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30BBDEAA-4D43-442F-B6A6-8C43B6FDB1C4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MasterSheet!$A$1:$AC$3032</definedName>
    <definedName name="_xlnm._FilterDatabase" localSheetId="1" hidden="1">'Report 1'!$A$1:$N$2307</definedName>
    <definedName name="_xlnm._FilterDatabase" localSheetId="9" hidden="1">'Report 2'!$A$1:$K$3010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32" i="1" l="1"/>
  <c r="Z3032" i="1"/>
  <c r="AA3032" i="1"/>
  <c r="AB3032" i="1"/>
  <c r="F3032" i="1" s="1"/>
  <c r="G3032" i="1" s="1"/>
  <c r="AC3032" i="1"/>
  <c r="V3032" i="1"/>
  <c r="L3032" i="1"/>
  <c r="A213" i="20"/>
  <c r="Y3031" i="1"/>
  <c r="Z3031" i="1"/>
  <c r="AA3031" i="1"/>
  <c r="AB3031" i="1"/>
  <c r="F3031" i="1" s="1"/>
  <c r="G3031" i="1" s="1"/>
  <c r="AC3031" i="1"/>
  <c r="V3031" i="1"/>
  <c r="L3031" i="1"/>
  <c r="Y3030" i="1"/>
  <c r="Z3030" i="1"/>
  <c r="AA3030" i="1"/>
  <c r="AB3030" i="1"/>
  <c r="F3030" i="1" s="1"/>
  <c r="G3030" i="1" s="1"/>
  <c r="AC3030" i="1"/>
  <c r="V3030" i="1"/>
  <c r="L3030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G3029" i="1" s="1"/>
  <c r="AC3029" i="1"/>
  <c r="V3028" i="1"/>
  <c r="V3029" i="1"/>
  <c r="L3028" i="1"/>
  <c r="L3029" i="1"/>
  <c r="S22" i="19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G3027" i="1" s="1"/>
  <c r="AC3027" i="1"/>
  <c r="V3025" i="1"/>
  <c r="V3026" i="1"/>
  <c r="V3027" i="1"/>
  <c r="L3025" i="1"/>
  <c r="L3026" i="1"/>
  <c r="L3027" i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L2903" i="1"/>
  <c r="L2906" i="1"/>
  <c r="L2914" i="1"/>
  <c r="L2916" i="1"/>
  <c r="L2940" i="1"/>
  <c r="L2944" i="1"/>
  <c r="L2950" i="1"/>
  <c r="L2956" i="1"/>
  <c r="L2972" i="1"/>
  <c r="L2992" i="1"/>
  <c r="L3002" i="1"/>
  <c r="L3016" i="1"/>
  <c r="AC2903" i="1"/>
  <c r="AC2904" i="1"/>
  <c r="AC2905" i="1"/>
  <c r="AB2903" i="1"/>
  <c r="F2903" i="1" s="1"/>
  <c r="G2903" i="1" s="1"/>
  <c r="AB2904" i="1"/>
  <c r="F2904" i="1" s="1"/>
  <c r="G2904" i="1" s="1"/>
  <c r="AB2905" i="1"/>
  <c r="F2905" i="1" s="1"/>
  <c r="G2905" i="1" s="1"/>
  <c r="V2903" i="1"/>
  <c r="V2904" i="1"/>
  <c r="L2904" i="1"/>
  <c r="AB2901" i="1"/>
  <c r="AC2901" i="1"/>
  <c r="V2901" i="1"/>
  <c r="L2901" i="1"/>
  <c r="F2901" i="1"/>
  <c r="G2901" i="1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L2907" i="1"/>
  <c r="L2908" i="1"/>
  <c r="L2909" i="1"/>
  <c r="L2910" i="1"/>
  <c r="L2911" i="1"/>
  <c r="L2912" i="1"/>
  <c r="L2913" i="1"/>
  <c r="L2915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1" i="1"/>
  <c r="L2942" i="1"/>
  <c r="L2943" i="1"/>
  <c r="L2945" i="1"/>
  <c r="L2946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3" i="1"/>
  <c r="L2994" i="1"/>
  <c r="L2995" i="1"/>
  <c r="L2996" i="1"/>
  <c r="L2997" i="1"/>
  <c r="L2998" i="1"/>
  <c r="L2999" i="1"/>
  <c r="L3000" i="1"/>
  <c r="L3001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7" i="1"/>
  <c r="L3018" i="1"/>
  <c r="L3019" i="1"/>
  <c r="L3020" i="1"/>
  <c r="L3021" i="1"/>
  <c r="L3022" i="1"/>
  <c r="L3023" i="1"/>
  <c r="L3024" i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<sst xmlns="http://schemas.openxmlformats.org/spreadsheetml/2006/main" count="20628" uniqueCount="4381">
  <si>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</si>
  <si>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</si>
  <si>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</si>
  <si>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</si>
  <si>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</si>
  <si>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</si>
  <si>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</si>
  <si>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</si>
  <si>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</si>
  <si>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</si>
  <si>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</si>
  <si>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</si>
  <si>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</si>
  <si>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</si>
  <si>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</si>
  <si>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</si>
  <si>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</si>
  <si>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</si>
  <si>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</si>
  <si>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</si>
  <si>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</si>
  <si>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</si>
  <si>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</si>
  <si>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</si>
  <si>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</si>
  <si>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</si>
  <si>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</si>
  <si>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</si>
  <si>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</si>
  <si>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</si>
  <si>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</si>
  <si>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</si>
  <si>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</si>
  <si>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</si>
  <si>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</si>
  <si>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</si>
  <si>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</si>
  <si>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</si>
  <si>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</si>
  <si>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</si>
  <si>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</si>
  <si>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</si>
  <si>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</si>
  <si>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</si>
  <si>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</si>
  <si>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</si>
  <si>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</si>
  <si>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</si>
  <si>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</si>
  <si>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</si>
  <si>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</si>
  <si>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</si>
  <si>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</si>
  <si>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</si>
  <si>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</si>
  <si>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</si>
  <si>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</si>
  <si>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</si>
  <si>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</si>
  <si>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</si>
  <si>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</si>
  <si>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</si>
  <si>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</si>
  <si>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</si>
  <si>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</si>
  <si>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</si>
  <si>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</si>
  <si>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</si>
  <si>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</si>
  <si>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</si>
  <si>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</si>
  <si>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</si>
  <si>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</si>
  <si>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</si>
  <si>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</si>
  <si>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</si>
  <si>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</si>
  <si>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</si>
  <si>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</si>
  <si>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</si>
  <si>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</si>
  <si>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</si>
  <si>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</si>
  <si>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</si>
  <si>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</si>
  <si>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</si>
  <si>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</si>
  <si>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</si>
  <si>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</si>
  <si>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</si>
  <si>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</si>
  <si>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</si>
  <si>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</si>
  <si>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</si>
  <si>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</si>
  <si>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</si>
  <si>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</si>
  <si>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</si>
  <si>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</si>
  <si>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</si>
  <si>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</si>
  <si>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</si>
  <si>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</si>
  <si>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</si>
  <si>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</si>
  <si>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</si>
  <si>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</si>
  <si>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</si>
  <si>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</si>
  <si>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</si>
  <si>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</si>
  <si>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</si>
  <si>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</si>
  <si>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</si>
  <si>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</si>
  <si>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</si>
  <si>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</si>
  <si>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</si>
  <si>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</si>
  <si>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</si>
  <si>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</si>
  <si>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</si>
  <si>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</si>
  <si>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</si>
  <si>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</si>
  <si>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</si>
  <si>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</si>
  <si>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</si>
  <si>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</si>
  <si>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</si>
  <si>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</si>
  <si>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</si>
  <si>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</si>
  <si>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</si>
  <si>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</si>
  <si>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</si>
  <si>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</si>
  <si>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</si>
  <si>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</si>
  <si>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</si>
  <si>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</si>
  <si>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</si>
  <si>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</si>
  <si>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</si>
  <si>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</si>
  <si>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</si>
  <si>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</si>
  <si>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</si>
  <si>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</si>
  <si>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</si>
  <si>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</si>
  <si>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</si>
  <si>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</si>
  <si>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</si>
  <si>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</si>
  <si>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</si>
  <si>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</si>
  <si>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</si>
  <si>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</si>
  <si>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</si>
  <si>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</si>
  <si>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</si>
  <si>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</si>
  <si>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</si>
  <si>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</si>
  <si>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</si>
  <si>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</si>
  <si>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</si>
  <si>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</si>
  <si>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</si>
  <si>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</si>
  <si>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</si>
  <si>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</si>
  <si>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</si>
  <si>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</si>
  <si>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</si>
  <si>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</si>
  <si>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</si>
  <si>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</si>
  <si>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</si>
  <si>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</si>
  <si>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</si>
  <si>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</si>
  <si>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</si>
  <si>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</si>
  <si>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</si>
  <si>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</si>
  <si>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</si>
  <si>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</si>
  <si>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</si>
  <si>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</si>
  <si>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</si>
  <si>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</si>
  <si>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</si>
  <si>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</si>
  <si>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</si>
  <si>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</si>
  <si>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</si>
  <si>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</si>
  <si>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</si>
  <si>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</si>
  <si>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</si>
  <si>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</si>
  <si>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</si>
  <si>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</si>
  <si>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</si>
  <si>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</si>
  <si>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</si>
  <si>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</si>
  <si>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</si>
  <si>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</si>
  <si>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</si>
  <si>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</si>
  <si>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</si>
  <si>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</si>
  <si>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</si>
  <si>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</si>
  <si>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</si>
  <si>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</si>
  <si>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</si>
  <si>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</si>
  <si>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</si>
  <si>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</si>
  <si>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</si>
  <si>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</si>
  <si>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</si>
  <si>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</si>
  <si>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</si>
  <si>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</si>
  <si>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</si>
  <si>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</si>
  <si>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</si>
  <si>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</si>
  <si>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</si>
  <si>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</si>
  <si>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</si>
  <si>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</si>
  <si>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</si>
  <si>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</si>
  <si>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</si>
  <si>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</si>
  <si>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</si>
  <si>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</si>
  <si>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</si>
  <si>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</si>
  <si>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</si>
  <si>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</si>
  <si>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</si>
  <si>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</si>
  <si>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</si>
  <si>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</si>
  <si>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</si>
  <si>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</si>
  <si>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</si>
  <si>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</si>
  <si>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</si>
  <si>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</si>
  <si>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</si>
  <si>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</si>
  <si>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</si>
  <si>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</si>
  <si>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</si>
  <si>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</si>
  <si>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</si>
  <si>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</si>
  <si>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</si>
  <si>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</si>
  <si>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</si>
  <si>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</si>
  <si>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</si>
  <si>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</si>
  <si>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</si>
  <si>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</si>
  <si>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</si>
  <si>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</si>
  <si>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</si>
  <si>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</si>
  <si>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</si>
  <si>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</si>
  <si>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</si>
  <si>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</si>
  <si>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</si>
  <si>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</si>
  <si>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</si>
  <si>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</si>
  <si>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</si>
  <si>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</si>
  <si>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</si>
  <si>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</si>
  <si>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</si>
  <si>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</si>
  <si>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</si>
  <si>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</si>
  <si>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</si>
  <si>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</si>
  <si>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</si>
  <si>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</si>
  <si>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</si>
  <si>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</si>
  <si>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</si>
  <si>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</si>
  <si>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</si>
  <si>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</si>
  <si>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</si>
  <si>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</si>
  <si>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</si>
  <si>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</si>
  <si>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</si>
  <si>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</si>
  <si>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</si>
  <si>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</si>
  <si>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</si>
  <si>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</si>
  <si>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</si>
  <si>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</si>
  <si>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</si>
  <si>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</si>
  <si>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</si>
  <si>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</si>
  <si>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</si>
  <si>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</si>
  <si>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</si>
  <si>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</si>
  <si>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</si>
  <si>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</si>
  <si>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</si>
  <si>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</si>
  <si>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</si>
  <si>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</si>
  <si>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</si>
  <si>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</si>
  <si>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</si>
  <si>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</si>
  <si>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</si>
  <si>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</si>
  <si>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</si>
  <si>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</si>
  <si>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</si>
  <si>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</si>
  <si>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</si>
  <si>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</si>
  <si>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</si>
  <si>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</si>
  <si>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</si>
  <si>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</si>
  <si>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</si>
  <si>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</si>
  <si>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</si>
  <si>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</si>
  <si>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</si>
  <si>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</si>
  <si>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</si>
  <si>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</si>
  <si>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</si>
  <si>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</si>
  <si>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</si>
  <si>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</si>
  <si>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</si>
  <si>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</si>
  <si>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</si>
  <si>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</si>
  <si>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</si>
  <si>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</si>
  <si>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</si>
  <si>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</si>
  <si>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</si>
  <si>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</si>
  <si>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</si>
  <si>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</si>
  <si>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</si>
  <si>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</si>
  <si>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</si>
  <si>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</si>
  <si>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</si>
  <si>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</si>
  <si>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</si>
  <si>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</si>
  <si>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</si>
  <si>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</si>
  <si>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</si>
  <si>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</si>
  <si>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</si>
  <si>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</si>
  <si>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</si>
  <si>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</si>
  <si>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</si>
  <si>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</si>
  <si>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</si>
  <si>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</si>
  <si>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</si>
  <si>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</si>
  <si>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</si>
  <si>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</si>
  <si>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</si>
  <si>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</si>
  <si>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</si>
  <si>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</si>
  <si>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</si>
  <si>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</si>
  <si>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</si>
  <si>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</si>
  <si>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</si>
  <si>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</si>
  <si>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</si>
  <si>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</si>
  <si>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</si>
  <si>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</si>
  <si>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</si>
  <si>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</si>
  <si>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</si>
  <si>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</si>
  <si>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</si>
  <si>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</si>
  <si>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</si>
  <si>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</si>
  <si>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</si>
  <si>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</si>
  <si>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</si>
  <si>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</si>
  <si>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</si>
  <si>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</si>
  <si>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</si>
  <si>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</si>
  <si>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</si>
  <si>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</si>
  <si>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</si>
  <si>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</si>
  <si>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</si>
  <si>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</si>
  <si>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</si>
  <si>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</si>
  <si>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</si>
  <si>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</si>
  <si>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</si>
  <si>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</si>
  <si>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</si>
  <si>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</si>
  <si>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</si>
  <si>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</si>
  <si>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</si>
  <si>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</si>
  <si>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</si>
  <si>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</si>
  <si>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</si>
  <si>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</si>
  <si>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</si>
  <si>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</si>
  <si>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</si>
  <si>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</si>
  <si>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</si>
  <si>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</si>
  <si>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</si>
  <si>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</si>
  <si>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</si>
  <si>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</si>
  <si>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</si>
  <si>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</si>
  <si>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</si>
  <si>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</si>
  <si>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</si>
  <si>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</si>
  <si>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</si>
  <si>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</si>
  <si>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</si>
  <si>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</si>
  <si>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</si>
  <si>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</si>
  <si>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</si>
  <si>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</si>
  <si>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</si>
  <si>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</si>
  <si>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</si>
  <si>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</si>
  <si>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</si>
  <si>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</si>
  <si>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</si>
  <si>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</si>
  <si>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</si>
  <si>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</si>
  <si>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</si>
  <si>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</si>
  <si>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</si>
  <si>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</si>
  <si>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</si>
  <si>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</si>
  <si>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</si>
  <si>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</si>
  <si>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</si>
  <si>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</si>
  <si>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</si>
  <si>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</si>
  <si>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</si>
  <si>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</si>
  <si>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</si>
  <si>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</si>
  <si>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</si>
  <si>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</si>
  <si>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</si>
  <si>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</si>
  <si>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</si>
  <si>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</si>
  <si>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</si>
  <si>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</si>
  <si>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</si>
  <si>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</si>
  <si>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</si>
  <si>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</si>
  <si>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</si>
  <si>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</si>
  <si>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</si>
  <si>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</si>
  <si>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</si>
  <si>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</si>
  <si>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</si>
  <si>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</si>
  <si>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</si>
  <si>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</si>
  <si>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</si>
  <si>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</si>
  <si>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</si>
  <si>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</si>
  <si>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</si>
  <si>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</si>
  <si>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</si>
  <si>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</si>
  <si>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</si>
  <si>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</si>
  <si>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</si>
  <si>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</si>
  <si>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</si>
  <si>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</si>
  <si>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</si>
  <si>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</si>
  <si>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</si>
  <si>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</si>
  <si>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</si>
  <si>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</si>
  <si>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</si>
  <si>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</si>
  <si>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</si>
  <si>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</si>
  <si>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</si>
  <si>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</si>
  <si>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</si>
  <si>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</si>
  <si>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</si>
  <si>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</si>
  <si>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</si>
  <si>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</si>
  <si>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</si>
  <si>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</si>
  <si>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</si>
  <si>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</si>
  <si>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</si>
  <si>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</si>
  <si>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</si>
  <si>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</si>
  <si>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</si>
  <si>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</si>
  <si>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</si>
  <si>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</si>
  <si>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</si>
  <si>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</si>
  <si>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</si>
  <si>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</si>
  <si>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</si>
  <si>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</si>
  <si>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</si>
  <si>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</si>
  <si>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</si>
  <si>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</si>
  <si>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</si>
  <si>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</si>
  <si>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</si>
  <si>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</si>
  <si>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</si>
  <si>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</si>
  <si>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</si>
  <si>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</si>
  <si>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</si>
  <si>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</si>
  <si>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</si>
  <si>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</si>
  <si>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</si>
  <si>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</si>
  <si>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</si>
  <si>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</si>
  <si>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</si>
  <si>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</si>
  <si>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</si>
  <si>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</si>
  <si>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</si>
  <si>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</si>
  <si>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</si>
  <si>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</si>
  <si>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</si>
  <si>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</si>
  <si>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</si>
  <si>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</si>
  <si>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</si>
  <si>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</si>
  <si>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</si>
  <si>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</si>
  <si>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</si>
  <si>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</si>
  <si>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</si>
  <si>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</si>
  <si>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</si>
  <si>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</si>
  <si>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</si>
  <si>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</si>
  <si>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</si>
  <si>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</si>
  <si>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</si>
  <si>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</si>
  <si>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</si>
  <si>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</si>
  <si>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</si>
  <si>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</si>
  <si>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</si>
  <si>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</si>
  <si>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</si>
  <si>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</si>
  <si>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</si>
  <si>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</si>
  <si>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</si>
  <si>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</si>
  <si>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</si>
  <si>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</si>
  <si>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</si>
  <si>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</si>
  <si>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</si>
  <si>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</si>
  <si>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</si>
  <si>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</si>
  <si>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</si>
  <si>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</si>
  <si>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</si>
  <si>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</si>
  <si>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</si>
  <si>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</si>
  <si>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</si>
  <si>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</si>
  <si>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</si>
  <si>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</si>
  <si>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</si>
  <si>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</si>
  <si>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</si>
  <si>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</si>
  <si>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</si>
  <si>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</si>
  <si>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</si>
  <si>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</si>
  <si>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</si>
  <si>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</si>
  <si>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</si>
  <si>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</si>
  <si>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</si>
  <si>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</si>
  <si>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</si>
  <si>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</si>
  <si>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</si>
  <si>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</si>
  <si>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</si>
  <si>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</si>
  <si>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</si>
  <si>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</si>
  <si>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</si>
  <si>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</si>
  <si>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</si>
  <si>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</si>
  <si>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</si>
  <si>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</si>
  <si>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</si>
  <si>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</si>
  <si>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</si>
  <si>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</si>
  <si>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</si>
  <si>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</si>
  <si>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</si>
  <si>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</si>
  <si>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</si>
  <si>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</si>
  <si>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</si>
  <si>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</si>
  <si>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</si>
  <si>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</si>
  <si>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</si>
  <si>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</si>
  <si>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</si>
  <si>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</si>
  <si>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</si>
  <si>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</si>
  <si>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</si>
  <si>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</si>
  <si>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</si>
  <si>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</si>
  <si>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</si>
  <si>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</si>
  <si>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</si>
  <si>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</si>
  <si>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</si>
  <si>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</si>
  <si>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</si>
  <si>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</si>
  <si>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</si>
  <si>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</si>
  <si>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</si>
  <si>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</si>
  <si>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</si>
  <si>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</si>
  <si>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</si>
  <si>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</si>
  <si>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</si>
  <si>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</si>
  <si>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</si>
  <si>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</si>
  <si>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</si>
  <si>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</si>
  <si>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</si>
  <si>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</si>
  <si>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</si>
  <si>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</si>
  <si>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</si>
  <si>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</si>
  <si>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</si>
  <si>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</si>
  <si>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</si>
  <si>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</si>
  <si>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</si>
  <si>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</si>
  <si>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</si>
  <si>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</si>
  <si>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</si>
  <si>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</si>
  <si>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</si>
  <si>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</si>
  <si>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</si>
  <si>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</si>
  <si>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</si>
  <si>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</si>
  <si>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</si>
  <si>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</si>
  <si>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</si>
  <si>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</si>
  <si>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</si>
  <si>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</si>
  <si>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</si>
  <si>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</si>
  <si>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</si>
  <si>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</si>
  <si>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</si>
  <si>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</si>
  <si>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</si>
  <si>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</si>
  <si>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</si>
  <si>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</si>
  <si>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</si>
  <si>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</si>
  <si>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</si>
  <si>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</si>
  <si>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</si>
  <si>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</si>
  <si>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</si>
  <si>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</si>
  <si>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</si>
  <si>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</si>
  <si>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</si>
  <si>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</si>
  <si>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</si>
  <si>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</si>
  <si>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</si>
  <si>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</si>
  <si>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</si>
  <si>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</si>
  <si>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</si>
  <si>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</si>
  <si>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</si>
  <si>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</si>
  <si>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</si>
  <si>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</si>
  <si>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</si>
  <si>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</si>
  <si>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</si>
  <si>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</si>
  <si>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</si>
  <si>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</si>
  <si>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</si>
  <si>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</si>
  <si>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</si>
  <si>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</si>
  <si>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</si>
  <si>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</si>
  <si>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</si>
  <si>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</si>
  <si>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</si>
  <si>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</si>
  <si>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</si>
  <si>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</si>
  <si>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</si>
  <si>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</si>
  <si>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</si>
  <si>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</si>
  <si>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</si>
  <si>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</si>
  <si>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</si>
  <si>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</si>
  <si>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</si>
  <si>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</si>
  <si>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</si>
  <si>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</si>
  <si>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</si>
  <si>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</si>
  <si>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</si>
  <si>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</si>
  <si>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</si>
  <si>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</si>
  <si>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</si>
  <si>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</si>
  <si>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</si>
  <si>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</si>
  <si>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</si>
  <si>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</si>
  <si>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</si>
  <si>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</si>
  <si>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</si>
  <si>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</si>
  <si>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</si>
  <si>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</si>
  <si>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</si>
  <si>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</si>
  <si>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</si>
  <si>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</si>
  <si>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</si>
  <si>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</si>
  <si>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</si>
  <si>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</si>
  <si>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</si>
  <si>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</si>
  <si>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</si>
  <si>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</si>
  <si>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</si>
  <si>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</si>
  <si>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</si>
  <si>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</si>
  <si>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</si>
  <si>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</si>
  <si>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</si>
  <si>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</si>
  <si>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</si>
  <si>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</si>
  <si>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</si>
  <si>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</si>
  <si>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</si>
  <si>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</si>
  <si>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</si>
  <si>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</si>
  <si>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</si>
  <si>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</si>
  <si>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</si>
  <si>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</si>
  <si>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</si>
  <si>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</si>
  <si>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</si>
  <si>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</si>
  <si>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</si>
  <si>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</si>
  <si>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</si>
  <si>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</si>
  <si>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</si>
  <si>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</si>
  <si>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</si>
  <si>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</si>
  <si>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</si>
  <si>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</si>
  <si>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</si>
  <si>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</si>
  <si>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</si>
  <si>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</si>
  <si>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</si>
  <si>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</si>
  <si>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</si>
  <si>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</si>
  <si>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</si>
  <si>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</si>
  <si>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</si>
  <si>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</si>
  <si>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</si>
  <si>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</si>
  <si>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</si>
  <si>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</si>
  <si>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</si>
  <si>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</si>
  <si>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</si>
  <si>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</si>
  <si>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</si>
  <si>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</si>
  <si>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</si>
  <si>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</si>
  <si>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</si>
  <si>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</si>
  <si>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</si>
  <si>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</si>
  <si>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</si>
  <si>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</si>
  <si>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</si>
  <si>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</si>
  <si>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</si>
  <si>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</si>
  <si>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</si>
  <si>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</si>
  <si>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</si>
  <si>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</si>
  <si>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</si>
  <si>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</si>
  <si>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</si>
  <si>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</si>
  <si>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</si>
  <si>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</si>
  <si>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</si>
  <si>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</si>
  <si>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</si>
  <si>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</si>
  <si>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</si>
  <si>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</si>
  <si>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</si>
  <si>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</si>
  <si>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</si>
  <si>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</si>
  <si>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</si>
  <si>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</si>
  <si>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</si>
  <si>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</si>
  <si>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</si>
  <si>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</si>
  <si>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</si>
  <si>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</si>
  <si>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</si>
  <si>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</si>
  <si>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</si>
  <si>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</si>
  <si>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</si>
  <si>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</si>
  <si>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</si>
  <si>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</si>
  <si>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</si>
  <si>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</si>
  <si>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</si>
  <si>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</si>
  <si>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</si>
  <si>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</si>
  <si>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</si>
  <si>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</si>
  <si>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</si>
  <si>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</si>
  <si>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</si>
  <si>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</si>
  <si>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</si>
  <si>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</si>
  <si>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</si>
  <si>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</si>
  <si>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</si>
  <si>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</si>
  <si>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</si>
  <si>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</si>
  <si>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</si>
  <si>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</si>
  <si>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</si>
  <si>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</si>
  <si>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</si>
  <si>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</si>
  <si>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</si>
  <si>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</si>
  <si>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</si>
  <si>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</si>
  <si>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</si>
  <si>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</si>
  <si>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</si>
  <si>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</si>
  <si>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</si>
  <si>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</si>
  <si>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</si>
  <si>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</si>
  <si>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</si>
  <si>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</si>
  <si>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</si>
  <si>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</si>
  <si>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</si>
  <si>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</si>
  <si>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</si>
  <si>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</si>
  <si>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</si>
  <si>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</si>
  <si>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</si>
  <si>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</si>
  <si>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</si>
  <si>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</si>
  <si>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</si>
  <si>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</si>
  <si>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</si>
  <si>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</si>
  <si>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</si>
  <si>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</si>
  <si>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</si>
  <si>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</si>
  <si>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</si>
  <si>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</si>
  <si>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</si>
  <si>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</si>
  <si>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</si>
  <si>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</si>
  <si>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</si>
  <si>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</si>
  <si>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</si>
  <si>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</si>
  <si>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</si>
  <si>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</si>
  <si>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</si>
  <si>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</si>
  <si>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</si>
  <si>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</si>
  <si>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</si>
  <si>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</si>
  <si>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</si>
  <si>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</si>
  <si>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</si>
  <si>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</si>
  <si>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</si>
  <si>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</si>
  <si>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</si>
  <si>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</si>
  <si>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</si>
  <si>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</si>
  <si>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</si>
  <si>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</si>
  <si>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</si>
  <si>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</si>
  <si>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</si>
  <si>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</si>
  <si>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</si>
  <si>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</si>
  <si>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</si>
  <si>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</si>
  <si>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</si>
  <si>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</si>
  <si>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</si>
  <si>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</si>
  <si>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</si>
  <si>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</si>
  <si>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</si>
  <si>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</si>
  <si>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</si>
  <si>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</si>
  <si>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</si>
  <si>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</si>
  <si>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</si>
  <si>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</si>
  <si>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</si>
  <si>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</si>
  <si>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</si>
  <si>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</si>
  <si>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</si>
  <si>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</si>
  <si>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</si>
  <si>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</si>
  <si>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</si>
  <si>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</si>
  <si>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</si>
  <si>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</si>
  <si>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</si>
  <si>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</si>
  <si>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</si>
  <si>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</si>
  <si>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</si>
  <si>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</si>
  <si>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</si>
  <si>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</si>
  <si>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</si>
  <si>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</si>
  <si>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</si>
  <si>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</si>
  <si>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</si>
  <si>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</si>
  <si>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</si>
  <si>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</si>
  <si>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</si>
  <si>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</si>
  <si>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</si>
  <si>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</si>
  <si>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</si>
  <si>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</si>
  <si>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</si>
  <si>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</si>
  <si>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</si>
  <si>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</si>
  <si>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</si>
  <si>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</si>
  <si>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</si>
  <si>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</si>
  <si>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</si>
  <si>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</si>
  <si>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</si>
  <si>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</si>
  <si>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</si>
  <si>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</si>
  <si>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</si>
  <si>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</si>
  <si>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</si>
  <si>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</si>
  <si>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</si>
  <si>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</si>
  <si>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</si>
  <si>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</si>
  <si>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</si>
  <si>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</si>
  <si>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</si>
  <si>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</si>
  <si>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</si>
  <si>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</si>
  <si>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</si>
  <si>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</si>
  <si>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</si>
  <si>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</si>
  <si>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</si>
  <si>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</si>
  <si>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</si>
  <si>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</si>
  <si>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</si>
  <si>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</si>
  <si>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</si>
  <si>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</si>
  <si>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</si>
  <si>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</si>
  <si>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</si>
  <si>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</si>
  <si>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</si>
  <si>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</si>
  <si>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</si>
  <si>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</si>
  <si>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</si>
  <si>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</si>
  <si>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</si>
  <si>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</si>
  <si>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</si>
  <si>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</si>
  <si>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</si>
  <si>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</si>
  <si>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</si>
  <si>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</si>
  <si>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</si>
  <si>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</si>
  <si>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</si>
  <si>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</si>
  <si>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</si>
  <si>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</si>
  <si>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</si>
  <si>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</si>
  <si>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</si>
  <si>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</si>
  <si>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</si>
  <si>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</si>
  <si>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</si>
  <si>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</si>
  <si>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</si>
  <si>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</si>
  <si>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</si>
  <si>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</si>
  <si>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</si>
  <si>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</si>
  <si>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</si>
  <si>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</si>
  <si>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</si>
  <si>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</si>
  <si>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</si>
  <si>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</si>
  <si>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</si>
  <si>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</si>
  <si>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</si>
  <si>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</si>
  <si>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</si>
  <si>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</si>
  <si>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</si>
  <si>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</si>
  <si>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</si>
  <si>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</si>
  <si>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</si>
  <si>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</si>
  <si>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</si>
  <si>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</si>
  <si>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</si>
  <si>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</si>
  <si>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</si>
  <si>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</si>
  <si>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</si>
  <si>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</si>
  <si>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</si>
  <si>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</si>
  <si>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</si>
  <si>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</si>
  <si>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</si>
  <si>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</si>
  <si>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</si>
  <si>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</si>
  <si>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</si>
  <si>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</si>
  <si>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</si>
  <si>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</si>
  <si>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</si>
  <si>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</si>
  <si>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</si>
  <si>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</si>
  <si>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</si>
  <si>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</si>
  <si>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</si>
  <si>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</si>
  <si>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</si>
  <si>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</si>
  <si>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</si>
  <si>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</si>
  <si>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</si>
  <si>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</si>
  <si>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</si>
  <si>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</si>
  <si>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</si>
  <si>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</si>
  <si>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</si>
  <si>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</si>
  <si>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</si>
  <si>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</si>
  <si>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</si>
  <si>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</si>
  <si>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</si>
  <si>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</si>
  <si>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</si>
  <si>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</si>
  <si>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</si>
  <si>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</si>
  <si>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</si>
  <si>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</si>
  <si>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</si>
  <si>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</si>
  <si>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</si>
  <si>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</si>
  <si>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</si>
  <si>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</si>
  <si>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</si>
  <si>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</si>
  <si>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</si>
  <si>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</si>
  <si>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</si>
  <si>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</si>
  <si>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</si>
  <si>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</si>
  <si>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</si>
  <si>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</si>
  <si>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</si>
  <si>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</si>
  <si>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</si>
  <si>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</si>
  <si>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</si>
  <si>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</si>
  <si>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</si>
  <si>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</si>
  <si>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</si>
  <si>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</si>
  <si>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</si>
  <si>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</si>
  <si>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</si>
  <si>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</si>
  <si>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</si>
  <si>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</si>
  <si>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</si>
  <si>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</si>
  <si>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</si>
  <si>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</si>
  <si>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</si>
  <si>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</si>
  <si>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</si>
  <si>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</si>
  <si>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</si>
  <si>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</si>
  <si>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</si>
  <si>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</si>
  <si>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</si>
  <si>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</si>
  <si>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</si>
  <si>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</si>
  <si>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</si>
  <si>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</si>
  <si>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</si>
  <si>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</si>
  <si>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</si>
  <si>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</si>
  <si>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</si>
  <si>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</si>
  <si>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</si>
  <si>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</si>
  <si>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</si>
  <si>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</si>
  <si>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</si>
  <si>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</si>
  <si>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</si>
  <si>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</si>
  <si>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</si>
  <si>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</si>
  <si>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</si>
  <si>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</si>
  <si>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</si>
  <si>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</si>
  <si>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</si>
  <si>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</si>
  <si>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</si>
  <si>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</si>
  <si>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</si>
  <si>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</si>
  <si>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</si>
  <si>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</si>
  <si>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</si>
  <si>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</si>
  <si>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</si>
  <si>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</si>
  <si>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</si>
  <si>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</si>
  <si>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</si>
  <si>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</si>
  <si>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</si>
  <si>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</si>
  <si>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</si>
  <si>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</si>
  <si>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</si>
  <si>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</si>
  <si>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</si>
  <si>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</si>
  <si>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</si>
  <si>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</si>
  <si>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</si>
  <si>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</si>
  <si>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</si>
  <si>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</si>
  <si>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</si>
  <si>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</si>
  <si>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</si>
  <si>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</si>
  <si>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</si>
  <si>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</si>
  <si>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</si>
  <si>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</si>
  <si>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</si>
  <si>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</si>
  <si>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</si>
  <si>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</si>
  <si>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</si>
  <si>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</si>
  <si>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</si>
  <si>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</si>
  <si>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</si>
  <si>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</si>
  <si>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</si>
  <si>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</si>
  <si>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</si>
  <si>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</si>
  <si>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</si>
  <si>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</si>
  <si>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</si>
  <si>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</si>
  <si>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</si>
  <si>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</si>
  <si>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</si>
  <si>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</si>
  <si>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</si>
  <si>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</si>
  <si>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</si>
  <si>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</si>
  <si>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</si>
  <si>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</si>
  <si>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</si>
  <si>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</si>
  <si>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</si>
  <si>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</si>
  <si>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</si>
  <si>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</si>
  <si>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</si>
  <si>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</si>
  <si>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</si>
  <si>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</si>
  <si>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</si>
  <si>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</si>
  <si>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</si>
  <si>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</si>
  <si>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</si>
  <si>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</si>
  <si>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</si>
  <si>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</si>
  <si>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</si>
  <si>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</si>
  <si>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</si>
  <si>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</si>
  <si>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</si>
  <si>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</si>
  <si>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</si>
  <si>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</si>
  <si>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</si>
  <si>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</si>
  <si>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</si>
  <si>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</si>
  <si>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</si>
  <si>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</si>
  <si>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</si>
  <si>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</si>
  <si>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</si>
  <si>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</si>
  <si>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</si>
  <si>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</si>
  <si>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</si>
  <si>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</si>
  <si>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</si>
  <si>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</si>
  <si>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</si>
  <si>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</si>
  <si>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</si>
  <si>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</si>
  <si>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</si>
  <si>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</si>
  <si>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</si>
  <si>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</si>
  <si>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</si>
  <si>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</si>
  <si>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</si>
  <si>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</si>
  <si>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</si>
  <si>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</si>
  <si>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</si>
  <si>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</si>
  <si>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</si>
  <si>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</si>
  <si>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</si>
  <si>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</si>
  <si>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</si>
  <si>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</si>
  <si>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</si>
  <si>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</si>
  <si>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</si>
  <si>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</si>
  <si>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</si>
  <si>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</si>
  <si>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</si>
  <si>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</si>
  <si>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</si>
  <si>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</si>
  <si>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</si>
  <si>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</si>
  <si>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</si>
  <si>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</si>
  <si>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</si>
  <si>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</si>
  <si>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</si>
  <si>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</si>
  <si>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</si>
  <si>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</si>
  <si>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</si>
  <si>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</si>
  <si>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</si>
  <si>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</si>
  <si>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</si>
  <si>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</si>
  <si>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</si>
  <si>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</si>
  <si>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</si>
  <si>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</si>
  <si>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</si>
  <si>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</si>
  <si>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</si>
  <si>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</si>
  <si>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</si>
  <si>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</si>
  <si>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</si>
  <si>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</si>
  <si>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</si>
  <si>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</si>
  <si>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</si>
  <si>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</si>
  <si>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</si>
  <si>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</si>
  <si>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</si>
  <si>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</si>
  <si>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</si>
  <si>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</si>
  <si>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</si>
  <si>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</si>
  <si>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</si>
  <si>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</si>
  <si>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</si>
  <si>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</si>
  <si>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</si>
  <si>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</si>
  <si>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</si>
  <si>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</si>
  <si>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</si>
  <si>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</si>
  <si>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</si>
  <si>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</si>
  <si>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</si>
  <si>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</si>
  <si>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</si>
  <si>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</si>
  <si>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</si>
  <si>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</si>
  <si>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</si>
  <si>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</si>
  <si>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</si>
  <si>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</si>
  <si>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</si>
  <si>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</si>
  <si>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</si>
  <si>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</si>
  <si>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</si>
  <si>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</si>
  <si>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</si>
  <si>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</si>
  <si>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</si>
  <si>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</si>
  <si>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</si>
  <si>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</si>
  <si>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</si>
  <si>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</si>
  <si>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</si>
  <si>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</si>
  <si>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</si>
  <si>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</si>
  <si>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</si>
  <si>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</si>
  <si>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</si>
  <si>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</si>
  <si>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</si>
  <si>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</si>
  <si>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</si>
  <si>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</si>
  <si>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</si>
  <si>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</si>
  <si>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</si>
  <si>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</si>
  <si>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</si>
  <si>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</si>
  <si>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</si>
  <si>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</si>
  <si>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</si>
  <si>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</si>
  <si>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</si>
  <si>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</si>
  <si>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</si>
  <si>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</si>
  <si>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</si>
  <si>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</si>
  <si>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</si>
  <si>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</si>
  <si>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</si>
  <si>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</si>
  <si>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</si>
  <si>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</si>
  <si>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</si>
  <si>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</si>
  <si>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</si>
  <si>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</si>
  <si>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</si>
  <si>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</si>
  <si>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</si>
  <si>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</si>
  <si>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</si>
  <si>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</si>
  <si>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</si>
  <si>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</si>
  <si>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</si>
  <si>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</si>
  <si>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</si>
  <si>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</si>
  <si>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</si>
  <si>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</si>
  <si>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</si>
  <si>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</si>
  <si>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</si>
  <si>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</si>
  <si>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</si>
  <si>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</si>
  <si>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</si>
  <si>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</si>
  <si>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</si>
  <si>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</si>
  <si>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</si>
  <si>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</si>
  <si>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</si>
  <si>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</si>
  <si>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</si>
  <si>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</si>
  <si>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</si>
  <si>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</si>
  <si>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</si>
  <si>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</si>
  <si>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</si>
  <si>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</si>
  <si>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</si>
  <si>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</si>
  <si>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</si>
  <si>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</si>
  <si>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</si>
  <si>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</si>
  <si>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</si>
  <si>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</si>
  <si>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</si>
  <si>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</si>
  <si>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</si>
  <si>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</si>
  <si>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</si>
  <si>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</si>
  <si>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</si>
  <si>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</si>
  <si>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</si>
  <si>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</si>
  <si>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</si>
  <si>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</si>
  <si>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</si>
  <si>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</si>
  <si>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</si>
  <si>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</si>
  <si>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</si>
  <si>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</si>
  <si>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</si>
  <si>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</si>
  <si>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</si>
  <si>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</si>
  <si>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</si>
  <si>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</si>
  <si>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</si>
  <si>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</si>
  <si>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</si>
  <si>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</si>
  <si>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</si>
  <si>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</si>
  <si>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</si>
  <si>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</si>
  <si>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</si>
  <si>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</si>
  <si>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</si>
  <si>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</si>
  <si>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</si>
  <si>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</si>
  <si>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</si>
  <si>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</si>
  <si>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</si>
  <si>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</si>
  <si>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</si>
  <si>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</si>
  <si>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</si>
  <si>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</si>
  <si>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</si>
  <si>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</si>
  <si>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</si>
  <si>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</si>
  <si>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</si>
  <si>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</si>
  <si>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</si>
  <si>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</si>
  <si>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</si>
  <si>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</si>
  <si>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</si>
  <si>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</si>
  <si>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</si>
  <si>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</si>
  <si>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</si>
  <si>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</si>
  <si>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</si>
  <si>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</si>
  <si>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</si>
  <si>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</si>
  <si>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</si>
  <si>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</si>
  <si>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</si>
  <si>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</si>
  <si>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</si>
  <si>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</si>
  <si>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</si>
  <si>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</si>
  <si>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</si>
  <si>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</si>
  <si>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</si>
  <si>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</si>
  <si>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</si>
  <si>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</si>
  <si>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</si>
  <si>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</si>
  <si>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</si>
  <si>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</si>
  <si>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</si>
  <si>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</si>
  <si>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</si>
  <si>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</si>
  <si>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</si>
  <si>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</si>
  <si>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</si>
  <si>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</si>
  <si>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</si>
  <si>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</si>
  <si>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</si>
  <si>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</si>
  <si>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</si>
  <si>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</si>
  <si>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</si>
  <si>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</si>
  <si>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</si>
  <si>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</si>
  <si>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</si>
  <si>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</si>
  <si>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</si>
  <si>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</si>
  <si>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</si>
  <si>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</si>
  <si>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</si>
  <si>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</si>
  <si>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</si>
  <si>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</si>
  <si>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</si>
  <si>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</si>
  <si>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</si>
  <si>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</si>
  <si>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</si>
  <si>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</si>
  <si>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</si>
  <si>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</si>
  <si>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</si>
  <si>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</si>
  <si>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</si>
  <si>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</si>
  <si>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</si>
  <si>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</si>
  <si>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</si>
  <si>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</si>
  <si>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</si>
  <si>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</si>
  <si>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</si>
  <si>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</si>
  <si>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</si>
  <si>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</si>
  <si>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</si>
  <si>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</si>
  <si>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</si>
  <si>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</si>
  <si>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</si>
  <si>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</si>
  <si>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</si>
  <si>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</si>
  <si>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</si>
  <si>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</si>
  <si>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</si>
  <si>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</si>
  <si>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</si>
  <si>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</si>
  <si>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</si>
  <si>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</si>
  <si>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</si>
  <si>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</si>
  <si>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</si>
  <si>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</si>
  <si>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</si>
  <si>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</si>
  <si>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</si>
  <si>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</si>
  <si>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</si>
  <si>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</si>
  <si>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</si>
  <si>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</si>
  <si>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</si>
  <si>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</si>
  <si>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</si>
  <si>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</si>
  <si>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</si>
  <si>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</si>
  <si>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</si>
  <si>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</si>
  <si>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</si>
  <si>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</si>
  <si>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</si>
  <si>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</si>
  <si>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</si>
  <si>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</si>
  <si>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</si>
  <si>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</si>
  <si>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</si>
  <si>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</si>
  <si>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</si>
  <si>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</si>
  <si>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</si>
  <si>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</si>
  <si>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</si>
  <si>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</si>
  <si>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</si>
  <si>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</si>
  <si>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</si>
  <si>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</si>
  <si>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</si>
  <si>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</si>
  <si>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</si>
  <si>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</si>
  <si>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</si>
  <si>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</si>
  <si>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</si>
  <si>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</si>
  <si>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</si>
  <si>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</si>
  <si>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</si>
  <si>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</si>
  <si>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</si>
  <si>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</si>
  <si>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</si>
  <si>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</si>
  <si>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</si>
  <si>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</si>
  <si>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</si>
  <si>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</si>
  <si>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</si>
  <si>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</si>
  <si>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</si>
  <si>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</si>
  <si>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</si>
  <si>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</si>
  <si>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</si>
  <si>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</si>
  <si>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</si>
  <si>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</si>
  <si>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</si>
  <si>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</si>
  <si>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</si>
  <si>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</si>
  <si>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</si>
  <si>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</si>
  <si>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</si>
  <si>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</si>
  <si>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</si>
  <si>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</si>
  <si>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</si>
  <si>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</si>
  <si>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</si>
  <si>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</si>
  <si>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</si>
  <si>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</si>
  <si>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</si>
  <si>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</si>
  <si>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</si>
  <si>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</si>
  <si>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</si>
  <si>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</si>
  <si>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</si>
  <si>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</si>
  <si>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</si>
  <si>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</si>
  <si>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</si>
  <si>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</si>
  <si>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</si>
  <si>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</si>
  <si>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</si>
  <si>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</si>
  <si>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</si>
  <si>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</si>
  <si>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</si>
  <si>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</si>
  <si>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</si>
  <si>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</si>
  <si>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</si>
  <si>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</si>
  <si>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</si>
  <si>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</si>
  <si>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</si>
  <si>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</si>
  <si>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</si>
  <si>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</si>
  <si>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</si>
  <si>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</si>
  <si>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</si>
  <si>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</si>
  <si>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</si>
  <si>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</si>
  <si>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</si>
  <si>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</si>
  <si>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</si>
  <si>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</si>
  <si>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</si>
  <si>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</si>
  <si>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</si>
  <si>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</si>
  <si>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</si>
  <si>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</si>
  <si>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</si>
  <si>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</si>
  <si>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</si>
  <si>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</si>
  <si>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</si>
  <si>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</si>
  <si>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</si>
  <si>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</si>
  <si>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</si>
  <si>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</si>
  <si>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</si>
  <si>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</si>
  <si>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</si>
  <si>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</si>
  <si>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</si>
  <si>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</si>
  <si>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</si>
  <si>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</si>
  <si>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</si>
  <si>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</si>
  <si>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</si>
  <si>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</si>
  <si>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</si>
  <si>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</si>
  <si>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</si>
  <si>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</si>
  <si>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</si>
  <si>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</si>
  <si>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</si>
  <si>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</si>
  <si>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</si>
  <si>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</si>
  <si>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</si>
  <si>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</si>
  <si>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</si>
  <si>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</si>
  <si>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</si>
  <si>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</si>
  <si>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</si>
  <si>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</si>
  <si>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</si>
  <si>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</si>
  <si>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</si>
  <si>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</si>
  <si>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</si>
  <si>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</si>
  <si>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</si>
  <si>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</si>
  <si>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</si>
  <si>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</si>
  <si>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</si>
  <si>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</si>
  <si>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</si>
  <si>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</si>
  <si>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</si>
  <si>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</si>
  <si>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</si>
  <si>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</si>
  <si>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</si>
  <si>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</si>
  <si>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</si>
  <si>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</si>
  <si>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</si>
  <si>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</si>
  <si>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</si>
  <si>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</si>
  <si>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</si>
  <si>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</si>
  <si>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</si>
  <si>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</si>
  <si>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</si>
  <si>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</si>
  <si>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</si>
  <si>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</si>
  <si>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</si>
  <si>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</si>
  <si>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</si>
  <si>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</si>
  <si>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</si>
  <si>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</si>
  <si>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</si>
  <si>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</si>
  <si>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</si>
  <si>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</si>
  <si>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</si>
  <si>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</si>
  <si>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</si>
  <si>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</si>
  <si>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</si>
  <si>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</si>
  <si>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</si>
  <si>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</si>
  <si>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</si>
  <si>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</si>
  <si>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</si>
  <si>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</si>
  <si>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</si>
  <si>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</si>
  <si>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</si>
  <si>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</si>
  <si>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</si>
  <si>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</si>
  <si>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</si>
  <si>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</si>
  <si>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</si>
  <si>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</si>
  <si>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</si>
  <si>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</si>
  <si>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</si>
  <si>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</si>
  <si>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</si>
  <si>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</si>
  <si>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</si>
  <si>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</si>
  <si>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</si>
  <si>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</si>
  <si>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</si>
  <si>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</si>
  <si>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</si>
  <si>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</si>
  <si>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</si>
  <si>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</si>
  <si>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</si>
  <si>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</si>
  <si>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</si>
  <si>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</si>
  <si>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</si>
  <si>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</si>
  <si>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</si>
  <si>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</si>
  <si>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</si>
  <si>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</si>
  <si>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</si>
  <si>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</si>
  <si>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</si>
  <si>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</si>
  <si>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</si>
  <si>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</si>
  <si>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</si>
  <si>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</si>
  <si>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</si>
  <si>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</si>
  <si>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</si>
  <si>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</si>
  <si>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</si>
  <si>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</si>
  <si>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</si>
  <si>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</si>
  <si>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</si>
  <si>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</si>
  <si>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</si>
  <si>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</si>
  <si>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</si>
  <si>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</si>
  <si>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</si>
  <si>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</si>
  <si>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</si>
  <si>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</si>
  <si>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</si>
  <si>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</si>
  <si>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</si>
  <si>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</si>
  <si>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</si>
  <si>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</si>
  <si>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</si>
  <si>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</si>
  <si>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</si>
  <si>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</si>
  <si>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</si>
  <si>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</si>
  <si>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</si>
  <si>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</si>
  <si>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</si>
  <si>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</si>
  <si>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</si>
  <si>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</si>
  <si>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</si>
  <si>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</si>
  <si>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</si>
  <si>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</si>
  <si>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</si>
  <si>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</si>
  <si>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</si>
  <si>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</si>
  <si>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</si>
  <si>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</si>
  <si>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</si>
  <si>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</si>
  <si>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</si>
  <si>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</si>
  <si>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</si>
  <si>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</si>
  <si>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</si>
  <si>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</si>
  <si>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</si>
  <si>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</si>
  <si>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</si>
  <si>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</si>
  <si>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</si>
  <si>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</si>
  <si>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</si>
  <si>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</si>
  <si>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</si>
  <si>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</si>
  <si>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</si>
  <si>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</si>
  <si>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</si>
  <si>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</si>
  <si>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</si>
  <si>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</si>
  <si>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</si>
  <si>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</si>
  <si>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</si>
  <si>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</si>
  <si>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</si>
  <si>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</si>
  <si>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</si>
  <si>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</si>
  <si>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</si>
  <si>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</si>
  <si>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</si>
  <si>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</si>
  <si>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</si>
  <si>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</si>
  <si>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</si>
  <si>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</si>
  <si>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</si>
  <si>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</si>
  <si>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</si>
  <si>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</si>
  <si>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</si>
  <si>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</si>
  <si>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</si>
  <si>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</si>
  <si>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</si>
  <si>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</si>
  <si>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</si>
  <si>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</si>
  <si>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</si>
  <si>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</si>
  <si>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</si>
  <si>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</si>
  <si>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</si>
  <si>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</si>
  <si>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</si>
  <si>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</si>
  <si>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</si>
  <si>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</si>
  <si>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</si>
  <si>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</si>
  <si>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</si>
  <si>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</si>
  <si>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</si>
  <si>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</si>
  <si>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</si>
  <si>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</si>
  <si>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</si>
  <si>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</si>
  <si>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</si>
  <si>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</si>
  <si>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</si>
  <si>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</si>
  <si>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</si>
  <si>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</si>
  <si>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</si>
  <si>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</si>
  <si>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</si>
  <si>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</si>
  <si>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</si>
  <si>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</si>
  <si>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</si>
  <si>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</si>
  <si>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</si>
  <si>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</si>
  <si>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</si>
  <si>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</si>
  <si>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</si>
  <si>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</si>
  <si>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</si>
  <si>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</si>
  <si>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</si>
  <si>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</si>
  <si>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</si>
  <si>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</si>
  <si>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</si>
  <si>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</si>
  <si>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</si>
  <si>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</si>
  <si>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</si>
  <si>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</si>
  <si>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</si>
  <si>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</si>
  <si>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</si>
  <si>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</si>
  <si>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</si>
  <si>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</si>
  <si>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</si>
  <si>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</si>
  <si>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</si>
  <si>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</si>
  <si>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</si>
  <si>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</si>
  <si>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</si>
  <si>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</si>
  <si>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</si>
  <si>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</si>
  <si>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</si>
  <si>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</si>
  <si>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</si>
  <si>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</si>
  <si>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</si>
  <si>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</si>
  <si>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</si>
  <si>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</si>
  <si>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</si>
  <si>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</si>
  <si>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</si>
  <si>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</si>
  <si>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</si>
  <si>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</si>
  <si>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</si>
  <si>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</si>
  <si>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</si>
  <si>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</si>
  <si>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</si>
  <si>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</si>
  <si>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</si>
  <si>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</si>
  <si>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</si>
  <si>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</si>
  <si>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</si>
  <si>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</si>
  <si>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</si>
  <si>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</si>
  <si>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</si>
  <si>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</si>
  <si>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</si>
  <si>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</si>
  <si>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</si>
  <si>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</si>
  <si>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</si>
  <si>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</si>
  <si>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</si>
  <si>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</si>
  <si>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</si>
  <si>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</si>
  <si>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</si>
  <si>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</si>
  <si>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</si>
  <si>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</si>
  <si>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</si>
  <si>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</si>
  <si>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</si>
  <si>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</si>
  <si>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</si>
  <si>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</si>
  <si>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</si>
  <si>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</si>
  <si>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</si>
  <si>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</si>
  <si>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</si>
  <si>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</si>
  <si>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</si>
  <si>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</si>
  <si>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</si>
  <si>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</si>
  <si>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</si>
  <si>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</si>
  <si>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</si>
  <si>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</si>
  <si>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</si>
  <si>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</si>
  <si>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</si>
  <si>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</si>
  <si>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</si>
  <si>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</si>
  <si>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</si>
  <si>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</si>
  <si>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</si>
  <si>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</si>
  <si>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</si>
  <si>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</si>
  <si>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</si>
  <si>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</si>
  <si>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</si>
  <si>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</si>
  <si>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</si>
  <si>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</si>
  <si>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</si>
  <si>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</si>
  <si>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</si>
  <si>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</si>
  <si>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</si>
  <si>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</si>
  <si>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</si>
  <si>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</si>
  <si>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</si>
  <si>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</si>
  <si>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</si>
  <si>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</si>
  <si>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</si>
  <si>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</si>
  <si>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</si>
  <si>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</si>
  <si>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</si>
  <si>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</si>
  <si>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</si>
  <si>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</si>
  <si>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</si>
  <si>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</si>
  <si>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</si>
  <si>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</si>
  <si>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</si>
  <si>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</si>
  <si>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</si>
  <si>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</si>
  <si>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</si>
  <si>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</si>
  <si>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</si>
  <si>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</si>
  <si>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</si>
  <si>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</si>
  <si>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</si>
  <si>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</si>
  <si>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</si>
  <si>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</si>
  <si>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</si>
  <si>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</si>
  <si>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</si>
  <si>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</si>
  <si>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</si>
  <si>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</si>
  <si>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</si>
  <si>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</si>
  <si>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</si>
  <si>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</si>
  <si>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</si>
  <si>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</si>
  <si>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</si>
  <si>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</si>
  <si>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</si>
  <si>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</si>
  <si>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</si>
  <si>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</si>
  <si>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</si>
  <si>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</si>
  <si>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</si>
  <si>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</si>
  <si>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</si>
  <si>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</si>
  <si>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</si>
  <si>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</si>
  <si>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</si>
  <si>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</si>
  <si>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</si>
  <si>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</si>
  <si>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</si>
  <si>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</si>
  <si>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</si>
  <si>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</si>
  <si>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</si>
  <si>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</si>
  <si>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</si>
  <si>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</si>
  <si>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</si>
  <si>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</si>
  <si>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</si>
  <si>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</si>
  <si>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</si>
  <si>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</si>
  <si>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</si>
  <si>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</si>
  <si>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</si>
  <si>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</si>
  <si>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</si>
  <si>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</si>
  <si>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</si>
  <si>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</si>
  <si>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</si>
  <si>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</si>
  <si>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</si>
  <si>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</si>
  <si>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</si>
  <si>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</si>
  <si>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</si>
  <si>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</si>
  <si>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</si>
  <si>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</si>
  <si>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</si>
  <si>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</si>
  <si>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</si>
  <si>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</si>
  <si>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</si>
  <si>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</si>
  <si>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</si>
  <si>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</si>
  <si>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</si>
  <si>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</si>
  <si>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</si>
  <si>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</si>
  <si>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</si>
  <si>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</si>
  <si>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</si>
  <si>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</si>
  <si>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</si>
  <si>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</si>
  <si>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</si>
  <si>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</si>
  <si>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</si>
  <si>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</si>
  <si>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</si>
  <si>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</si>
  <si>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</si>
  <si>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</si>
  <si>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</si>
  <si>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</si>
  <si>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</si>
  <si>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</si>
  <si>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</si>
  <si>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</si>
  <si>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</si>
  <si>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</si>
  <si>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</si>
  <si>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</si>
  <si>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</si>
  <si>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</si>
  <si>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</si>
  <si>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</si>
  <si>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</si>
  <si>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</si>
  <si>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</si>
  <si>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</si>
  <si>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</si>
  <si>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</si>
  <si>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</si>
  <si>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</si>
  <si>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</si>
  <si>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</si>
  <si>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</si>
  <si>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</si>
  <si>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</si>
  <si>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</si>
  <si>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</si>
  <si>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</si>
  <si>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</si>
  <si>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</si>
  <si>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</si>
  <si>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</si>
  <si>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</si>
  <si>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</si>
  <si>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</si>
  <si>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</si>
  <si>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</si>
  <si>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</si>
  <si>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</si>
  <si>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</si>
  <si>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</si>
  <si>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</si>
  <si>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</si>
  <si>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</si>
  <si>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</si>
  <si>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</si>
  <si>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</si>
  <si>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</si>
  <si>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</si>
  <si>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</si>
  <si>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</si>
  <si>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</si>
  <si>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</si>
  <si>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</si>
  <si>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</si>
  <si>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</si>
  <si>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</si>
  <si>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</si>
  <si>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</si>
  <si>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</si>
  <si>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</si>
  <si>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</si>
  <si>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</si>
  <si>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</si>
  <si>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</si>
  <si>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</si>
  <si>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</si>
  <si>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</si>
  <si>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</si>
  <si>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</si>
  <si>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</si>
  <si>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</si>
  <si>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</si>
  <si>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</si>
  <si>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</si>
  <si>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</si>
  <si>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</si>
  <si>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</si>
  <si>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</si>
  <si>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</si>
  <si>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</si>
  <si>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</si>
  <si>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</si>
  <si>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</si>
  <si>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</si>
  <si>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</si>
  <si>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</si>
  <si>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</si>
  <si>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</si>
  <si>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</si>
  <si>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</si>
  <si>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</si>
  <si>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</si>
  <si>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</si>
  <si>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</si>
  <si>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</si>
  <si>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</si>
  <si>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</si>
  <si>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</si>
  <si>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</si>
  <si>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</si>
  <si>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</si>
  <si>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</si>
  <si>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</si>
  <si>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</si>
  <si>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</si>
  <si>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</si>
  <si>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</si>
  <si>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</si>
  <si>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</si>
  <si>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</si>
  <si>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</si>
  <si>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</si>
  <si>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</si>
  <si>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</si>
  <si>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</si>
  <si>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</si>
  <si>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</si>
  <si>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</si>
  <si>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</si>
  <si>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</si>
  <si>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</si>
  <si>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</si>
  <si>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</si>
  <si>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</si>
  <si>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</si>
  <si>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</si>
  <si>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</si>
  <si>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</si>
  <si>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</si>
  <si>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</si>
  <si>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</si>
  <si>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</si>
  <si>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</si>
  <si>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</si>
  <si>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</si>
  <si>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</si>
  <si>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</si>
  <si>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</si>
  <si>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</si>
  <si>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</si>
  <si>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</si>
  <si>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</si>
  <si>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</si>
  <si>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</si>
  <si>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</si>
  <si>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</si>
  <si>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</si>
  <si>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</si>
  <si>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</si>
  <si>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</si>
  <si>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</si>
  <si>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</si>
  <si>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</si>
  <si>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</si>
  <si>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</si>
  <si>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</si>
  <si>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</si>
  <si>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</si>
  <si>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</si>
  <si>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</si>
  <si>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</si>
  <si>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</si>
  <si>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</si>
  <si>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</si>
  <si>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</si>
  <si>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</si>
  <si>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</si>
  <si>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</si>
  <si>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</si>
  <si>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</si>
  <si>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</si>
  <si>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</si>
  <si>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</si>
  <si>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</si>
  <si>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</si>
  <si>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</si>
  <si>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</si>
  <si>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</si>
  <si>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</si>
  <si>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</si>
  <si>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</si>
  <si>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</si>
  <si>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</si>
  <si>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</si>
  <si>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</si>
  <si>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</si>
  <si>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</si>
  <si>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</si>
  <si>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</si>
  <si>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</si>
  <si>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</si>
  <si>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</si>
  <si>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</si>
  <si>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</si>
  <si>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</si>
  <si>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</si>
  <si>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</si>
  <si>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</si>
  <si>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</si>
  <si>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</si>
  <si>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</si>
  <si>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</si>
  <si>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</si>
  <si>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</si>
  <si>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</si>
  <si>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</si>
  <si>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</si>
  <si>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</si>
  <si>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</si>
  <si>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</si>
  <si>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</si>
  <si>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</si>
  <si>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</si>
  <si>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</si>
  <si>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</si>
  <si>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</si>
  <si>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</si>
  <si>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</si>
  <si>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</si>
  <si>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</si>
  <si>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</si>
  <si>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</si>
  <si>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</si>
  <si>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</si>
  <si>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</si>
  <si>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</si>
  <si>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</si>
  <si>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</si>
  <si>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</si>
  <si>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</si>
  <si>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</si>
  <si>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</si>
  <si>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</si>
  <si>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</si>
  <si>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</si>
  <si>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</si>
  <si>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</si>
  <si>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</si>
  <si>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</si>
  <si>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</si>
  <si>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</si>
  <si>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</si>
  <si>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</si>
  <si>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</si>
  <si>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</si>
  <si>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</si>
  <si>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</si>
  <si>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</si>
  <si>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</si>
  <si>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</si>
  <si>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</si>
  <si>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</si>
  <si>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</si>
  <si>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</si>
  <si>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</si>
  <si>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</si>
  <si>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</si>
  <si>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</si>
  <si>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</si>
  <si>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</si>
  <si>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</si>
  <si>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</si>
  <si>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</si>
  <si>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</si>
  <si>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</si>
  <si>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</si>
  <si>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</si>
  <si>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</si>
  <si>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</si>
  <si>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</si>
  <si>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</si>
  <si>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</si>
  <si>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</si>
  <si>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</si>
  <si>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</si>
  <si>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</si>
  <si>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</si>
  <si>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</si>
  <si>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</si>
  <si>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</si>
  <si>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</si>
  <si>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</si>
  <si>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</si>
  <si>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</si>
  <si>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</si>
  <si>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</si>
  <si>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</si>
  <si>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</si>
  <si>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</si>
  <si>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</si>
  <si>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</si>
  <si>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</si>
  <si>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</si>
  <si>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</si>
  <si>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</si>
  <si>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</si>
  <si>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</si>
  <si>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</si>
  <si>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</si>
  <si>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</si>
  <si>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</si>
  <si>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</si>
  <si>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</si>
  <si>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</si>
  <si>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</si>
  <si>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</si>
  <si>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</si>
  <si>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</si>
  <si>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</si>
  <si>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</si>
  <si>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</si>
  <si>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</si>
  <si>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</si>
  <si>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</si>
  <si>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</si>
  <si>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</si>
  <si>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</si>
  <si>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</si>
  <si>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</si>
  <si>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</si>
  <si>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</si>
  <si>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</si>
  <si>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</si>
  <si>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</si>
  <si>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</si>
  <si>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</si>
  <si>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</si>
  <si>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</si>
  <si>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</si>
  <si>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</si>
  <si>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</si>
  <si>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</si>
  <si>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</si>
  <si>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</si>
  <si>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</si>
  <si>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</si>
  <si>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</si>
  <si>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</si>
  <si>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</si>
  <si>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</si>
  <si>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</si>
  <si>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</si>
  <si>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</si>
  <si>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</si>
  <si>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</si>
  <si>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</si>
  <si>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</si>
  <si>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</si>
  <si>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</si>
  <si>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</si>
  <si>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</si>
  <si>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</si>
  <si>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</si>
  <si>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</si>
  <si>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</si>
  <si>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</si>
  <si>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</si>
  <si>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</si>
  <si>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</si>
  <si>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</si>
  <si>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</si>
  <si>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</si>
  <si>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</si>
  <si>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</si>
  <si>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</si>
  <si>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</si>
  <si>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</si>
  <si>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</si>
  <si>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</si>
  <si>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</si>
  <si>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</si>
  <si>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</si>
  <si>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</si>
  <si>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</si>
  <si>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</si>
  <si>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</si>
  <si>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</si>
  <si>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</si>
  <si>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</si>
  <si>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</si>
  <si>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</si>
  <si>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</si>
  <si>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</si>
  <si>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</si>
  <si>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</si>
  <si>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</si>
  <si>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</si>
  <si>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</si>
  <si>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</si>
  <si>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</si>
  <si>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</si>
  <si>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</si>
  <si>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</si>
  <si>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</si>
  <si>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</si>
  <si>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</si>
  <si>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</si>
  <si>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</si>
  <si>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</si>
  <si>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</si>
  <si>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</si>
  <si>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</si>
  <si>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</si>
  <si>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</si>
  <si>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</si>
  <si>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</si>
  <si>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</si>
  <si>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</si>
  <si>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</si>
  <si>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</si>
  <si>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</si>
  <si>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</si>
  <si>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</si>
  <si>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</si>
  <si>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</si>
  <si>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</si>
  <si>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</si>
  <si>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</si>
  <si>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</si>
  <si>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</si>
  <si>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</si>
  <si>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</si>
  <si>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</si>
  <si>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</si>
  <si>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</si>
  <si>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</si>
  <si>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</si>
  <si>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</si>
  <si>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</si>
  <si>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</si>
  <si>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</si>
  <si>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</si>
  <si>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</si>
  <si>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</si>
  <si>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</si>
  <si>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</si>
  <si>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</si>
  <si>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</si>
  <si>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</si>
  <si>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</si>
  <si>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</si>
  <si>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</si>
  <si>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</si>
  <si>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</si>
  <si>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</si>
  <si>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</si>
  <si>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</si>
  <si>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</si>
  <si>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</si>
  <si>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</si>
  <si>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</si>
  <si>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</si>
  <si>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</si>
  <si>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</si>
  <si>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</si>
  <si>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</si>
  <si>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</si>
  <si>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</si>
  <si>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</si>
  <si>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</si>
  <si>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</si>
  <si>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</si>
  <si>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</si>
  <si>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</si>
  <si>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</si>
  <si>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</si>
  <si>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</si>
  <si>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</si>
  <si>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</si>
  <si>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</si>
  <si>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</si>
  <si>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</si>
  <si>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</si>
  <si>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</si>
  <si>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</si>
  <si>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</si>
  <si>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</si>
  <si>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</si>
  <si>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</si>
  <si>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</si>
  <si>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</si>
  <si>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</si>
  <si>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</si>
  <si>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</si>
  <si>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</si>
  <si>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</si>
  <si>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</si>
  <si>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</si>
  <si>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</si>
  <si>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</si>
  <si>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</si>
  <si>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</si>
  <si>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</si>
  <si>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</si>
  <si>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</si>
  <si>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</si>
  <si>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</si>
  <si>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</si>
  <si>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</si>
  <si>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</si>
  <si>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</si>
  <si>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</si>
  <si>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</si>
  <si>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</si>
  <si>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</si>
  <si>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</si>
  <si>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</si>
  <si>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</si>
  <si>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</si>
  <si>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</si>
  <si>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</si>
  <si>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</si>
  <si>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</si>
  <si>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</si>
  <si>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</si>
  <si>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</si>
  <si>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</si>
  <si>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</si>
  <si>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</si>
  <si>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</si>
  <si>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</si>
  <si>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</si>
  <si>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</si>
  <si>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</si>
  <si>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</si>
  <si>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</si>
  <si>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</si>
  <si>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</si>
  <si>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</si>
  <si>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</si>
  <si>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</si>
  <si>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</si>
  <si>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</si>
  <si>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</si>
  <si>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</si>
  <si>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</si>
  <si>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</si>
  <si>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</si>
  <si>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</si>
  <si>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</si>
  <si>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</si>
  <si>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</si>
  <si>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</si>
  <si>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</si>
  <si>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</si>
  <si>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</si>
  <si>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</si>
  <si>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</si>
  <si>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</si>
  <si>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</si>
  <si>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</si>
  <si>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</si>
  <si>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</si>
  <si>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</si>
  <si>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</si>
  <si>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</si>
  <si>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</si>
  <si>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</si>
  <si>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</si>
  <si>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</si>
  <si>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</si>
  <si>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</si>
  <si>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</si>
  <si>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</si>
  <si>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</si>
  <si>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</si>
  <si>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</si>
  <si>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</si>
  <si>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</si>
  <si>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</si>
  <si>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</si>
  <si>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</si>
  <si>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</si>
  <si>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</si>
  <si>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</si>
  <si>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</si>
  <si>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</si>
  <si>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</si>
  <si>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</si>
  <si>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</si>
  <si>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</si>
  <si>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</si>
  <si>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</si>
  <si>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</si>
  <si>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</si>
  <si>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</si>
  <si>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</si>
  <si>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</si>
  <si>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</si>
  <si>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</si>
  <si>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</si>
  <si>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</si>
  <si>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</si>
  <si>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</si>
  <si>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</si>
  <si>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</si>
  <si>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</si>
  <si>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</si>
  <si>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</si>
  <si>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</si>
  <si>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</si>
  <si>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</si>
  <si>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</si>
  <si>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</si>
  <si>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</si>
  <si>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</si>
  <si>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</si>
  <si>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</si>
  <si>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</si>
  <si>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</si>
  <si>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</si>
  <si>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</si>
  <si>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</si>
  <si>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</si>
  <si>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</si>
  <si>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</si>
  <si>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</si>
  <si>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</si>
  <si>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</si>
  <si>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</si>
  <si>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</si>
  <si>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</si>
  <si>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</si>
  <si>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</si>
  <si>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</si>
  <si>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</si>
  <si>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</si>
  <si>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</si>
  <si>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</si>
  <si>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</si>
  <si>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</si>
  <si>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</si>
  <si>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</si>
  <si>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</si>
  <si>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</si>
  <si>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</si>
  <si>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</si>
  <si>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</si>
  <si>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</si>
  <si>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</si>
  <si>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</si>
  <si>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</si>
  <si>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</si>
  <si>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</si>
  <si>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</si>
  <si>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</si>
  <si>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</si>
  <si>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</si>
  <si>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</si>
  <si>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</si>
  <si>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</si>
  <si>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</si>
  <si>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</si>
  <si>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</si>
  <si>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</si>
  <si>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</si>
  <si>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</si>
  <si>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</si>
  <si>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</si>
  <si>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</si>
  <si>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</si>
  <si>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</si>
  <si>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</si>
  <si>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</si>
  <si>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</si>
  <si>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</si>
  <si>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</si>
  <si>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</si>
  <si>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</si>
  <si>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</si>
  <si>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</si>
  <si>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</si>
  <si>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</si>
  <si>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</si>
  <si>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</si>
  <si>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</si>
  <si>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</si>
  <si>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</si>
  <si>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</si>
  <si>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</si>
  <si>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</si>
  <si>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</si>
  <si>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</si>
  <si>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</si>
  <si>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</si>
  <si>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</si>
  <si>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</si>
  <si>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</si>
  <si>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</si>
  <si>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</si>
  <si>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</si>
  <si>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</si>
  <si>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</si>
  <si>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</si>
  <si>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</si>
  <si>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</si>
  <si>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</si>
  <si>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</si>
  <si>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</si>
  <si>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</si>
  <si>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</si>
  <si>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</si>
  <si>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</si>
  <si>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</si>
  <si>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</si>
  <si>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</si>
  <si>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</si>
  <si>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</si>
  <si>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</si>
  <si>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</si>
  <si>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</si>
  <si>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</si>
  <si>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</si>
  <si>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</si>
  <si>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</si>
  <si>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</si>
  <si>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</si>
  <si>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</si>
  <si>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</si>
  <si>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</si>
  <si>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</si>
  <si>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</si>
  <si>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</si>
  <si>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</si>
  <si>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</si>
  <si>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</si>
  <si>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</si>
  <si>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</si>
  <si>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</si>
  <si>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</si>
  <si>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</si>
  <si>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</si>
  <si>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</si>
  <si>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</si>
  <si>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</si>
  <si>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</si>
  <si>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</si>
  <si>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</si>
  <si>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</si>
  <si>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</si>
  <si>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</si>
  <si>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</si>
  <si>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</si>
  <si>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</si>
  <si>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</si>
  <si>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</si>
  <si>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</si>
  <si>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</si>
  <si>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</si>
  <si>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</si>
  <si>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</si>
  <si>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</si>
  <si>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</si>
  <si>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</si>
  <si>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</si>
  <si>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</si>
  <si>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</si>
  <si>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</si>
  <si>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</si>
  <si>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</si>
  <si>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</si>
  <si>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</si>
  <si>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</si>
  <si>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</si>
  <si>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</si>
  <si>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</si>
  <si>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</si>
  <si>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</si>
  <si>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</si>
  <si>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</si>
  <si>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</si>
  <si>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</si>
  <si>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</si>
  <si>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</si>
  <si>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</si>
  <si>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</si>
  <si>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</si>
  <si>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</si>
  <si>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</si>
  <si>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</si>
  <si>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</si>
  <si>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</si>
  <si>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</si>
  <si>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</si>
  <si>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</si>
  <si>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</si>
  <si>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</si>
  <si>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</si>
  <si>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</si>
  <si>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</si>
  <si>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</si>
  <si>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</si>
  <si>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</si>
  <si>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</si>
  <si>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</si>
  <si>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</si>
  <si>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</si>
  <si>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</si>
  <si>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</si>
  <si>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</si>
  <si>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</si>
  <si>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</si>
  <si>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</si>
  <si>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</si>
  <si>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</si>
  <si>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</si>
  <si>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</si>
  <si>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</si>
  <si>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</si>
  <si>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</si>
  <si>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</si>
  <si>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</si>
  <si>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</si>
  <si>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</si>
  <si>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</si>
  <si>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</si>
  <si>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</si>
  <si>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</si>
  <si>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</si>
  <si>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</si>
  <si>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</si>
  <si>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</si>
  <si>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</si>
  <si>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</si>
  <si>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</si>
  <si>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</si>
  <si>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</si>
  <si>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</si>
  <si>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</si>
  <si>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</si>
  <si>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</si>
  <si>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</si>
  <si>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</si>
  <si>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</si>
  <si>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</si>
  <si>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</si>
  <si>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</si>
  <si>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</si>
  <si>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</si>
  <si>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</si>
  <si>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</si>
  <si>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</si>
  <si>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</si>
  <si>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</si>
  <si>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</si>
  <si>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</si>
  <si>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</si>
  <si>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</si>
  <si>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</si>
  <si>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</si>
  <si>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</si>
  <si>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</si>
  <si>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</si>
  <si>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</si>
  <si>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</si>
  <si>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</si>
  <si>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</si>
  <si>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</si>
  <si>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</si>
  <si>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</si>
  <si>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</si>
  <si>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</si>
  <si>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</si>
  <si>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</si>
  <si>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</si>
  <si>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</si>
  <si>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</si>
  <si>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</si>
  <si>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</si>
  <si>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</si>
  <si>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</si>
  <si>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</si>
  <si>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</si>
  <si>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</si>
  <si>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</si>
  <si>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</si>
  <si>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</si>
  <si>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</si>
  <si>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</si>
  <si>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</si>
  <si>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</si>
  <si>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</si>
  <si>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</si>
  <si>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</si>
  <si>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</si>
  <si>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</si>
  <si>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</si>
  <si>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</si>
  <si>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</si>
  <si>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</si>
  <si>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</si>
  <si>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</si>
  <si>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</si>
  <si>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</si>
  <si>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</si>
  <si>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</si>
  <si>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</si>
  <si>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</si>
  <si>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</si>
  <si>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</si>
  <si>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</si>
  <si>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</si>
  <si>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</si>
  <si>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</si>
  <si>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</si>
  <si>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</si>
  <si>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</si>
  <si>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</si>
  <si>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</si>
  <si>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</si>
  <si>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</si>
  <si>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</si>
  <si>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</si>
  <si>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</si>
  <si>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</si>
  <si>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</si>
  <si>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</si>
  <si>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</si>
  <si>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</si>
  <si>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</si>
  <si>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</si>
  <si>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</si>
  <si>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</si>
  <si>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</si>
  <si>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</si>
  <si>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</si>
  <si>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</si>
  <si>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</si>
  <si>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</si>
  <si>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</si>
  <si>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</si>
  <si>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</si>
  <si>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</si>
  <si>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</si>
  <si>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</si>
  <si>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</si>
  <si>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</si>
  <si>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</si>
  <si>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</si>
  <si>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</si>
  <si>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</si>
  <si>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</si>
  <si>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</si>
  <si>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</si>
  <si>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</si>
  <si>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</si>
  <si>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</si>
  <si>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</si>
  <si>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</si>
  <si>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</si>
  <si>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</si>
  <si>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</si>
  <si>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</si>
  <si>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</si>
  <si>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</si>
  <si>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</si>
  <si>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</si>
  <si>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</si>
  <si>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</si>
  <si>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</si>
  <si>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</si>
  <si>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</si>
  <si>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</si>
  <si>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</si>
  <si>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</si>
  <si>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</si>
  <si>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</si>
  <si>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</si>
  <si>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</si>
  <si>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</si>
  <si>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</si>
  <si>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</si>
  <si>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</si>
  <si>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</si>
  <si>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</si>
  <si>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</si>
  <si>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</si>
  <si>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</si>
  <si>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</si>
  <si>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</si>
  <si>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</si>
  <si>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</si>
  <si>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</si>
  <si>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</si>
  <si>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</si>
  <si>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</si>
  <si>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</si>
  <si>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</si>
  <si>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</si>
  <si>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</si>
  <si>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</si>
  <si>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</si>
  <si>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</si>
  <si>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</si>
  <si>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</si>
  <si>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</si>
  <si>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</si>
  <si>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</si>
  <si>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</si>
  <si>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</si>
  <si>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</si>
  <si>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</si>
  <si>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</si>
  <si>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</si>
  <si>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</si>
  <si>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</si>
  <si>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</si>
  <si>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</si>
  <si>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</si>
  <si>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</si>
  <si>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</si>
  <si>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</si>
  <si>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</si>
  <si>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</si>
  <si>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</si>
  <si>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</si>
  <si>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</si>
  <si>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</si>
  <si>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</si>
  <si>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</si>
  <si>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</si>
  <si>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</si>
  <si>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</si>
  <si>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</si>
  <si>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</si>
  <si>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</si>
  <si>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</si>
  <si>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</si>
  <si>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</si>
  <si>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</si>
  <si>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</si>
  <si>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</si>
  <si>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</si>
  <si>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</si>
  <si>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</si>
  <si>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</si>
  <si>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</si>
  <si>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</si>
  <si>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</si>
  <si>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</si>
  <si>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</si>
  <si>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</si>
  <si>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</si>
  <si>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</si>
  <si>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</si>
  <si>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</si>
  <si>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</si>
  <si>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</si>
  <si>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</si>
  <si>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</si>
  <si>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</si>
  <si>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</si>
  <si>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</si>
  <si>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</si>
  <si>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</si>
  <si>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</si>
  <si>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</si>
  <si>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</si>
  <si>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</si>
  <si>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</si>
  <si>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</si>
  <si>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</si>
  <si>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</si>
  <si>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</si>
  <si>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</si>
  <si>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</si>
  <si>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</si>
  <si>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</si>
  <si>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</si>
  <si>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</si>
  <si>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</si>
  <si>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</si>
  <si>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</si>
  <si>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</si>
  <si>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</si>
  <si>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</si>
  <si>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</si>
  <si>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</si>
  <si>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</si>
  <si>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</si>
  <si>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</si>
  <si>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</si>
  <si>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</si>
  <si>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</si>
  <si>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</si>
  <si>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</si>
  <si>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</si>
  <si>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</si>
  <si>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</si>
  <si>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</si>
  <si>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</si>
  <si>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</si>
  <si>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</si>
  <si>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</si>
  <si>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</si>
  <si>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</si>
  <si>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</si>
  <si>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</si>
  <si>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</si>
  <si>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</si>
  <si>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</si>
  <si>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</si>
  <si>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</si>
  <si>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</si>
  <si>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</si>
  <si>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</si>
  <si>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</si>
  <si>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</si>
  <si>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</si>
  <si>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</si>
  <si>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</si>
  <si>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</si>
  <si>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</si>
  <si>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</si>
  <si>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</si>
  <si>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</si>
  <si>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</si>
  <si>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</si>
  <si>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</si>
  <si>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</si>
  <si>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</si>
  <si>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</si>
  <si>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</si>
  <si>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</si>
  <si>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</si>
  <si>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</si>
  <si>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</si>
  <si>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</si>
  <si>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</si>
  <si>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</si>
  <si>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</si>
  <si>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</si>
  <si>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</si>
  <si>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</si>
  <si>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</si>
  <si>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</si>
  <si>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</si>
  <si>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</si>
  <si>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</si>
  <si>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</si>
  <si>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</si>
  <si>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</si>
  <si>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</si>
  <si>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</si>
  <si>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</si>
  <si>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</si>
  <si>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</si>
  <si>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</si>
  <si>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</si>
  <si>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</si>
  <si>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</si>
  <si>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</si>
  <si>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</si>
  <si>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</si>
  <si>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</si>
  <si>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</si>
  <si>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</si>
  <si>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</si>
  <si>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</si>
  <si>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</si>
  <si>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</si>
  <si>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</si>
  <si>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</si>
  <si>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</si>
  <si>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</si>
  <si>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</si>
  <si>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</si>
  <si>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</si>
  <si>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</si>
  <si>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</si>
  <si>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</si>
  <si>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</si>
  <si>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</si>
  <si>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</si>
  <si>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</si>
  <si>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</si>
  <si>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</si>
  <si>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</si>
  <si>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</si>
  <si>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</si>
  <si>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</si>
  <si>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</si>
  <si>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</si>
  <si>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</si>
  <si>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</si>
  <si>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</si>
  <si>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</si>
  <si>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</si>
  <si>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</si>
  <si>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</si>
  <si>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</si>
  <si>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</si>
  <si>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</si>
  <si>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</si>
  <si>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</si>
  <si>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</si>
  <si>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</si>
  <si>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</si>
  <si>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</si>
  <si>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</si>
  <si>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</si>
  <si>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</si>
  <si>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</si>
  <si>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</si>
  <si>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</si>
  <si>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</si>
  <si>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</si>
  <si>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</si>
  <si>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</si>
  <si>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</si>
  <si>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</si>
  <si>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</si>
  <si>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</si>
  <si>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</si>
  <si>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</si>
  <si>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</si>
  <si>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</si>
  <si>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</si>
  <si>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</si>
  <si>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</si>
  <si>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</si>
  <si>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</si>
  <si>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</si>
  <si>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</si>
  <si>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</si>
  <si>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</si>
  <si>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</si>
  <si>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</si>
  <si>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</si>
  <si>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</si>
  <si>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</si>
  <si>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</si>
  <si>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</si>
  <si>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</si>
  <si>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</si>
  <si>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</si>
  <si>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</si>
  <si>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</si>
  <si>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</si>
  <si>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</si>
  <si>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</si>
  <si>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</si>
  <si>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</si>
  <si>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</si>
  <si>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</si>
  <si>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</si>
  <si>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</si>
  <si>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</si>
  <si>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</si>
  <si>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</si>
  <si>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</si>
  <si>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</si>
  <si>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</si>
  <si>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</si>
  <si>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</si>
  <si>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</si>
  <si>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</si>
  <si>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</si>
  <si>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</si>
  <si>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</si>
  <si>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</si>
  <si>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</si>
  <si>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</si>
  <si>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</si>
  <si>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</si>
  <si>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</si>
  <si>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</si>
  <si>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</si>
  <si>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</si>
  <si>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</si>
  <si>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</si>
  <si>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</si>
  <si>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</si>
  <si>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</si>
  <si>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</si>
  <si>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</si>
  <si>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</si>
  <si>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</si>
  <si>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</si>
  <si>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</si>
  <si>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</si>
  <si>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</si>
  <si>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</si>
  <si>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</si>
  <si>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</si>
  <si>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</si>
  <si>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</si>
  <si>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</si>
  <si>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</si>
  <si>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</si>
  <si>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</si>
  <si>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</si>
  <si>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</si>
  <si>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</si>
  <si>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</si>
  <si>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</si>
  <si>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</si>
  <si>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</si>
  <si>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</si>
  <si>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</si>
  <si>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</si>
  <si>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</si>
  <si>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</si>
  <si>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</si>
  <si>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</si>
  <si>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</si>
  <si>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</si>
  <si>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</si>
  <si>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</si>
  <si>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</si>
  <si>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</si>
  <si>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</si>
  <si>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</si>
  <si>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</si>
  <si>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</si>
  <si>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</si>
  <si>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</si>
  <si>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</si>
  <si>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</si>
  <si>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</si>
  <si>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</si>
  <si>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</si>
  <si>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</si>
  <si>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</si>
  <si>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</si>
  <si>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</si>
  <si>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</si>
  <si>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</si>
  <si>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</si>
  <si>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</si>
  <si>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</si>
  <si>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</si>
  <si>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</si>
  <si>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</si>
  <si>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</si>
  <si>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</si>
  <si>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</si>
  <si>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</si>
  <si>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</si>
  <si>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</si>
  <si>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</si>
  <si>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</si>
  <si>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</si>
  <si>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</si>
  <si>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</si>
  <si>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</si>
  <si>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West Bengal (6-7) October</t>
  </si>
  <si>
    <t>Waiting For Targetmol Material</t>
  </si>
  <si>
    <t>Monday (6-10-2025)</t>
  </si>
  <si>
    <t>Waiting for other Materail (Back Order)</t>
  </si>
  <si>
    <t>Saturday (4-10-2025)</t>
  </si>
  <si>
    <t>Deepak/Priyanka Madam</t>
  </si>
  <si>
    <t>TPC/25-26/00483</t>
  </si>
  <si>
    <t>Waiting for other Materail (BioLegend)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</si>
  <si>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</si>
  <si>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</si>
  <si>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</si>
  <si>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</si>
  <si>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</si>
  <si>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</si>
  <si>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</si>
  <si>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</si>
  <si>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</si>
  <si>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</si>
  <si>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</si>
  <si>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</si>
  <si>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</si>
  <si>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</si>
  <si>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</si>
  <si>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</si>
  <si>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</si>
  <si>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</si>
  <si>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</si>
  <si>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</si>
  <si>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</si>
  <si>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</si>
  <si>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</si>
  <si>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</si>
  <si>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</si>
  <si>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</si>
  <si>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</si>
  <si>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</si>
  <si>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</si>
  <si>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</si>
  <si>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</si>
  <si>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</si>
  <si>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</si>
  <si>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</si>
  <si>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</si>
  <si>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</si>
  <si>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</si>
  <si>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</si>
  <si>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</si>
  <si>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</si>
  <si>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</si>
  <si>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</si>
  <si>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</si>
  <si>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</si>
  <si>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</si>
  <si>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</si>
  <si>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</si>
  <si>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</si>
  <si>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</si>
  <si>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</si>
  <si>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</si>
  <si>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</si>
  <si>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</si>
  <si>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</si>
  <si>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</si>
  <si>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</si>
  <si>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</si>
  <si>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</si>
  <si>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</si>
  <si>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</si>
  <si>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</si>
  <si>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</si>
  <si>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</si>
  <si>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</si>
  <si>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</si>
  <si>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</si>
  <si>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</si>
  <si>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</si>
  <si>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</si>
  <si>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</si>
  <si>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</si>
  <si>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</si>
  <si>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</si>
  <si>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</si>
  <si>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</si>
  <si>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</si>
  <si>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</si>
  <si>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</si>
  <si>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</si>
  <si>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</si>
  <si>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</si>
  <si>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</si>
  <si>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</si>
  <si>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</si>
  <si>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</si>
  <si>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</si>
  <si>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</si>
  <si>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</si>
  <si>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</si>
  <si>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</si>
  <si>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</si>
  <si>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</si>
  <si>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</si>
  <si>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</si>
  <si>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</si>
  <si>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</si>
  <si>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</si>
  <si>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</si>
  <si>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</si>
  <si>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</si>
  <si>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</si>
  <si>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</si>
  <si>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</si>
  <si>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</si>
  <si>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</si>
  <si>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</si>
  <si>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</si>
  <si>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</si>
  <si>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</si>
  <si>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</si>
  <si>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</si>
  <si>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</si>
  <si>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</si>
  <si>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</si>
  <si>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</si>
  <si>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</si>
  <si>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</si>
  <si>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</si>
  <si>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</si>
  <si>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</si>
  <si>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</si>
  <si>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</si>
  <si>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</si>
  <si>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</si>
  <si>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</si>
  <si>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</si>
  <si>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</si>
  <si>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</si>
  <si>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</si>
  <si>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</si>
  <si>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</si>
  <si>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</si>
  <si>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</si>
  <si>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</si>
  <si>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</si>
  <si>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</si>
  <si>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</si>
  <si>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</si>
  <si>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</si>
  <si>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</si>
  <si>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</si>
  <si>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</si>
  <si>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</si>
  <si>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</si>
  <si>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</si>
  <si>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</si>
  <si>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</si>
  <si>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</si>
  <si>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</si>
  <si>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</si>
  <si>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</si>
  <si>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</si>
  <si>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</si>
  <si>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</si>
  <si>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</si>
  <si>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</si>
  <si>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</si>
  <si>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</si>
  <si>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</si>
  <si>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</si>
  <si>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</si>
  <si>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</si>
  <si>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</si>
  <si>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</si>
  <si>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</si>
  <si>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</si>
  <si>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</si>
  <si>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</si>
  <si>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</si>
  <si>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</si>
  <si>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</si>
  <si>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</si>
  <si>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</si>
  <si>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</si>
  <si>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</si>
  <si>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</si>
  <si>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</si>
  <si>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</si>
  <si>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</si>
  <si>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</si>
  <si>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</si>
  <si>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</si>
  <si>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</si>
  <si>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</si>
  <si>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</si>
  <si>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</si>
  <si>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</si>
  <si>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</si>
  <si>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</si>
  <si>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</si>
  <si>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</si>
  <si>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</si>
  <si>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</si>
  <si>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</si>
  <si>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</si>
  <si>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</si>
  <si>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</si>
  <si>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</si>
  <si>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</si>
  <si>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</si>
  <si>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</si>
  <si>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</si>
  <si>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</si>
  <si>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</si>
  <si>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</si>
  <si>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</si>
  <si>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</si>
  <si>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</si>
  <si>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</si>
  <si>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</si>
  <si>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</si>
  <si>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</si>
  <si>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</si>
  <si>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</si>
  <si>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</si>
  <si>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</si>
  <si>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</si>
  <si>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</si>
  <si>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</si>
  <si>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</si>
  <si>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</si>
  <si>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</si>
  <si>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</si>
  <si>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</si>
  <si>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</si>
  <si>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</si>
  <si>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</si>
  <si>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</si>
  <si>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</si>
  <si>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</si>
  <si>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</si>
  <si>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</si>
  <si>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</si>
  <si>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</si>
  <si>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</si>
  <si>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</si>
  <si>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</si>
  <si>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</si>
  <si>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</si>
  <si>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</si>
  <si>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</si>
  <si>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</si>
  <si>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</si>
  <si>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</si>
  <si>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</si>
  <si>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</si>
  <si>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</si>
  <si>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</si>
  <si>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</si>
  <si>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</si>
  <si>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</si>
  <si>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</si>
  <si>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</si>
  <si>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</si>
  <si>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</si>
  <si>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</si>
  <si>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</si>
  <si>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</si>
  <si>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</si>
  <si>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</si>
  <si>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</si>
  <si>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</si>
  <si>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</si>
  <si>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</si>
  <si>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</si>
  <si>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</si>
  <si>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</si>
  <si>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</si>
  <si>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</si>
  <si>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</si>
  <si>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</si>
  <si>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</si>
  <si>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</si>
  <si>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</si>
  <si>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</si>
  <si>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</si>
  <si>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</si>
  <si>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</si>
  <si>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</si>
  <si>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</si>
  <si>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</si>
  <si>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</si>
  <si>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</si>
  <si>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</si>
  <si>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</si>
  <si>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</si>
  <si>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</si>
  <si>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</si>
  <si>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</si>
  <si>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</si>
  <si>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</si>
  <si>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</si>
  <si>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</si>
  <si>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</si>
  <si>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</si>
  <si>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</si>
  <si>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</si>
  <si>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</si>
  <si>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</si>
  <si>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</si>
  <si>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</si>
  <si>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</si>
  <si>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</si>
  <si>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</si>
  <si>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</si>
  <si>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</si>
  <si>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</si>
  <si>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</si>
  <si>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</si>
  <si>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</si>
  <si>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</si>
  <si>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</si>
  <si>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</si>
  <si>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</si>
  <si>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</si>
  <si>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</si>
  <si>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</si>
  <si>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</si>
  <si>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</si>
  <si>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</si>
  <si>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</si>
  <si>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</si>
  <si>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</si>
  <si>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</si>
  <si>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</si>
  <si>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</si>
  <si>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</si>
  <si>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</si>
  <si>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</si>
  <si>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</si>
  <si>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</si>
  <si>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</si>
  <si>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</si>
  <si>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</si>
  <si>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</si>
  <si>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</si>
  <si>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</si>
  <si>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</si>
  <si>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</si>
  <si>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</si>
  <si>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</si>
  <si>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</si>
  <si>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</si>
  <si>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</si>
  <si>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</si>
  <si>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</si>
  <si>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</si>
  <si>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</si>
  <si>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</si>
  <si>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</si>
  <si>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</si>
  <si>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</si>
  <si>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</si>
  <si>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</si>
  <si>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</si>
  <si>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</si>
  <si>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</si>
  <si>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</si>
  <si>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</si>
  <si>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</si>
  <si>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</si>
  <si>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</si>
  <si>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</si>
  <si>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</si>
  <si>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</si>
  <si>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</si>
  <si>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</si>
  <si>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</si>
  <si>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</si>
  <si>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</si>
  <si>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</si>
  <si>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</si>
  <si>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</si>
  <si>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</si>
  <si>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</si>
  <si>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</si>
  <si>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</si>
  <si>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</si>
  <si>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</si>
  <si>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</si>
  <si>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</si>
  <si>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</si>
  <si>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</si>
  <si>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</si>
  <si>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</si>
  <si>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</si>
  <si>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</si>
  <si>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</si>
  <si>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</si>
  <si>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</si>
  <si>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</si>
  <si>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Shipment Out For Delivery</t>
  </si>
  <si>
    <t>Contact Customer Service</t>
  </si>
  <si>
    <t>Network Delay, Will Impact Delivery</t>
  </si>
  <si>
    <t>Shipment Delivered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</si>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</sst>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032"/>
  <sheetViews>
    <sheetView tabSelected="1" topLeftCell="T1" zoomScaleNormal="100" workbookViewId="0">
      <pane ySplit="1" topLeftCell="A2914" activePane="bottomLeft" state="frozen"/>
      <selection sqref="A1:C37"/>
      <selection pane="bottomLeft" activeCell="X2914" sqref="X2914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3753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3342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hidden="1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3562</v>
      </c>
      <c r="N35" s="45">
        <v>45915</v>
      </c>
      <c r="O35" s="54">
        <v>8060</v>
      </c>
      <c r="P35" s="25" t="s">
        <v>3444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hidden="1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hidden="1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hidden="1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hidden="1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hidden="1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hidden="1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hidden="1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hidden="1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hidden="1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hidden="1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hidden="1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hidden="1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hidden="1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hidden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hidden="1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hidden="1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hidden="1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hidden="1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hidden="1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hidden="1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hidden="1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hidden="1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hidden="1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hidden="1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hidden="1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hidden="1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hidden="1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hidden="1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hidden="1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hidden="1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hidden="1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hidden="1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hidden="1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hidden="1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hidden="1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hidden="1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hidden="1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hidden="1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hidden="1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hidden="1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hidden="1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hidden="1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hidden="1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hidden="1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hidden="1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hidden="1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hidden="1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hidden="1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hidden="1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hidden="1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hidden="1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hidden="1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hidden="1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hidden="1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hidden="1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hidden="1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hidden="1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hidden="1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hidden="1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hidden="1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hidden="1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hidden="1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hidden="1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hidden="1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hidden="1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hidden="1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hidden="1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hidden="1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hidden="1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hidden="1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hidden="1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hidden="1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hidden="1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hidden="1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hidden="1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hidden="1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hidden="1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hidden="1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hidden="1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hidden="1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idden="1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hidden="1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hidden="1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hidden="1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hidden="1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hidden="1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hidden="1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hidden="1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hidden="1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idden="1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hidden="1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hidden="1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hidden="1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hidden="1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hidden="1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hidden="1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hidden="1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hidden="1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hidden="1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hidden="1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hidden="1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hidden="1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hidden="1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hidden="1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hidden="1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hidden="1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hidden="1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hidden="1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hidden="1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hidden="1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hidden="1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hidden="1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hidden="1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hidden="1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hidden="1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hidden="1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hidden="1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hidden="1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hidden="1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hidden="1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hidden="1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hidden="1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hidden="1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hidden="1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hidden="1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hidden="1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hidden="1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hidden="1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hidden="1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hidden="1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hidden="1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hidden="1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hidden="1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hidden="1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hidden="1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hidden="1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hidden="1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hidden="1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hidden="1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hidden="1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hidden="1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hidden="1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hidden="1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hidden="1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hidden="1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hidden="1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hidden="1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hidden="1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hidden="1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hidden="1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hidden="1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hidden="1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hidden="1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hidden="1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hidden="1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hidden="1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hidden="1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hidden="1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hidden="1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hidden="1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hidden="1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hidden="1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hidden="1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hidden="1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hidden="1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hidden="1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hidden="1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hidden="1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hidden="1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hidden="1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hidden="1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hidden="1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hidden="1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hidden="1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hidden="1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hidden="1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hidden="1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hidden="1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hidden="1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hidden="1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hidden="1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hidden="1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hidden="1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hidden="1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hidden="1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hidden="1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hidden="1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hidden="1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hidden="1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hidden="1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hidden="1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hidden="1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hidden="1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hidden="1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hidden="1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hidden="1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hidden="1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hidden="1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idden="1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4155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4156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4157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hidden="1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hidden="1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idden="1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hidden="1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hidden="1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hidden="1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hidden="1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hidden="1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hidden="1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hidden="1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hidden="1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hidden="1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hidden="1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hidden="1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hidden="1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hidden="1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hidden="1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/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hidden="1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/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/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hidden="1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/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/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/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/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/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/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/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/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/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/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/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/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/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hidden="1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idden="1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hidden="1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hidden="1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hidden="1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hidden="1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hidden="1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hidden="1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hidden="1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hidden="1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hidden="1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hidden="1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hidden="1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hidden="1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711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hidden="1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hidden="1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hidden="1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hidden="1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hidden="1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hidden="1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hidden="1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hidden="1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hidden="1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3638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hidden="1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hidden="1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hidden="1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hidden="1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hidden="1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hidden="1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hidden="1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hidden="1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hidden="1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hidden="1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hidden="1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hidden="1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hidden="1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hidden="1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hidden="1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hidden="1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hidden="1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hidden="1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/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4158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4159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/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/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/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4155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/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/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/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/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/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hidden="1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hidden="1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hidden="1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hidden="1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hidden="1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hidden="1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hidden="1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hidden="1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hidden="1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hidden="1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/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hidden="1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/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/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/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hidden="1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/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/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/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hidden="1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hidden="1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hidden="1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hidden="1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hidden="1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hidden="1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hidden="1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hidden="1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hidden="1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hidden="1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hidden="1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hidden="1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hidden="1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hidden="1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hidden="1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idden="1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hidden="1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idden="1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hidden="1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hidden="1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hidden="1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hidden="1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hidden="1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hidden="1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4160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/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/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/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hidden="1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/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/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4161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hidden="1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4156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hidden="1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hidden="1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hidden="1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hidden="1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hidden="1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hidden="1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hidden="1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hidden="1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hidden="1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hidden="1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hidden="1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hidden="1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hidden="1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hidden="1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hidden="1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hidden="1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hidden="1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hidden="1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hidden="1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hidden="1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hidden="1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hidden="1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hidden="1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hidden="1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hidden="1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hidden="1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hidden="1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hidden="1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hidden="1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hidden="1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hidden="1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hidden="1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hidden="1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hidden="1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hidden="1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hidden="1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hidden="1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hidden="1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hidden="1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hidden="1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hidden="1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hidden="1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hidden="1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4159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/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/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/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/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hidden="1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4162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4163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hidden="1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hidden="1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hidden="1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hidden="1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hidden="1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hidden="1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hidden="1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hidden="1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hidden="1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hidden="1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hidden="1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hidden="1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hidden="1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3349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hidden="1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hidden="1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hidden="1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hidden="1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hidden="1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hidden="1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hidden="1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hidden="1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hidden="1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3349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hidden="1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hidden="1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hidden="1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hidden="1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hidden="1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hidden="1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hidden="1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hidden="1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/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hidden="1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/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/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4164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/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/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4165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/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hidden="1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/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/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/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/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hidden="1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hidden="1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hidden="1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4166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hidden="1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4166</v>
      </c>
      <c r="J1679" s="25">
        <v>4</v>
      </c>
      <c r="K1679" s="25">
        <v>4</v>
      </c>
      <c r="L1679" s="25">
        <f t="shared" si="194"/>
        <v>0</v>
      </c>
      <c r="M1679" s="25" t="s">
        <v>3464</v>
      </c>
      <c r="N1679" s="45">
        <v>45911</v>
      </c>
      <c r="O1679" s="54">
        <f>16391.25*4</f>
        <v>65565</v>
      </c>
      <c r="P1679" s="25" t="s">
        <v>3460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hidden="1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hidden="1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hidden="1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hidden="1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3340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hidden="1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hidden="1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hidden="1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/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hidden="1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/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/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/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4160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/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4167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4160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hidden="1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/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/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4168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hidden="1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hidden="1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hidden="1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4157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4157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hidden="1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hidden="1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hidden="1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hidden="1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hidden="1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hidden="1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hidden="1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hidden="1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hidden="1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hidden="1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hidden="1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hidden="1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hidden="1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hidden="1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hidden="1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hidden="1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hidden="1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hidden="1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hidden="1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hidden="1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hidden="1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hidden="1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hidden="1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hidden="1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hidden="1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hidden="1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hidden="1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hidden="1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hidden="1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hidden="1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hidden="1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hidden="1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hidden="1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hidden="1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hidden="1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hidden="1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hidden="1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hidden="1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hidden="1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4163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hidden="1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/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/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/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4160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4169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hidden="1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hidden="1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hidden="1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hidden="1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hidden="1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hidden="1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hidden="1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hidden="1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hidden="1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hidden="1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hidden="1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hidden="1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hidden="1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hidden="1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hidden="1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hidden="1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hidden="1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hidden="1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hidden="1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hidden="1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hidden="1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hidden="1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hidden="1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hidden="1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hidden="1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hidden="1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hidden="1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hidden="1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hidden="1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hidden="1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hidden="1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hidden="1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hidden="1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hidden="1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hidden="1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hidden="1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hidden="1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hidden="1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hidden="1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hidden="1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hidden="1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hidden="1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hidden="1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hidden="1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hidden="1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hidden="1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hidden="1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hidden="1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4170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hidden="1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hidden="1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hidden="1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hidden="1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hidden="1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/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hidden="1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4158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hidden="1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hidden="1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hidden="1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hidden="1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hidden="1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hidden="1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hidden="1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hidden="1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hidden="1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hidden="1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hidden="1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hidden="1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hidden="1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hidden="1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hidden="1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hidden="1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hidden="1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hidden="1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hidden="1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hidden="1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hidden="1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hidden="1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hidden="1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hidden="1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hidden="1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hidden="1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hidden="1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3654</v>
      </c>
      <c r="N2076" s="45" t="s">
        <v>3654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hidden="1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hidden="1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hidden="1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hidden="1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hidden="1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hidden="1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hidden="1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hidden="1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hidden="1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/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/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/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/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/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/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/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/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/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/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/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/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hidden="1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/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hidden="1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/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3560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3564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3565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3560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hidden="1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hidden="1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hidden="1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3731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hidden="1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hidden="1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hidden="1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3439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hidden="1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hidden="1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hidden="1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hidden="1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hidden="1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hidden="1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hidden="1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hidden="1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hidden="1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hidden="1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hidden="1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hidden="1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hidden="1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hidden="1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3350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hidden="1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hidden="1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hidden="1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hidden="1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hidden="1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hidden="1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3332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hidden="1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hidden="1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3332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hidden="1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hidden="1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hidden="1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hidden="1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hidden="1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hidden="1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hidden="1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hidden="1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hidden="1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3332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hidden="1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hidden="1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hidden="1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hidden="1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3539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hidden="1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hidden="1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hidden="1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3539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hidden="1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hidden="1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3539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hidden="1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hidden="1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hidden="1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hidden="1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hidden="1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3369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4171</v>
      </c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3537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hidden="1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/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/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2"/>
        <v>2307</v>
      </c>
      <c r="B2308" s="62" t="s">
        <v>3465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3466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3467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3468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hidden="1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3333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hidden="1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3339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hidden="1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3339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 t="s">
        <v>4172</v>
      </c>
      <c r="J2312" s="25">
        <v>3</v>
      </c>
      <c r="K2312" s="25">
        <v>3</v>
      </c>
      <c r="L2312" s="25">
        <f t="shared" si="275"/>
        <v>0</v>
      </c>
      <c r="M2312" s="25" t="s">
        <v>3430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3572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hidden="1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3340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hidden="1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3422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hidden="1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3343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hidden="1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4173</v>
      </c>
      <c r="J2316" s="25">
        <v>1</v>
      </c>
      <c r="K2316" s="25">
        <v>1</v>
      </c>
      <c r="L2316" s="25">
        <f t="shared" si="275"/>
        <v>0</v>
      </c>
      <c r="M2316" s="25" t="s">
        <v>3336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4174</v>
      </c>
      <c r="J2317" s="25">
        <v>1</v>
      </c>
      <c r="K2317" s="25">
        <v>1</v>
      </c>
      <c r="L2317" s="25">
        <f t="shared" si="275"/>
        <v>0</v>
      </c>
      <c r="M2317" s="25" t="s">
        <v>3336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4175</v>
      </c>
      <c r="J2318" s="25">
        <v>1</v>
      </c>
      <c r="K2318" s="25">
        <v>1</v>
      </c>
      <c r="L2318" s="25">
        <f t="shared" si="275"/>
        <v>0</v>
      </c>
      <c r="M2318" s="25" t="s">
        <v>3337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4176</v>
      </c>
      <c r="J2319" s="25">
        <v>1</v>
      </c>
      <c r="K2319" s="25">
        <v>1</v>
      </c>
      <c r="L2319" s="25">
        <f t="shared" si="275"/>
        <v>0</v>
      </c>
      <c r="M2319" s="25" t="s">
        <v>3377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hidden="1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4177</v>
      </c>
      <c r="J2320" s="25">
        <v>1</v>
      </c>
      <c r="K2320" s="25">
        <v>1</v>
      </c>
      <c r="L2320" s="25">
        <f t="shared" si="275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4177</v>
      </c>
      <c r="J2321" s="25">
        <v>1</v>
      </c>
      <c r="K2321" s="25">
        <v>1</v>
      </c>
      <c r="L2321" s="25">
        <f t="shared" si="275"/>
        <v>0</v>
      </c>
      <c r="M2321" s="25" t="s">
        <v>3417</v>
      </c>
      <c r="N2321" s="45">
        <v>45908</v>
      </c>
      <c r="O2321" s="54">
        <v>12164.99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4178</v>
      </c>
      <c r="J2322" s="25">
        <v>1</v>
      </c>
      <c r="K2322" s="25">
        <v>1</v>
      </c>
      <c r="L2322" s="25">
        <f t="shared" si="275"/>
        <v>0</v>
      </c>
      <c r="M2322" s="25" t="s">
        <v>3417</v>
      </c>
      <c r="N2322" s="45">
        <v>45908</v>
      </c>
      <c r="O2322" s="54">
        <v>43120.5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4179</v>
      </c>
      <c r="J2323" s="25">
        <v>1</v>
      </c>
      <c r="K2323" s="25">
        <v>1</v>
      </c>
      <c r="L2323" s="25">
        <f t="shared" si="275"/>
        <v>0</v>
      </c>
      <c r="M2323" s="25" t="s">
        <v>3417</v>
      </c>
      <c r="N2323" s="45">
        <v>45908</v>
      </c>
      <c r="O2323" s="54">
        <v>34947.79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4180</v>
      </c>
      <c r="J2324" s="25">
        <v>1</v>
      </c>
      <c r="K2324" s="25">
        <v>1</v>
      </c>
      <c r="L2324" s="25">
        <f t="shared" si="275"/>
        <v>0</v>
      </c>
      <c r="M2324" s="25" t="s">
        <v>3417</v>
      </c>
      <c r="N2324" s="45">
        <v>45908</v>
      </c>
      <c r="O2324" s="54">
        <v>12164.99</v>
      </c>
      <c r="P2324" s="25" t="s">
        <v>2520</v>
      </c>
      <c r="Q2324" s="25" t="s">
        <v>3409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4181</v>
      </c>
      <c r="J2325" s="25">
        <v>1</v>
      </c>
      <c r="K2325" s="25">
        <v>1</v>
      </c>
      <c r="L2325" s="25">
        <f t="shared" si="275"/>
        <v>0</v>
      </c>
      <c r="M2325" s="25" t="s">
        <v>3561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hidden="1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4182</v>
      </c>
      <c r="J2326" s="25">
        <v>2</v>
      </c>
      <c r="K2326" s="25">
        <v>2</v>
      </c>
      <c r="L2326" s="25">
        <f t="shared" si="275"/>
        <v>0</v>
      </c>
      <c r="M2326" s="25" t="s">
        <v>3335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4183</v>
      </c>
      <c r="J2327" s="25">
        <v>1</v>
      </c>
      <c r="K2327" s="25">
        <v>1</v>
      </c>
      <c r="L2327" s="25">
        <f t="shared" si="275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4167</v>
      </c>
      <c r="J2328" s="25">
        <v>1</v>
      </c>
      <c r="K2328" s="25">
        <v>1</v>
      </c>
      <c r="L2328" s="25">
        <f t="shared" si="275"/>
        <v>0</v>
      </c>
      <c r="M2328" s="25" t="s">
        <v>3353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4167</v>
      </c>
      <c r="J2329" s="25">
        <v>2</v>
      </c>
      <c r="K2329" s="25">
        <v>2</v>
      </c>
      <c r="L2329" s="25">
        <f t="shared" si="275"/>
        <v>0</v>
      </c>
      <c r="M2329" s="25" t="s">
        <v>3571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4184</v>
      </c>
      <c r="J2330" s="25">
        <v>1</v>
      </c>
      <c r="K2330" s="25">
        <v>1</v>
      </c>
      <c r="L2330" s="25">
        <f t="shared" si="275"/>
        <v>0</v>
      </c>
      <c r="M2330" s="25" t="s">
        <v>3571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3573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4185</v>
      </c>
      <c r="J2331" s="25">
        <v>1</v>
      </c>
      <c r="K2331" s="25">
        <v>1</v>
      </c>
      <c r="L2331" s="25">
        <f t="shared" si="275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4186</v>
      </c>
      <c r="J2332" s="25">
        <v>1</v>
      </c>
      <c r="K2332" s="25">
        <v>1</v>
      </c>
      <c r="L2332" s="25">
        <f t="shared" si="275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4165</v>
      </c>
      <c r="J2333" s="25">
        <v>1</v>
      </c>
      <c r="K2333" s="25">
        <v>1</v>
      </c>
      <c r="L2333" s="25">
        <f t="shared" si="275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4164</v>
      </c>
      <c r="J2334" s="25">
        <v>1</v>
      </c>
      <c r="K2334" s="25">
        <v>1</v>
      </c>
      <c r="L2334" s="25">
        <f t="shared" si="275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4185</v>
      </c>
      <c r="J2335" s="25">
        <v>1</v>
      </c>
      <c r="K2335" s="25">
        <v>1</v>
      </c>
      <c r="L2335" s="25">
        <f t="shared" si="275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4186</v>
      </c>
      <c r="J2336" s="25">
        <v>1</v>
      </c>
      <c r="K2336" s="25">
        <v>1</v>
      </c>
      <c r="L2336" s="25">
        <f t="shared" si="275"/>
        <v>0</v>
      </c>
      <c r="M2336" s="25" t="s">
        <v>3421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4187</v>
      </c>
      <c r="J2337" s="25">
        <v>1</v>
      </c>
      <c r="K2337" s="25">
        <v>1</v>
      </c>
      <c r="L2337" s="25">
        <f t="shared" si="275"/>
        <v>0</v>
      </c>
      <c r="M2337" s="25" t="s">
        <v>3368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3357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hidden="1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4188</v>
      </c>
      <c r="J2338" s="25">
        <v>1</v>
      </c>
      <c r="K2338" s="25">
        <v>1</v>
      </c>
      <c r="L2338" s="25">
        <f t="shared" si="275"/>
        <v>0</v>
      </c>
      <c r="M2338" s="25" t="s">
        <v>3338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4189</v>
      </c>
      <c r="J2339" s="25">
        <v>1</v>
      </c>
      <c r="K2339" s="25">
        <v>1</v>
      </c>
      <c r="L2339" s="25">
        <f t="shared" si="275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3334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4190</v>
      </c>
      <c r="J2341" s="25">
        <v>1</v>
      </c>
      <c r="K2341" s="25">
        <v>1</v>
      </c>
      <c r="L2341" s="25">
        <f t="shared" si="275"/>
        <v>0</v>
      </c>
      <c r="M2341" s="25" t="s">
        <v>3337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hidden="1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4168</v>
      </c>
      <c r="J2342" s="25">
        <v>2</v>
      </c>
      <c r="K2342" s="25">
        <v>2</v>
      </c>
      <c r="L2342" s="25">
        <f t="shared" si="275"/>
        <v>0</v>
      </c>
      <c r="M2342" s="25" t="s">
        <v>3417</v>
      </c>
      <c r="N2342" s="45">
        <v>45908</v>
      </c>
      <c r="O2342" s="54">
        <v>90763</v>
      </c>
      <c r="P2342" s="25" t="s">
        <v>2520</v>
      </c>
      <c r="Q2342" s="25" t="s">
        <v>3409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hidden="1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4169</v>
      </c>
      <c r="J2343" s="25">
        <v>1</v>
      </c>
      <c r="K2343" s="25">
        <v>1</v>
      </c>
      <c r="L2343" s="25">
        <f t="shared" si="275"/>
        <v>0</v>
      </c>
      <c r="M2343" s="25" t="s">
        <v>3341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hidden="1" x14ac:dyDescent="0.25">
      <c r="A2344" s="25">
        <f t="shared" si="279"/>
        <v>2343</v>
      </c>
      <c r="B2344" s="25" t="s">
        <v>3346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3760</v>
      </c>
      <c r="J2344" s="25">
        <v>1</v>
      </c>
      <c r="K2344" s="25">
        <v>1</v>
      </c>
      <c r="L2344" s="25">
        <f t="shared" si="275"/>
        <v>0</v>
      </c>
      <c r="M2344" s="25" t="s">
        <v>3381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hidden="1" x14ac:dyDescent="0.25">
      <c r="A2345" s="25">
        <f t="shared" si="279"/>
        <v>2344</v>
      </c>
      <c r="B2345" s="25" t="s">
        <v>3346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3761</v>
      </c>
      <c r="J2345" s="25">
        <v>1</v>
      </c>
      <c r="K2345" s="25">
        <v>1</v>
      </c>
      <c r="L2345" s="25">
        <f t="shared" si="275"/>
        <v>0</v>
      </c>
      <c r="M2345" s="25" t="s">
        <v>3381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9"/>
        <v>2345</v>
      </c>
      <c r="B2346" s="25" t="s">
        <v>3346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3762</v>
      </c>
      <c r="J2346" s="25">
        <v>1</v>
      </c>
      <c r="K2346" s="25">
        <v>1</v>
      </c>
      <c r="L2346" s="25">
        <f t="shared" si="275"/>
        <v>0</v>
      </c>
      <c r="M2346" s="25" t="s">
        <v>3381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9"/>
        <v>2346</v>
      </c>
      <c r="B2347" s="25" t="s">
        <v>3346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3763</v>
      </c>
      <c r="J2347" s="25">
        <v>1</v>
      </c>
      <c r="K2347" s="25">
        <v>1</v>
      </c>
      <c r="L2347" s="25">
        <f t="shared" si="275"/>
        <v>0</v>
      </c>
      <c r="M2347" s="25" t="s">
        <v>3381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9"/>
        <v>2347</v>
      </c>
      <c r="B2348" s="25" t="s">
        <v>3346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3764</v>
      </c>
      <c r="J2348" s="25">
        <v>1</v>
      </c>
      <c r="K2348" s="25">
        <v>1</v>
      </c>
      <c r="L2348" s="25">
        <f t="shared" si="275"/>
        <v>0</v>
      </c>
      <c r="M2348" s="25" t="s">
        <v>3381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9"/>
        <v>2348</v>
      </c>
      <c r="B2349" s="25" t="s">
        <v>3346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3765</v>
      </c>
      <c r="J2349" s="25">
        <v>1</v>
      </c>
      <c r="K2349" s="25">
        <v>1</v>
      </c>
      <c r="L2349" s="25">
        <f t="shared" si="275"/>
        <v>0</v>
      </c>
      <c r="M2349" s="25" t="s">
        <v>3381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9"/>
        <v>2349</v>
      </c>
      <c r="B2350" s="25" t="s">
        <v>3346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3766</v>
      </c>
      <c r="J2350" s="25">
        <v>1</v>
      </c>
      <c r="K2350" s="25">
        <v>1</v>
      </c>
      <c r="L2350" s="25">
        <f t="shared" si="275"/>
        <v>0</v>
      </c>
      <c r="M2350" s="25" t="s">
        <v>3381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9"/>
        <v>2350</v>
      </c>
      <c r="B2351" s="25" t="s">
        <v>3346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3767</v>
      </c>
      <c r="J2351" s="25">
        <v>1</v>
      </c>
      <c r="K2351" s="25">
        <v>1</v>
      </c>
      <c r="L2351" s="25">
        <f t="shared" si="275"/>
        <v>0</v>
      </c>
      <c r="M2351" s="25" t="s">
        <v>3381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9"/>
        <v>2351</v>
      </c>
      <c r="B2352" s="25" t="s">
        <v>3346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3768</v>
      </c>
      <c r="J2352" s="25">
        <v>1</v>
      </c>
      <c r="K2352" s="25">
        <v>1</v>
      </c>
      <c r="L2352" s="25">
        <f t="shared" si="275"/>
        <v>0</v>
      </c>
      <c r="M2352" s="25" t="s">
        <v>3381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9"/>
        <v>2352</v>
      </c>
      <c r="B2353" s="25" t="s">
        <v>3346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3769</v>
      </c>
      <c r="J2353" s="25">
        <v>1</v>
      </c>
      <c r="K2353" s="25">
        <v>1</v>
      </c>
      <c r="L2353" s="25">
        <f t="shared" si="275"/>
        <v>0</v>
      </c>
      <c r="M2353" s="25" t="s">
        <v>3436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hidden="1" x14ac:dyDescent="0.25">
      <c r="A2354" s="25">
        <f t="shared" si="279"/>
        <v>2353</v>
      </c>
      <c r="B2354" s="25" t="s">
        <v>3346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3770</v>
      </c>
      <c r="J2354" s="25">
        <v>1</v>
      </c>
      <c r="K2354" s="25">
        <v>1</v>
      </c>
      <c r="L2354" s="25">
        <f t="shared" si="275"/>
        <v>0</v>
      </c>
      <c r="M2354" s="25" t="s">
        <v>3436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9"/>
        <v>2354</v>
      </c>
      <c r="B2355" s="25" t="s">
        <v>3346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3771</v>
      </c>
      <c r="J2355" s="25">
        <v>1</v>
      </c>
      <c r="K2355" s="25">
        <v>1</v>
      </c>
      <c r="L2355" s="25">
        <f t="shared" si="275"/>
        <v>0</v>
      </c>
      <c r="M2355" s="25" t="s">
        <v>3436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9"/>
        <v>2355</v>
      </c>
      <c r="B2356" s="25" t="s">
        <v>3346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3772</v>
      </c>
      <c r="J2356" s="25">
        <v>1</v>
      </c>
      <c r="K2356" s="25">
        <v>1</v>
      </c>
      <c r="L2356" s="25">
        <f t="shared" si="275"/>
        <v>0</v>
      </c>
      <c r="M2356" s="25" t="s">
        <v>3436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79"/>
        <v>2356</v>
      </c>
      <c r="B2357" s="25" t="s">
        <v>3346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3773</v>
      </c>
      <c r="J2357" s="25">
        <v>1</v>
      </c>
      <c r="K2357" s="25">
        <v>1</v>
      </c>
      <c r="L2357" s="25">
        <f t="shared" si="275"/>
        <v>0</v>
      </c>
      <c r="M2357" s="25" t="s">
        <v>3436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9"/>
        <v>2357</v>
      </c>
      <c r="B2358" s="25" t="s">
        <v>3346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3774</v>
      </c>
      <c r="J2358" s="25">
        <v>1</v>
      </c>
      <c r="K2358" s="25">
        <v>1</v>
      </c>
      <c r="L2358" s="25">
        <f t="shared" si="275"/>
        <v>0</v>
      </c>
      <c r="M2358" s="25" t="s">
        <v>3384</v>
      </c>
      <c r="N2358" s="45">
        <v>45906</v>
      </c>
      <c r="O2358" s="54">
        <v>27342</v>
      </c>
      <c r="P2358" s="25" t="s">
        <v>3344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hidden="1" x14ac:dyDescent="0.25">
      <c r="A2359" s="25">
        <f t="shared" si="279"/>
        <v>2358</v>
      </c>
      <c r="B2359" s="25" t="s">
        <v>3346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3775</v>
      </c>
      <c r="J2359" s="25">
        <v>1</v>
      </c>
      <c r="K2359" s="25">
        <v>1</v>
      </c>
      <c r="L2359" s="25">
        <f t="shared" si="275"/>
        <v>0</v>
      </c>
      <c r="M2359" s="25" t="s">
        <v>3436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79"/>
        <v>2359</v>
      </c>
      <c r="B2360" s="25" t="s">
        <v>3346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3776</v>
      </c>
      <c r="J2360" s="25">
        <v>1</v>
      </c>
      <c r="K2360" s="25">
        <v>1</v>
      </c>
      <c r="L2360" s="25">
        <f t="shared" si="275"/>
        <v>0</v>
      </c>
      <c r="M2360" s="25" t="s">
        <v>3436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9"/>
        <v>2360</v>
      </c>
      <c r="B2361" s="25" t="s">
        <v>3346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3777</v>
      </c>
      <c r="J2361" s="25">
        <v>1</v>
      </c>
      <c r="K2361" s="25">
        <v>1</v>
      </c>
      <c r="L2361" s="25">
        <f t="shared" si="275"/>
        <v>0</v>
      </c>
      <c r="M2361" s="25" t="s">
        <v>3388</v>
      </c>
      <c r="N2361" s="45">
        <v>45906</v>
      </c>
      <c r="O2361" s="54">
        <v>51847.5</v>
      </c>
      <c r="P2361" s="25" t="s">
        <v>3345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hidden="1" x14ac:dyDescent="0.25">
      <c r="A2362" s="25">
        <f t="shared" si="279"/>
        <v>2361</v>
      </c>
      <c r="B2362" s="25" t="s">
        <v>3346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3778</v>
      </c>
      <c r="J2362" s="25">
        <v>1</v>
      </c>
      <c r="K2362" s="25">
        <v>1</v>
      </c>
      <c r="L2362" s="25">
        <f t="shared" si="275"/>
        <v>0</v>
      </c>
      <c r="M2362" s="25" t="s">
        <v>3490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3491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hidden="1" x14ac:dyDescent="0.25">
      <c r="A2363" s="25">
        <f t="shared" si="279"/>
        <v>2362</v>
      </c>
      <c r="B2363" s="25" t="s">
        <v>3346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3779</v>
      </c>
      <c r="J2363" s="25">
        <v>1</v>
      </c>
      <c r="K2363" s="25">
        <v>1</v>
      </c>
      <c r="L2363" s="25">
        <f t="shared" si="275"/>
        <v>0</v>
      </c>
      <c r="M2363" s="25" t="s">
        <v>3387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hidden="1" x14ac:dyDescent="0.25">
      <c r="A2364" s="25">
        <f t="shared" si="279"/>
        <v>2363</v>
      </c>
      <c r="B2364" s="25" t="s">
        <v>3346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3780</v>
      </c>
      <c r="J2364" s="25">
        <v>4</v>
      </c>
      <c r="K2364" s="25">
        <v>4</v>
      </c>
      <c r="L2364" s="25">
        <f t="shared" si="275"/>
        <v>0</v>
      </c>
      <c r="M2364" s="25" t="s">
        <v>3395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9"/>
        <v>2364</v>
      </c>
      <c r="B2365" s="25" t="s">
        <v>3346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3781</v>
      </c>
      <c r="J2365" s="25">
        <v>4</v>
      </c>
      <c r="K2365" s="25">
        <v>4</v>
      </c>
      <c r="L2365" s="25">
        <f t="shared" si="275"/>
        <v>0</v>
      </c>
      <c r="M2365" s="25" t="s">
        <v>3378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9"/>
        <v>2365</v>
      </c>
      <c r="B2366" s="25" t="s">
        <v>3346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3782</v>
      </c>
      <c r="J2366" s="25">
        <v>1</v>
      </c>
      <c r="K2366" s="25">
        <v>1</v>
      </c>
      <c r="L2366" s="25">
        <f t="shared" si="275"/>
        <v>0</v>
      </c>
      <c r="M2366" s="25" t="s">
        <v>3381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9"/>
        <v>2366</v>
      </c>
      <c r="B2367" s="25" t="s">
        <v>3346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3783</v>
      </c>
      <c r="J2367" s="25">
        <v>1</v>
      </c>
      <c r="K2367" s="25">
        <v>1</v>
      </c>
      <c r="L2367" s="25">
        <f t="shared" si="275"/>
        <v>0</v>
      </c>
      <c r="M2367" s="25" t="s">
        <v>3381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9"/>
        <v>2367</v>
      </c>
      <c r="B2368" s="25" t="s">
        <v>3346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3784</v>
      </c>
      <c r="J2368" s="25">
        <v>1</v>
      </c>
      <c r="K2368" s="25">
        <v>1</v>
      </c>
      <c r="L2368" s="25">
        <f t="shared" si="275"/>
        <v>0</v>
      </c>
      <c r="M2368" s="25" t="s">
        <v>3381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9"/>
        <v>2368</v>
      </c>
      <c r="B2369" s="25" t="s">
        <v>3346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3785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3398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9"/>
        <v>2369</v>
      </c>
      <c r="B2370" s="25" t="s">
        <v>3346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3786</v>
      </c>
      <c r="J2370" s="25">
        <v>1</v>
      </c>
      <c r="K2370" s="25">
        <v>1</v>
      </c>
      <c r="L2370" s="25">
        <f t="shared" si="275"/>
        <v>0</v>
      </c>
      <c r="M2370" s="25" t="s">
        <v>3652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hidden="1" x14ac:dyDescent="0.25">
      <c r="A2371" s="25">
        <f t="shared" si="279"/>
        <v>2370</v>
      </c>
      <c r="B2371" s="25" t="s">
        <v>3346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3787</v>
      </c>
      <c r="J2371" s="25">
        <v>1</v>
      </c>
      <c r="K2371" s="25">
        <v>1</v>
      </c>
      <c r="L2371" s="25">
        <f t="shared" si="275"/>
        <v>0</v>
      </c>
      <c r="M2371" s="25" t="s">
        <v>3652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9"/>
        <v>2371</v>
      </c>
      <c r="B2372" s="25" t="s">
        <v>3346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3788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3652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ref="A2373:A2436" si="286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3789</v>
      </c>
      <c r="J2373" s="25">
        <v>1</v>
      </c>
      <c r="K2373" s="25">
        <v>1</v>
      </c>
      <c r="L2373" s="25">
        <f t="shared" si="282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6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3790</v>
      </c>
      <c r="J2374" s="25">
        <v>1</v>
      </c>
      <c r="K2374" s="25">
        <v>1</v>
      </c>
      <c r="L2374" s="25">
        <f t="shared" si="282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6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3791</v>
      </c>
      <c r="J2375" s="25">
        <v>1</v>
      </c>
      <c r="K2375" s="25">
        <v>1</v>
      </c>
      <c r="L2375" s="25">
        <f t="shared" si="282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6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3792</v>
      </c>
      <c r="J2376" s="25">
        <v>1</v>
      </c>
      <c r="K2376" s="25">
        <v>1</v>
      </c>
      <c r="L2376" s="25">
        <f t="shared" si="282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6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3793</v>
      </c>
      <c r="J2377" s="25">
        <v>1</v>
      </c>
      <c r="K2377" s="25">
        <v>1</v>
      </c>
      <c r="L2377" s="25">
        <f t="shared" si="282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6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3794</v>
      </c>
      <c r="J2378" s="25">
        <v>1</v>
      </c>
      <c r="K2378" s="25">
        <v>1</v>
      </c>
      <c r="L2378" s="25">
        <f t="shared" si="282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6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3795</v>
      </c>
      <c r="J2379" s="25">
        <v>1</v>
      </c>
      <c r="K2379" s="25">
        <v>1</v>
      </c>
      <c r="L2379" s="25">
        <f t="shared" si="282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6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3796</v>
      </c>
      <c r="J2380" s="25">
        <v>1</v>
      </c>
      <c r="K2380" s="25">
        <v>1</v>
      </c>
      <c r="L2380" s="25">
        <f t="shared" si="282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6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3797</v>
      </c>
      <c r="J2381" s="25">
        <v>1</v>
      </c>
      <c r="K2381" s="25">
        <v>1</v>
      </c>
      <c r="L2381" s="25">
        <f t="shared" si="282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6"/>
        <v>2381</v>
      </c>
      <c r="B2382" s="25" t="s">
        <v>3346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3798</v>
      </c>
      <c r="J2382" s="25">
        <v>1</v>
      </c>
      <c r="K2382" s="25">
        <v>1</v>
      </c>
      <c r="L2382" s="25">
        <f t="shared" si="282"/>
        <v>0</v>
      </c>
      <c r="M2382" s="25" t="s">
        <v>3652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3691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86"/>
        <v>2382</v>
      </c>
      <c r="B2383" s="25" t="s">
        <v>3346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3799</v>
      </c>
      <c r="J2383" s="25">
        <v>2</v>
      </c>
      <c r="K2383" s="25">
        <v>2</v>
      </c>
      <c r="L2383" s="25">
        <f t="shared" si="282"/>
        <v>0</v>
      </c>
      <c r="M2383" s="25" t="s">
        <v>3397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hidden="1" x14ac:dyDescent="0.25">
      <c r="A2384" s="25">
        <f t="shared" si="286"/>
        <v>2383</v>
      </c>
      <c r="B2384" s="25" t="s">
        <v>3346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3800</v>
      </c>
      <c r="J2384" s="25">
        <v>1</v>
      </c>
      <c r="K2384" s="25">
        <v>1</v>
      </c>
      <c r="L2384" s="25">
        <f t="shared" si="282"/>
        <v>0</v>
      </c>
      <c r="M2384" s="25" t="s">
        <v>3652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3691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hidden="1" x14ac:dyDescent="0.25">
      <c r="A2385" s="25">
        <f t="shared" si="286"/>
        <v>2384</v>
      </c>
      <c r="B2385" s="25" t="s">
        <v>3347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3801</v>
      </c>
      <c r="J2385" s="25">
        <v>1</v>
      </c>
      <c r="K2385" s="25">
        <v>1</v>
      </c>
      <c r="L2385" s="25">
        <f t="shared" si="282"/>
        <v>0</v>
      </c>
      <c r="M2385" s="25" t="s">
        <v>3396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hidden="1" x14ac:dyDescent="0.25">
      <c r="A2386" s="25">
        <f t="shared" si="286"/>
        <v>2385</v>
      </c>
      <c r="B2386" s="25" t="s">
        <v>3347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3802</v>
      </c>
      <c r="J2386" s="25">
        <v>2</v>
      </c>
      <c r="K2386" s="25">
        <v>2</v>
      </c>
      <c r="L2386" s="25">
        <f t="shared" si="282"/>
        <v>0</v>
      </c>
      <c r="M2386" s="25" t="s">
        <v>3351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hidden="1" x14ac:dyDescent="0.25">
      <c r="A2387" s="25">
        <f t="shared" si="286"/>
        <v>2386</v>
      </c>
      <c r="B2387" s="25" t="s">
        <v>3347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3803</v>
      </c>
      <c r="J2387" s="25">
        <v>1</v>
      </c>
      <c r="K2387" s="25">
        <v>1</v>
      </c>
      <c r="L2387" s="25">
        <f t="shared" si="282"/>
        <v>0</v>
      </c>
      <c r="M2387" s="25" t="s">
        <v>3351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86"/>
        <v>2387</v>
      </c>
      <c r="B2388" s="25" t="s">
        <v>3347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3769</v>
      </c>
      <c r="J2388" s="25">
        <v>2</v>
      </c>
      <c r="K2388" s="25">
        <v>2</v>
      </c>
      <c r="L2388" s="25">
        <f t="shared" si="282"/>
        <v>0</v>
      </c>
      <c r="M2388" s="25" t="s">
        <v>3396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6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3804</v>
      </c>
      <c r="J2389" s="25">
        <v>2</v>
      </c>
      <c r="K2389" s="25">
        <v>2</v>
      </c>
      <c r="L2389" s="25">
        <f t="shared" si="282"/>
        <v>0</v>
      </c>
      <c r="M2389" s="25" t="s">
        <v>3395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86"/>
        <v>2389</v>
      </c>
      <c r="B2390" s="25" t="s">
        <v>3347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3804</v>
      </c>
      <c r="J2390" s="25">
        <v>1</v>
      </c>
      <c r="K2390" s="25">
        <v>1</v>
      </c>
      <c r="L2390" s="25">
        <f t="shared" si="282"/>
        <v>0</v>
      </c>
      <c r="M2390" s="25" t="s">
        <v>3351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6"/>
        <v>2390</v>
      </c>
      <c r="B2391" s="25" t="s">
        <v>3347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3805</v>
      </c>
      <c r="J2391" s="25">
        <v>2</v>
      </c>
      <c r="K2391" s="25">
        <v>2</v>
      </c>
      <c r="L2391" s="25">
        <f t="shared" si="282"/>
        <v>0</v>
      </c>
      <c r="M2391" s="25" t="s">
        <v>3351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86"/>
        <v>2391</v>
      </c>
      <c r="B2392" s="25" t="s">
        <v>3347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3806</v>
      </c>
      <c r="J2392" s="25">
        <v>1</v>
      </c>
      <c r="K2392" s="25">
        <v>1</v>
      </c>
      <c r="L2392" s="25">
        <f t="shared" si="282"/>
        <v>0</v>
      </c>
      <c r="M2392" s="25" t="s">
        <v>3396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hidden="1" x14ac:dyDescent="0.25">
      <c r="A2393" s="25">
        <f t="shared" si="286"/>
        <v>2392</v>
      </c>
      <c r="B2393" s="25" t="s">
        <v>3347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3807</v>
      </c>
      <c r="J2393" s="25">
        <v>4</v>
      </c>
      <c r="K2393" s="25">
        <v>4</v>
      </c>
      <c r="L2393" s="25">
        <f t="shared" si="282"/>
        <v>0</v>
      </c>
      <c r="M2393" s="25" t="s">
        <v>3351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hidden="1" x14ac:dyDescent="0.25">
      <c r="A2394" s="25">
        <f t="shared" si="286"/>
        <v>2393</v>
      </c>
      <c r="B2394" s="25" t="s">
        <v>3347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3808</v>
      </c>
      <c r="J2394" s="25">
        <v>2</v>
      </c>
      <c r="K2394" s="25">
        <v>2</v>
      </c>
      <c r="L2394" s="25">
        <f t="shared" si="282"/>
        <v>0</v>
      </c>
      <c r="M2394" s="25" t="s">
        <v>3395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hidden="1" x14ac:dyDescent="0.25">
      <c r="A2395" s="25">
        <f t="shared" si="286"/>
        <v>2394</v>
      </c>
      <c r="B2395" s="25" t="s">
        <v>3347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3809</v>
      </c>
      <c r="J2395" s="25">
        <v>1</v>
      </c>
      <c r="K2395" s="25">
        <v>1</v>
      </c>
      <c r="L2395" s="25">
        <f t="shared" si="282"/>
        <v>0</v>
      </c>
      <c r="M2395" s="25" t="s">
        <v>3559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6"/>
        <v>2395</v>
      </c>
      <c r="B2396" s="25" t="s">
        <v>3347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3810</v>
      </c>
      <c r="J2396" s="25">
        <v>2</v>
      </c>
      <c r="K2396" s="25">
        <v>2</v>
      </c>
      <c r="L2396" s="25">
        <f t="shared" si="282"/>
        <v>0</v>
      </c>
      <c r="M2396" s="25" t="s">
        <v>3395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86"/>
        <v>2396</v>
      </c>
      <c r="B2397" s="25" t="s">
        <v>3347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3811</v>
      </c>
      <c r="J2397" s="25">
        <v>1</v>
      </c>
      <c r="K2397" s="25">
        <v>1</v>
      </c>
      <c r="L2397" s="25">
        <f t="shared" si="282"/>
        <v>0</v>
      </c>
      <c r="M2397" s="25" t="s">
        <v>3395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86"/>
        <v>2397</v>
      </c>
      <c r="B2398" s="25" t="s">
        <v>3347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3812</v>
      </c>
      <c r="J2398" s="25">
        <v>1</v>
      </c>
      <c r="K2398" s="25">
        <v>1</v>
      </c>
      <c r="L2398" s="25">
        <f t="shared" si="282"/>
        <v>0</v>
      </c>
      <c r="M2398" s="25" t="s">
        <v>3351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hidden="1" x14ac:dyDescent="0.25">
      <c r="A2399" s="25">
        <f t="shared" si="286"/>
        <v>2398</v>
      </c>
      <c r="B2399" s="25" t="s">
        <v>3347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3813</v>
      </c>
      <c r="J2399" s="25">
        <v>1</v>
      </c>
      <c r="K2399" s="25">
        <v>1</v>
      </c>
      <c r="L2399" s="25">
        <f t="shared" si="282"/>
        <v>0</v>
      </c>
      <c r="M2399" s="25" t="s">
        <v>3395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6"/>
        <v>2399</v>
      </c>
      <c r="B2400" s="25" t="s">
        <v>3347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3814</v>
      </c>
      <c r="J2400" s="25">
        <v>1</v>
      </c>
      <c r="K2400" s="25">
        <v>1</v>
      </c>
      <c r="L2400" s="25">
        <f t="shared" si="282"/>
        <v>0</v>
      </c>
      <c r="M2400" s="25" t="s">
        <v>3559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6"/>
        <v>2400</v>
      </c>
      <c r="B2401" s="25" t="s">
        <v>3347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3815</v>
      </c>
      <c r="J2401" s="25">
        <v>1</v>
      </c>
      <c r="K2401" s="25">
        <v>1</v>
      </c>
      <c r="L2401" s="25">
        <f t="shared" si="282"/>
        <v>0</v>
      </c>
      <c r="M2401" s="25" t="s">
        <v>3559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86"/>
        <v>2401</v>
      </c>
      <c r="B2402" s="25" t="s">
        <v>3347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3816</v>
      </c>
      <c r="J2402" s="25">
        <v>2</v>
      </c>
      <c r="K2402" s="25">
        <v>2</v>
      </c>
      <c r="L2402" s="25">
        <f t="shared" si="282"/>
        <v>0</v>
      </c>
      <c r="M2402" s="25" t="s">
        <v>3395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6"/>
        <v>2402</v>
      </c>
      <c r="B2403" s="25" t="s">
        <v>3347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3817</v>
      </c>
      <c r="J2403" s="25">
        <v>2</v>
      </c>
      <c r="K2403" s="25">
        <v>2</v>
      </c>
      <c r="L2403" s="25">
        <f t="shared" si="282"/>
        <v>0</v>
      </c>
      <c r="M2403" s="25" t="s">
        <v>3395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6"/>
        <v>2403</v>
      </c>
      <c r="B2404" s="25" t="s">
        <v>3347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3818</v>
      </c>
      <c r="J2404" s="25">
        <v>4</v>
      </c>
      <c r="K2404" s="25">
        <v>4</v>
      </c>
      <c r="L2404" s="25">
        <f t="shared" si="282"/>
        <v>0</v>
      </c>
      <c r="M2404" s="25" t="s">
        <v>3395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86"/>
        <v>2404</v>
      </c>
      <c r="B2405" s="25" t="s">
        <v>3347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3819</v>
      </c>
      <c r="J2405" s="25">
        <v>1</v>
      </c>
      <c r="K2405" s="25">
        <v>1</v>
      </c>
      <c r="L2405" s="25">
        <f t="shared" si="282"/>
        <v>0</v>
      </c>
      <c r="M2405" s="25" t="s">
        <v>3351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hidden="1" x14ac:dyDescent="0.25">
      <c r="A2406" s="25">
        <f t="shared" si="286"/>
        <v>2405</v>
      </c>
      <c r="B2406" s="25" t="s">
        <v>3347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3820</v>
      </c>
      <c r="J2406" s="25">
        <v>2</v>
      </c>
      <c r="K2406" s="25">
        <v>2</v>
      </c>
      <c r="L2406" s="25">
        <f t="shared" si="282"/>
        <v>0</v>
      </c>
      <c r="M2406" s="25" t="s">
        <v>3351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86"/>
        <v>2406</v>
      </c>
      <c r="B2407" s="25" t="s">
        <v>3347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3821</v>
      </c>
      <c r="J2407" s="25">
        <v>1</v>
      </c>
      <c r="K2407" s="25">
        <v>1</v>
      </c>
      <c r="L2407" s="25">
        <f t="shared" si="282"/>
        <v>0</v>
      </c>
      <c r="M2407" s="25" t="s">
        <v>3559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6"/>
        <v>2407</v>
      </c>
      <c r="B2408" s="25" t="s">
        <v>3347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3822</v>
      </c>
      <c r="J2408" s="25">
        <v>1</v>
      </c>
      <c r="K2408" s="25">
        <v>1</v>
      </c>
      <c r="L2408" s="25">
        <f t="shared" si="282"/>
        <v>0</v>
      </c>
      <c r="M2408" s="25" t="s">
        <v>3395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86"/>
        <v>2408</v>
      </c>
      <c r="B2409" s="25" t="s">
        <v>3347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3823</v>
      </c>
      <c r="J2409" s="25">
        <v>1</v>
      </c>
      <c r="K2409" s="25">
        <v>1</v>
      </c>
      <c r="L2409" s="25">
        <f t="shared" si="282"/>
        <v>0</v>
      </c>
      <c r="M2409" s="25" t="s">
        <v>3416</v>
      </c>
      <c r="N2409" s="45">
        <v>45908</v>
      </c>
      <c r="O2409" s="54">
        <v>31573.5</v>
      </c>
      <c r="P2409" s="25" t="s">
        <v>899</v>
      </c>
      <c r="Q2409" s="25" t="s">
        <v>3407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86"/>
        <v>2409</v>
      </c>
      <c r="B2410" s="25" t="s">
        <v>3347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3824</v>
      </c>
      <c r="J2410" s="25">
        <v>2</v>
      </c>
      <c r="K2410" s="25">
        <v>2</v>
      </c>
      <c r="L2410" s="25">
        <f t="shared" si="282"/>
        <v>0</v>
      </c>
      <c r="M2410" s="25" t="s">
        <v>3395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6"/>
        <v>2410</v>
      </c>
      <c r="B2411" s="25" t="s">
        <v>3347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3825</v>
      </c>
      <c r="J2411" s="25">
        <v>1</v>
      </c>
      <c r="K2411" s="25">
        <v>1</v>
      </c>
      <c r="L2411" s="25">
        <f t="shared" si="282"/>
        <v>0</v>
      </c>
      <c r="M2411" s="25" t="s">
        <v>3559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6"/>
        <v>2411</v>
      </c>
      <c r="B2412" s="25" t="s">
        <v>3347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3826</v>
      </c>
      <c r="J2412" s="25">
        <v>3</v>
      </c>
      <c r="K2412" s="25">
        <v>3</v>
      </c>
      <c r="L2412" s="25">
        <f t="shared" si="282"/>
        <v>0</v>
      </c>
      <c r="M2412" s="25" t="s">
        <v>3395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6"/>
        <v>2412</v>
      </c>
      <c r="B2413" s="25" t="s">
        <v>3347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3827</v>
      </c>
      <c r="J2413" s="25">
        <v>1</v>
      </c>
      <c r="K2413" s="25">
        <v>1</v>
      </c>
      <c r="L2413" s="25">
        <f t="shared" si="282"/>
        <v>0</v>
      </c>
      <c r="M2413" s="25" t="s">
        <v>3559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6"/>
        <v>2413</v>
      </c>
      <c r="B2414" s="25" t="s">
        <v>3347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3828</v>
      </c>
      <c r="J2414" s="25">
        <v>1</v>
      </c>
      <c r="K2414" s="25">
        <v>1</v>
      </c>
      <c r="L2414" s="25">
        <f t="shared" si="282"/>
        <v>0</v>
      </c>
      <c r="M2414" s="25" t="s">
        <v>3395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6"/>
        <v>2414</v>
      </c>
      <c r="B2415" s="25" t="s">
        <v>3347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3829</v>
      </c>
      <c r="J2415" s="25">
        <v>1</v>
      </c>
      <c r="K2415" s="25">
        <v>1</v>
      </c>
      <c r="L2415" s="25">
        <f t="shared" si="282"/>
        <v>0</v>
      </c>
      <c r="M2415" s="25" t="s">
        <v>3559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6"/>
        <v>2415</v>
      </c>
      <c r="B2416" s="25" t="s">
        <v>3347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3830</v>
      </c>
      <c r="J2416" s="25">
        <v>1</v>
      </c>
      <c r="K2416" s="25">
        <v>1</v>
      </c>
      <c r="L2416" s="25">
        <f t="shared" si="282"/>
        <v>0</v>
      </c>
      <c r="M2416" s="25" t="s">
        <v>3395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6"/>
        <v>2416</v>
      </c>
      <c r="B2417" s="25" t="s">
        <v>3347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3831</v>
      </c>
      <c r="J2417" s="25">
        <v>1</v>
      </c>
      <c r="K2417" s="25">
        <v>1</v>
      </c>
      <c r="L2417" s="25">
        <f t="shared" si="282"/>
        <v>0</v>
      </c>
      <c r="M2417" s="25" t="s">
        <v>3395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6"/>
        <v>2417</v>
      </c>
      <c r="B2418" s="25" t="s">
        <v>3347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3832</v>
      </c>
      <c r="J2418" s="25">
        <v>1</v>
      </c>
      <c r="K2418" s="25">
        <v>1</v>
      </c>
      <c r="L2418" s="25">
        <f t="shared" si="282"/>
        <v>0</v>
      </c>
      <c r="M2418" s="25" t="s">
        <v>3396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6"/>
        <v>2418</v>
      </c>
      <c r="B2419" s="25" t="s">
        <v>3347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3833</v>
      </c>
      <c r="J2419" s="25">
        <v>2</v>
      </c>
      <c r="K2419" s="25">
        <v>2</v>
      </c>
      <c r="L2419" s="25">
        <f t="shared" si="282"/>
        <v>0</v>
      </c>
      <c r="M2419" s="25" t="s">
        <v>3395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6"/>
        <v>2419</v>
      </c>
      <c r="B2420" s="25" t="s">
        <v>3347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3834</v>
      </c>
      <c r="J2420" s="25">
        <v>1</v>
      </c>
      <c r="K2420" s="25">
        <v>1</v>
      </c>
      <c r="L2420" s="25">
        <f t="shared" si="282"/>
        <v>0</v>
      </c>
      <c r="M2420" s="25" t="s">
        <v>3396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6"/>
        <v>2420</v>
      </c>
      <c r="B2421" s="25" t="s">
        <v>3347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3835</v>
      </c>
      <c r="J2421" s="25">
        <v>1</v>
      </c>
      <c r="K2421" s="25">
        <v>1</v>
      </c>
      <c r="L2421" s="25">
        <f t="shared" si="282"/>
        <v>0</v>
      </c>
      <c r="M2421" s="25" t="s">
        <v>3396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6"/>
        <v>2421</v>
      </c>
      <c r="B2422" s="25" t="s">
        <v>3347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3836</v>
      </c>
      <c r="J2422" s="25">
        <v>1</v>
      </c>
      <c r="K2422" s="25">
        <v>1</v>
      </c>
      <c r="L2422" s="25">
        <f t="shared" si="282"/>
        <v>0</v>
      </c>
      <c r="M2422" s="25" t="s">
        <v>3396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6"/>
        <v>2422</v>
      </c>
      <c r="B2423" s="25" t="s">
        <v>3347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3837</v>
      </c>
      <c r="J2423" s="25">
        <v>1</v>
      </c>
      <c r="K2423" s="25">
        <v>1</v>
      </c>
      <c r="L2423" s="25">
        <f t="shared" si="282"/>
        <v>0</v>
      </c>
      <c r="M2423" s="25" t="s">
        <v>3395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6"/>
        <v>2423</v>
      </c>
      <c r="B2424" s="25" t="s">
        <v>3347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3838</v>
      </c>
      <c r="J2424" s="25">
        <v>1</v>
      </c>
      <c r="K2424" s="25">
        <v>1</v>
      </c>
      <c r="L2424" s="25">
        <f t="shared" si="282"/>
        <v>0</v>
      </c>
      <c r="M2424" s="25" t="s">
        <v>3395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6"/>
        <v>2424</v>
      </c>
      <c r="B2425" s="25" t="s">
        <v>3347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3839</v>
      </c>
      <c r="J2425" s="25">
        <v>2</v>
      </c>
      <c r="K2425" s="25">
        <v>2</v>
      </c>
      <c r="L2425" s="25">
        <f t="shared" si="282"/>
        <v>0</v>
      </c>
      <c r="M2425" s="25" t="s">
        <v>3395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6"/>
        <v>2425</v>
      </c>
      <c r="B2426" s="25" t="s">
        <v>3347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3840</v>
      </c>
      <c r="J2426" s="25">
        <v>1</v>
      </c>
      <c r="K2426" s="25">
        <v>1</v>
      </c>
      <c r="L2426" s="25">
        <f t="shared" si="282"/>
        <v>0</v>
      </c>
      <c r="M2426" s="25" t="s">
        <v>3396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6"/>
        <v>2426</v>
      </c>
      <c r="B2427" s="25" t="s">
        <v>3347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3841</v>
      </c>
      <c r="J2427" s="25">
        <v>1</v>
      </c>
      <c r="K2427" s="25">
        <v>1</v>
      </c>
      <c r="L2427" s="25">
        <f t="shared" si="282"/>
        <v>0</v>
      </c>
      <c r="M2427" s="25" t="s">
        <v>3396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6"/>
        <v>2427</v>
      </c>
      <c r="B2428" s="25" t="s">
        <v>3347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3842</v>
      </c>
      <c r="J2428" s="25">
        <v>2</v>
      </c>
      <c r="K2428" s="25">
        <v>2</v>
      </c>
      <c r="L2428" s="25">
        <f t="shared" si="282"/>
        <v>0</v>
      </c>
      <c r="M2428" s="25" t="s">
        <v>3395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6"/>
        <v>2428</v>
      </c>
      <c r="B2429" s="25" t="s">
        <v>3347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3843</v>
      </c>
      <c r="J2429" s="25">
        <v>1</v>
      </c>
      <c r="K2429" s="25">
        <v>1</v>
      </c>
      <c r="L2429" s="25">
        <f t="shared" si="282"/>
        <v>0</v>
      </c>
      <c r="M2429" s="25" t="s">
        <v>3396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6"/>
        <v>2429</v>
      </c>
      <c r="B2430" s="25" t="s">
        <v>3347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3844</v>
      </c>
      <c r="J2430" s="25">
        <v>1</v>
      </c>
      <c r="K2430" s="25">
        <v>1</v>
      </c>
      <c r="L2430" s="25">
        <f t="shared" si="282"/>
        <v>0</v>
      </c>
      <c r="M2430" s="25" t="s">
        <v>3395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6"/>
        <v>2430</v>
      </c>
      <c r="B2431" s="25" t="s">
        <v>3347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3845</v>
      </c>
      <c r="J2431" s="25">
        <v>2</v>
      </c>
      <c r="K2431" s="25">
        <v>2</v>
      </c>
      <c r="L2431" s="25">
        <f t="shared" si="282"/>
        <v>0</v>
      </c>
      <c r="M2431" s="25" t="s">
        <v>3396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6"/>
        <v>2431</v>
      </c>
      <c r="B2432" s="25" t="s">
        <v>3347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3846</v>
      </c>
      <c r="J2432" s="25">
        <v>1</v>
      </c>
      <c r="K2432" s="25">
        <v>1</v>
      </c>
      <c r="L2432" s="25">
        <f t="shared" si="282"/>
        <v>0</v>
      </c>
      <c r="M2432" s="25" t="s">
        <v>3376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6"/>
        <v>2432</v>
      </c>
      <c r="B2433" s="25" t="s">
        <v>3347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3847</v>
      </c>
      <c r="J2433" s="25">
        <v>1</v>
      </c>
      <c r="K2433" s="25">
        <v>1</v>
      </c>
      <c r="L2433" s="25">
        <f t="shared" si="282"/>
        <v>0</v>
      </c>
      <c r="M2433" s="25" t="s">
        <v>3376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6"/>
        <v>2433</v>
      </c>
      <c r="B2434" s="25" t="s">
        <v>3347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3376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6"/>
        <v>2434</v>
      </c>
      <c r="B2435" s="25" t="s">
        <v>3347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3848</v>
      </c>
      <c r="J2435" s="25">
        <v>1</v>
      </c>
      <c r="K2435" s="25">
        <v>1</v>
      </c>
      <c r="L2435" s="25">
        <f t="shared" si="282"/>
        <v>0</v>
      </c>
      <c r="M2435" s="25" t="s">
        <v>3559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6"/>
        <v>2435</v>
      </c>
      <c r="B2436" s="25" t="s">
        <v>3347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3849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3386</v>
      </c>
      <c r="N2436" s="45">
        <v>45906</v>
      </c>
      <c r="O2436" s="54">
        <v>74981.25</v>
      </c>
      <c r="P2436" s="25" t="s">
        <v>3385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ref="A2437:A2500" si="293">A2436+1</f>
        <v>2436</v>
      </c>
      <c r="B2437" s="25" t="s">
        <v>3347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3850</v>
      </c>
      <c r="J2437" s="25">
        <v>1</v>
      </c>
      <c r="K2437" s="25">
        <v>1</v>
      </c>
      <c r="L2437" s="25">
        <f t="shared" si="289"/>
        <v>0</v>
      </c>
      <c r="M2437" s="25" t="s">
        <v>3559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93"/>
        <v>2437</v>
      </c>
      <c r="B2438" s="25" t="s">
        <v>3347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3851</v>
      </c>
      <c r="J2438" s="25">
        <v>1</v>
      </c>
      <c r="K2438" s="25">
        <v>1</v>
      </c>
      <c r="L2438" s="25">
        <f t="shared" si="289"/>
        <v>0</v>
      </c>
      <c r="M2438" s="25" t="s">
        <v>3425</v>
      </c>
      <c r="N2438" s="45">
        <v>45908</v>
      </c>
      <c r="O2438" s="54">
        <v>9783</v>
      </c>
      <c r="P2438" s="25" t="s">
        <v>3348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hidden="1" x14ac:dyDescent="0.25">
      <c r="A2439" s="25">
        <f t="shared" si="293"/>
        <v>2438</v>
      </c>
      <c r="B2439" s="25" t="s">
        <v>3347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3852</v>
      </c>
      <c r="J2439" s="25">
        <v>1</v>
      </c>
      <c r="K2439" s="25">
        <v>1</v>
      </c>
      <c r="L2439" s="25">
        <f t="shared" si="289"/>
        <v>0</v>
      </c>
      <c r="M2439" s="25" t="s">
        <v>3559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93"/>
        <v>2439</v>
      </c>
      <c r="B2440" s="25" t="s">
        <v>3347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3853</v>
      </c>
      <c r="J2440" s="25">
        <v>1</v>
      </c>
      <c r="K2440" s="25">
        <v>1</v>
      </c>
      <c r="L2440" s="25">
        <f t="shared" si="289"/>
        <v>0</v>
      </c>
      <c r="M2440" s="25" t="s">
        <v>3374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93"/>
        <v>2440</v>
      </c>
      <c r="B2441" s="25" t="s">
        <v>3347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3854</v>
      </c>
      <c r="J2441" s="25">
        <v>1</v>
      </c>
      <c r="K2441" s="25">
        <v>1</v>
      </c>
      <c r="L2441" s="25">
        <f t="shared" si="289"/>
        <v>0</v>
      </c>
      <c r="M2441" s="25" t="s">
        <v>3559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93"/>
        <v>2441</v>
      </c>
      <c r="B2442" s="25" t="s">
        <v>3354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3855</v>
      </c>
      <c r="J2442" s="25">
        <v>1</v>
      </c>
      <c r="K2442" s="25">
        <v>1</v>
      </c>
      <c r="L2442" s="25">
        <f t="shared" si="289"/>
        <v>0</v>
      </c>
      <c r="M2442" s="25" t="s">
        <v>3433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hidden="1" x14ac:dyDescent="0.25">
      <c r="A2443" s="25">
        <f t="shared" si="293"/>
        <v>2442</v>
      </c>
      <c r="B2443" s="25" t="s">
        <v>3354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3856</v>
      </c>
      <c r="J2443" s="25">
        <v>1</v>
      </c>
      <c r="K2443" s="25">
        <v>1</v>
      </c>
      <c r="L2443" s="25">
        <f t="shared" si="289"/>
        <v>0</v>
      </c>
      <c r="M2443" s="25" t="s">
        <v>3434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93"/>
        <v>2443</v>
      </c>
      <c r="B2444" s="25" t="s">
        <v>3354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3857</v>
      </c>
      <c r="J2444" s="25">
        <v>1</v>
      </c>
      <c r="K2444" s="25">
        <v>1</v>
      </c>
      <c r="L2444" s="25">
        <f t="shared" si="289"/>
        <v>0</v>
      </c>
      <c r="M2444" s="25" t="s">
        <v>3424</v>
      </c>
      <c r="N2444" s="45">
        <v>45908</v>
      </c>
      <c r="O2444" s="66">
        <v>25393.5</v>
      </c>
      <c r="P2444" s="25" t="s">
        <v>3348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93"/>
        <v>2444</v>
      </c>
      <c r="B2445" s="25" t="s">
        <v>3354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3858</v>
      </c>
      <c r="J2445" s="25">
        <v>1</v>
      </c>
      <c r="K2445" s="25">
        <v>1</v>
      </c>
      <c r="L2445" s="25">
        <f t="shared" si="289"/>
        <v>0</v>
      </c>
      <c r="M2445" s="25" t="s">
        <v>3433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93"/>
        <v>2445</v>
      </c>
      <c r="B2446" s="25" t="s">
        <v>3354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3859</v>
      </c>
      <c r="J2446" s="25">
        <v>1</v>
      </c>
      <c r="K2446" s="25">
        <v>1</v>
      </c>
      <c r="L2446" s="25">
        <f t="shared" si="289"/>
        <v>0</v>
      </c>
      <c r="M2446" s="25" t="s">
        <v>3434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93"/>
        <v>2446</v>
      </c>
      <c r="B2447" s="25" t="s">
        <v>3354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3859</v>
      </c>
      <c r="J2447" s="25">
        <v>1</v>
      </c>
      <c r="K2447" s="25">
        <v>1</v>
      </c>
      <c r="L2447" s="25">
        <f t="shared" si="289"/>
        <v>0</v>
      </c>
      <c r="M2447" s="25" t="s">
        <v>3424</v>
      </c>
      <c r="N2447" s="45">
        <v>45908</v>
      </c>
      <c r="O2447" s="66">
        <v>23341.5</v>
      </c>
      <c r="P2447" s="25" t="s">
        <v>3348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93"/>
        <v>2447</v>
      </c>
      <c r="B2448" s="25" t="s">
        <v>3354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3860</v>
      </c>
      <c r="J2448" s="25">
        <v>1</v>
      </c>
      <c r="K2448" s="25">
        <v>1</v>
      </c>
      <c r="L2448" s="25">
        <f t="shared" si="289"/>
        <v>0</v>
      </c>
      <c r="M2448" s="25" t="s">
        <v>3433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93"/>
        <v>2448</v>
      </c>
      <c r="B2449" s="25" t="s">
        <v>3354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3861</v>
      </c>
      <c r="J2449" s="25">
        <v>1</v>
      </c>
      <c r="K2449" s="25">
        <v>1</v>
      </c>
      <c r="L2449" s="25">
        <f t="shared" si="289"/>
        <v>0</v>
      </c>
      <c r="M2449" s="25" t="s">
        <v>3434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93"/>
        <v>2449</v>
      </c>
      <c r="B2450" s="25" t="s">
        <v>3354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3862</v>
      </c>
      <c r="J2450" s="25">
        <v>1</v>
      </c>
      <c r="K2450" s="25">
        <v>1</v>
      </c>
      <c r="L2450" s="25">
        <f t="shared" si="289"/>
        <v>0</v>
      </c>
      <c r="M2450" s="25" t="s">
        <v>3424</v>
      </c>
      <c r="N2450" s="45">
        <v>45908</v>
      </c>
      <c r="O2450" s="66">
        <v>19836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93"/>
        <v>2450</v>
      </c>
      <c r="B2451" s="25" t="s">
        <v>3354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3863</v>
      </c>
      <c r="J2451" s="25">
        <v>1</v>
      </c>
      <c r="K2451" s="25">
        <v>1</v>
      </c>
      <c r="L2451" s="25">
        <f t="shared" si="289"/>
        <v>0</v>
      </c>
      <c r="M2451" s="25" t="s">
        <v>3424</v>
      </c>
      <c r="N2451" s="45">
        <v>45908</v>
      </c>
      <c r="O2451" s="66">
        <v>4018.5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93"/>
        <v>2451</v>
      </c>
      <c r="B2452" s="25" t="s">
        <v>3354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3864</v>
      </c>
      <c r="J2452" s="25">
        <v>1</v>
      </c>
      <c r="K2452" s="25">
        <v>1</v>
      </c>
      <c r="L2452" s="25">
        <f t="shared" si="289"/>
        <v>0</v>
      </c>
      <c r="M2452" s="25" t="s">
        <v>3424</v>
      </c>
      <c r="N2452" s="45">
        <v>45908</v>
      </c>
      <c r="O2452" s="66">
        <v>27274.5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93"/>
        <v>2452</v>
      </c>
      <c r="B2453" s="25" t="s">
        <v>3354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3865</v>
      </c>
      <c r="J2453" s="25">
        <v>1</v>
      </c>
      <c r="K2453" s="25">
        <v>1</v>
      </c>
      <c r="L2453" s="25">
        <f t="shared" si="289"/>
        <v>0</v>
      </c>
      <c r="M2453" s="25" t="s">
        <v>3424</v>
      </c>
      <c r="N2453" s="45">
        <v>45908</v>
      </c>
      <c r="O2453" s="66">
        <v>18382.5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93"/>
        <v>2453</v>
      </c>
      <c r="B2454" s="25" t="s">
        <v>3354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3801</v>
      </c>
      <c r="J2454" s="25">
        <v>1</v>
      </c>
      <c r="K2454" s="25">
        <v>1</v>
      </c>
      <c r="L2454" s="25">
        <f t="shared" si="289"/>
        <v>0</v>
      </c>
      <c r="M2454" s="25" t="s">
        <v>3425</v>
      </c>
      <c r="N2454" s="45">
        <v>45908</v>
      </c>
      <c r="O2454" s="54">
        <v>20691</v>
      </c>
      <c r="P2454" s="25" t="s">
        <v>3348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93"/>
        <v>2454</v>
      </c>
      <c r="B2455" s="25" t="s">
        <v>3354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3866</v>
      </c>
      <c r="J2455" s="25">
        <v>1</v>
      </c>
      <c r="K2455" s="25">
        <v>1</v>
      </c>
      <c r="L2455" s="25">
        <f t="shared" si="289"/>
        <v>0</v>
      </c>
      <c r="M2455" s="25" t="s">
        <v>3434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93"/>
        <v>2455</v>
      </c>
      <c r="B2456" s="25" t="s">
        <v>3354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3867</v>
      </c>
      <c r="J2456" s="25">
        <v>1</v>
      </c>
      <c r="K2456" s="25">
        <v>1</v>
      </c>
      <c r="L2456" s="25">
        <f t="shared" si="289"/>
        <v>0</v>
      </c>
      <c r="M2456" s="25" t="s">
        <v>3424</v>
      </c>
      <c r="N2456" s="45">
        <v>45908</v>
      </c>
      <c r="O2456" s="66">
        <v>20691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93"/>
        <v>2456</v>
      </c>
      <c r="B2457" s="25" t="s">
        <v>3354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3868</v>
      </c>
      <c r="J2457" s="25">
        <v>1</v>
      </c>
      <c r="K2457" s="25">
        <v>1</v>
      </c>
      <c r="L2457" s="25">
        <f t="shared" si="289"/>
        <v>0</v>
      </c>
      <c r="M2457" s="25" t="s">
        <v>3424</v>
      </c>
      <c r="N2457" s="45">
        <v>45908</v>
      </c>
      <c r="O2457" s="66">
        <v>18382.5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93"/>
        <v>2457</v>
      </c>
      <c r="B2458" s="25" t="s">
        <v>3354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3869</v>
      </c>
      <c r="J2458" s="25">
        <v>1</v>
      </c>
      <c r="K2458" s="25">
        <v>1</v>
      </c>
      <c r="L2458" s="25">
        <f t="shared" si="289"/>
        <v>0</v>
      </c>
      <c r="M2458" s="25" t="s">
        <v>3425</v>
      </c>
      <c r="N2458" s="45">
        <v>45908</v>
      </c>
      <c r="O2458" s="54">
        <v>8037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93"/>
        <v>2458</v>
      </c>
      <c r="B2459" s="25" t="s">
        <v>3354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3870</v>
      </c>
      <c r="J2459" s="25">
        <v>1</v>
      </c>
      <c r="K2459" s="25">
        <v>1</v>
      </c>
      <c r="L2459" s="25">
        <f t="shared" si="289"/>
        <v>0</v>
      </c>
      <c r="M2459" s="25" t="s">
        <v>3425</v>
      </c>
      <c r="N2459" s="45">
        <v>45908</v>
      </c>
      <c r="O2459" s="54">
        <v>19611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93"/>
        <v>2459</v>
      </c>
      <c r="B2460" s="25" t="s">
        <v>3354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3871</v>
      </c>
      <c r="J2460" s="25">
        <v>2</v>
      </c>
      <c r="K2460" s="25">
        <v>2</v>
      </c>
      <c r="L2460" s="25">
        <f t="shared" si="289"/>
        <v>0</v>
      </c>
      <c r="M2460" s="25" t="s">
        <v>3425</v>
      </c>
      <c r="N2460" s="45">
        <v>45908</v>
      </c>
      <c r="O2460" s="54">
        <f>18382.5+13882.5</f>
        <v>32265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93"/>
        <v>2460</v>
      </c>
      <c r="B2461" s="25" t="s">
        <v>3354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3872</v>
      </c>
      <c r="J2461" s="25">
        <v>1</v>
      </c>
      <c r="K2461" s="25">
        <v>1</v>
      </c>
      <c r="L2461" s="25">
        <f t="shared" si="289"/>
        <v>0</v>
      </c>
      <c r="M2461" s="25" t="s">
        <v>3425</v>
      </c>
      <c r="N2461" s="45">
        <v>45908</v>
      </c>
      <c r="O2461" s="54">
        <v>32233.5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93"/>
        <v>2461</v>
      </c>
      <c r="B2462" s="25" t="s">
        <v>3354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3873</v>
      </c>
      <c r="J2462" s="25">
        <v>1</v>
      </c>
      <c r="K2462" s="25">
        <v>1</v>
      </c>
      <c r="L2462" s="25">
        <f t="shared" si="289"/>
        <v>0</v>
      </c>
      <c r="M2462" s="25" t="s">
        <v>3425</v>
      </c>
      <c r="N2462" s="45">
        <v>45908</v>
      </c>
      <c r="O2462" s="54">
        <v>8208</v>
      </c>
      <c r="P2462" s="25" t="s">
        <v>3348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93"/>
        <v>2462</v>
      </c>
      <c r="B2463" s="25" t="s">
        <v>3354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3874</v>
      </c>
      <c r="J2463" s="25">
        <v>1</v>
      </c>
      <c r="K2463" s="25">
        <v>1</v>
      </c>
      <c r="L2463" s="25">
        <f t="shared" si="289"/>
        <v>0</v>
      </c>
      <c r="M2463" s="25" t="s">
        <v>3432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93"/>
        <v>2463</v>
      </c>
      <c r="B2464" s="25" t="s">
        <v>3354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3875</v>
      </c>
      <c r="J2464" s="25">
        <v>2</v>
      </c>
      <c r="K2464" s="25">
        <v>2</v>
      </c>
      <c r="L2464" s="25">
        <f t="shared" si="289"/>
        <v>0</v>
      </c>
      <c r="M2464" s="25" t="s">
        <v>3425</v>
      </c>
      <c r="N2464" s="45">
        <v>45908</v>
      </c>
      <c r="O2464" s="54">
        <f>24453+22653</f>
        <v>47106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93"/>
        <v>2464</v>
      </c>
      <c r="B2465" s="25" t="s">
        <v>3354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3876</v>
      </c>
      <c r="J2465" s="25">
        <v>1</v>
      </c>
      <c r="K2465" s="25">
        <v>1</v>
      </c>
      <c r="L2465" s="25">
        <f t="shared" si="289"/>
        <v>0</v>
      </c>
      <c r="M2465" s="25" t="s">
        <v>3425</v>
      </c>
      <c r="N2465" s="45">
        <v>45908</v>
      </c>
      <c r="O2465" s="54">
        <v>23085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93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3877</v>
      </c>
      <c r="J2466" s="25">
        <v>1</v>
      </c>
      <c r="K2466" s="25">
        <v>1</v>
      </c>
      <c r="L2466" s="25">
        <f t="shared" si="289"/>
        <v>0</v>
      </c>
      <c r="M2466" s="25" t="s">
        <v>3424</v>
      </c>
      <c r="N2466" s="45">
        <v>45908</v>
      </c>
      <c r="O2466" s="66">
        <v>23512.5</v>
      </c>
      <c r="P2466" s="25" t="s">
        <v>3348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93"/>
        <v>2466</v>
      </c>
      <c r="B2467" s="25" t="s">
        <v>3354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3877</v>
      </c>
      <c r="J2467" s="25">
        <v>1</v>
      </c>
      <c r="K2467" s="25">
        <v>1</v>
      </c>
      <c r="L2467" s="25">
        <f t="shared" si="289"/>
        <v>0</v>
      </c>
      <c r="M2467" s="25" t="s">
        <v>3434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93"/>
        <v>2467</v>
      </c>
      <c r="B2468" s="25" t="s">
        <v>3354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3878</v>
      </c>
      <c r="J2468" s="25">
        <v>2</v>
      </c>
      <c r="K2468" s="25">
        <v>2</v>
      </c>
      <c r="L2468" s="25">
        <f t="shared" si="289"/>
        <v>0</v>
      </c>
      <c r="M2468" s="25" t="s">
        <v>3425</v>
      </c>
      <c r="N2468" s="45">
        <v>45908</v>
      </c>
      <c r="O2468" s="54">
        <f>24453+24453</f>
        <v>48906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93"/>
        <v>2468</v>
      </c>
      <c r="B2469" s="25" t="s">
        <v>3354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3879</v>
      </c>
      <c r="J2469" s="25">
        <v>1</v>
      </c>
      <c r="K2469" s="25">
        <v>1</v>
      </c>
      <c r="L2469" s="25">
        <f t="shared" si="289"/>
        <v>0</v>
      </c>
      <c r="M2469" s="25" t="s">
        <v>3425</v>
      </c>
      <c r="N2469" s="45">
        <v>45908</v>
      </c>
      <c r="O2469" s="54">
        <v>12055.5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93"/>
        <v>2469</v>
      </c>
      <c r="B2470" s="25" t="s">
        <v>3354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3768</v>
      </c>
      <c r="J2470" s="25">
        <v>1</v>
      </c>
      <c r="K2470" s="25">
        <v>1</v>
      </c>
      <c r="L2470" s="25">
        <f t="shared" si="289"/>
        <v>0</v>
      </c>
      <c r="M2470" s="25" t="s">
        <v>3425</v>
      </c>
      <c r="N2470" s="45">
        <v>45908</v>
      </c>
      <c r="O2470" s="54">
        <v>31635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93"/>
        <v>2470</v>
      </c>
      <c r="B2471" s="25" t="s">
        <v>3354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3880</v>
      </c>
      <c r="J2471" s="25">
        <v>1</v>
      </c>
      <c r="K2471" s="25">
        <v>1</v>
      </c>
      <c r="L2471" s="25">
        <f t="shared" si="289"/>
        <v>0</v>
      </c>
      <c r="M2471" s="25" t="s">
        <v>3424</v>
      </c>
      <c r="N2471" s="45">
        <v>45908</v>
      </c>
      <c r="O2471" s="66">
        <v>33088.5</v>
      </c>
      <c r="P2471" s="25" t="s">
        <v>3348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93"/>
        <v>2471</v>
      </c>
      <c r="B2472" s="25" t="s">
        <v>3354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3881</v>
      </c>
      <c r="J2472" s="25">
        <v>1</v>
      </c>
      <c r="K2472" s="25">
        <v>1</v>
      </c>
      <c r="L2472" s="25">
        <f t="shared" si="289"/>
        <v>0</v>
      </c>
      <c r="M2472" s="25" t="s">
        <v>3432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93"/>
        <v>2472</v>
      </c>
      <c r="B2473" s="25" t="s">
        <v>3354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3882</v>
      </c>
      <c r="J2473" s="25">
        <v>1</v>
      </c>
      <c r="K2473" s="25">
        <v>1</v>
      </c>
      <c r="L2473" s="25">
        <f t="shared" si="289"/>
        <v>0</v>
      </c>
      <c r="M2473" s="25" t="s">
        <v>3424</v>
      </c>
      <c r="N2473" s="45">
        <v>45908</v>
      </c>
      <c r="O2473" s="66">
        <v>28642.5</v>
      </c>
      <c r="P2473" s="25" t="s">
        <v>3348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93"/>
        <v>2473</v>
      </c>
      <c r="B2474" s="25" t="s">
        <v>3354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3883</v>
      </c>
      <c r="J2474" s="25">
        <v>1</v>
      </c>
      <c r="K2474" s="25">
        <v>1</v>
      </c>
      <c r="L2474" s="25">
        <f t="shared" si="289"/>
        <v>0</v>
      </c>
      <c r="M2474" s="25" t="s">
        <v>3434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93"/>
        <v>2474</v>
      </c>
      <c r="B2475" s="25" t="s">
        <v>3354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3884</v>
      </c>
      <c r="J2475" s="25">
        <v>1</v>
      </c>
      <c r="K2475" s="25">
        <v>1</v>
      </c>
      <c r="L2475" s="25">
        <f t="shared" si="289"/>
        <v>0</v>
      </c>
      <c r="M2475" s="25" t="s">
        <v>3425</v>
      </c>
      <c r="N2475" s="45">
        <v>45908</v>
      </c>
      <c r="O2475" s="54">
        <v>26419.5</v>
      </c>
      <c r="P2475" s="25" t="s">
        <v>3348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93"/>
        <v>2475</v>
      </c>
      <c r="B2476" s="25" t="s">
        <v>3354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3885</v>
      </c>
      <c r="J2476" s="25">
        <v>1</v>
      </c>
      <c r="K2476" s="25">
        <v>1</v>
      </c>
      <c r="L2476" s="25">
        <f t="shared" si="289"/>
        <v>0</v>
      </c>
      <c r="M2476" s="25" t="s">
        <v>3432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93"/>
        <v>2476</v>
      </c>
      <c r="B2477" s="25" t="s">
        <v>3354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3886</v>
      </c>
      <c r="J2477" s="25">
        <v>1</v>
      </c>
      <c r="K2477" s="25">
        <v>1</v>
      </c>
      <c r="L2477" s="25">
        <f t="shared" si="289"/>
        <v>0</v>
      </c>
      <c r="M2477" s="25" t="s">
        <v>3424</v>
      </c>
      <c r="N2477" s="45">
        <v>45908</v>
      </c>
      <c r="O2477" s="66">
        <v>26419.5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93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3887</v>
      </c>
      <c r="J2478" s="25">
        <v>1</v>
      </c>
      <c r="K2478" s="25">
        <v>1</v>
      </c>
      <c r="L2478" s="25">
        <f t="shared" si="289"/>
        <v>0</v>
      </c>
      <c r="M2478" s="25" t="s">
        <v>3425</v>
      </c>
      <c r="N2478" s="45">
        <v>45908</v>
      </c>
      <c r="O2478" s="54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93"/>
        <v>2478</v>
      </c>
      <c r="B2479" s="25" t="s">
        <v>3354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3888</v>
      </c>
      <c r="J2479" s="25">
        <v>1</v>
      </c>
      <c r="K2479" s="25">
        <v>1</v>
      </c>
      <c r="L2479" s="25">
        <f t="shared" si="289"/>
        <v>0</v>
      </c>
      <c r="M2479" s="25" t="s">
        <v>3424</v>
      </c>
      <c r="N2479" s="45">
        <v>45908</v>
      </c>
      <c r="O2479" s="66">
        <v>32661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93"/>
        <v>2479</v>
      </c>
      <c r="B2480" s="25" t="s">
        <v>3354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3889</v>
      </c>
      <c r="J2480" s="25">
        <v>1</v>
      </c>
      <c r="K2480" s="25">
        <v>1</v>
      </c>
      <c r="L2480" s="25">
        <f t="shared" si="289"/>
        <v>0</v>
      </c>
      <c r="M2480" s="25" t="s">
        <v>3425</v>
      </c>
      <c r="N2480" s="45">
        <v>45908</v>
      </c>
      <c r="O2480" s="54">
        <v>11029.5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93"/>
        <v>2480</v>
      </c>
      <c r="B2481" s="25" t="s">
        <v>3354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3890</v>
      </c>
      <c r="J2481" s="25">
        <v>1</v>
      </c>
      <c r="K2481" s="25">
        <v>1</v>
      </c>
      <c r="L2481" s="25">
        <f t="shared" si="289"/>
        <v>0</v>
      </c>
      <c r="M2481" s="25" t="s">
        <v>3425</v>
      </c>
      <c r="N2481" s="45">
        <v>45908</v>
      </c>
      <c r="O2481" s="54">
        <v>30609</v>
      </c>
      <c r="P2481" s="25" t="s">
        <v>3348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93"/>
        <v>2481</v>
      </c>
      <c r="B2482" s="25" t="s">
        <v>3354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3891</v>
      </c>
      <c r="J2482" s="25">
        <v>1</v>
      </c>
      <c r="K2482" s="25">
        <v>1</v>
      </c>
      <c r="L2482" s="25">
        <f t="shared" si="289"/>
        <v>0</v>
      </c>
      <c r="M2482" s="25" t="s">
        <v>3556</v>
      </c>
      <c r="N2482" s="45">
        <v>45915</v>
      </c>
      <c r="O2482" s="54">
        <v>16391.25</v>
      </c>
      <c r="P2482" s="25" t="s">
        <v>27</v>
      </c>
      <c r="Q2482" s="25" t="s">
        <v>3568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hidden="1" x14ac:dyDescent="0.25">
      <c r="A2483" s="25">
        <f t="shared" si="293"/>
        <v>2482</v>
      </c>
      <c r="B2483" s="25" t="s">
        <v>3354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3892</v>
      </c>
      <c r="J2483" s="25">
        <v>1</v>
      </c>
      <c r="K2483" s="25">
        <v>1</v>
      </c>
      <c r="L2483" s="25">
        <f t="shared" si="289"/>
        <v>0</v>
      </c>
      <c r="M2483" s="25" t="s">
        <v>3424</v>
      </c>
      <c r="N2483" s="45">
        <v>45908</v>
      </c>
      <c r="O2483" s="66">
        <v>32062.5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93"/>
        <v>2483</v>
      </c>
      <c r="B2484" s="25" t="s">
        <v>3354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3893</v>
      </c>
      <c r="J2484" s="25">
        <v>1</v>
      </c>
      <c r="K2484" s="25">
        <v>1</v>
      </c>
      <c r="L2484" s="25">
        <f t="shared" si="289"/>
        <v>0</v>
      </c>
      <c r="M2484" s="25" t="s">
        <v>3424</v>
      </c>
      <c r="N2484" s="45">
        <v>45908</v>
      </c>
      <c r="O2484" s="66">
        <v>24966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93"/>
        <v>2484</v>
      </c>
      <c r="B2485" s="25" t="s">
        <v>3354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3894</v>
      </c>
      <c r="J2485" s="25">
        <v>1</v>
      </c>
      <c r="K2485" s="25">
        <v>1</v>
      </c>
      <c r="L2485" s="25">
        <f t="shared" si="289"/>
        <v>0</v>
      </c>
      <c r="M2485" s="25" t="s">
        <v>3430</v>
      </c>
      <c r="N2485" s="45">
        <v>45908</v>
      </c>
      <c r="O2485" s="54">
        <v>0</v>
      </c>
      <c r="P2485" s="25" t="s">
        <v>3348</v>
      </c>
      <c r="Q2485" s="25" t="s">
        <v>2078</v>
      </c>
      <c r="R2485" s="25" t="s">
        <v>638</v>
      </c>
      <c r="S2485" s="3">
        <v>4</v>
      </c>
      <c r="T2485" s="55" t="s">
        <v>3426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3"/>
        <v>2485</v>
      </c>
      <c r="B2486" s="25" t="s">
        <v>3354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3895</v>
      </c>
      <c r="J2486" s="25">
        <v>1</v>
      </c>
      <c r="K2486" s="25">
        <v>1</v>
      </c>
      <c r="L2486" s="25">
        <f t="shared" si="289"/>
        <v>0</v>
      </c>
      <c r="M2486" s="25" t="s">
        <v>3434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3"/>
        <v>2486</v>
      </c>
      <c r="B2487" s="25" t="s">
        <v>3354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3896</v>
      </c>
      <c r="J2487" s="25">
        <v>1</v>
      </c>
      <c r="K2487" s="25">
        <v>1</v>
      </c>
      <c r="L2487" s="25">
        <f t="shared" si="289"/>
        <v>0</v>
      </c>
      <c r="M2487" s="25" t="s">
        <v>3424</v>
      </c>
      <c r="N2487" s="45">
        <v>45908</v>
      </c>
      <c r="O2487" s="66">
        <v>25222.5</v>
      </c>
      <c r="P2487" s="25" t="s">
        <v>3348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3"/>
        <v>2487</v>
      </c>
      <c r="B2488" s="25" t="s">
        <v>3354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3897</v>
      </c>
      <c r="J2488" s="25">
        <v>1</v>
      </c>
      <c r="K2488" s="25">
        <v>1</v>
      </c>
      <c r="L2488" s="25">
        <f t="shared" si="289"/>
        <v>0</v>
      </c>
      <c r="M2488" s="25" t="s">
        <v>3415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hidden="1" x14ac:dyDescent="0.25">
      <c r="A2489" s="25">
        <f t="shared" si="293"/>
        <v>2488</v>
      </c>
      <c r="B2489" s="25" t="s">
        <v>3354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3898</v>
      </c>
      <c r="J2489" s="25">
        <v>1</v>
      </c>
      <c r="K2489" s="25">
        <v>1</v>
      </c>
      <c r="L2489" s="25">
        <f t="shared" si="289"/>
        <v>0</v>
      </c>
      <c r="M2489" s="25" t="s">
        <v>3370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3"/>
        <v>2489</v>
      </c>
      <c r="B2490" s="25" t="s">
        <v>3354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3899</v>
      </c>
      <c r="J2490" s="25">
        <v>1</v>
      </c>
      <c r="K2490" s="25">
        <v>1</v>
      </c>
      <c r="L2490" s="25">
        <f t="shared" si="289"/>
        <v>0</v>
      </c>
      <c r="M2490" s="25" t="s">
        <v>3373</v>
      </c>
      <c r="N2490" s="45">
        <v>45906</v>
      </c>
      <c r="O2490" s="54">
        <v>34284.449999999997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3"/>
        <v>2490</v>
      </c>
      <c r="B2491" s="25" t="s">
        <v>3354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3900</v>
      </c>
      <c r="J2491" s="25">
        <v>1</v>
      </c>
      <c r="K2491" s="25">
        <v>1</v>
      </c>
      <c r="L2491" s="25">
        <f t="shared" si="289"/>
        <v>0</v>
      </c>
      <c r="M2491" s="25" t="s">
        <v>3373</v>
      </c>
      <c r="N2491" s="45">
        <v>45906</v>
      </c>
      <c r="O2491" s="54">
        <v>32360.9</v>
      </c>
      <c r="P2491" s="25" t="s">
        <v>3356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3"/>
        <v>2491</v>
      </c>
      <c r="B2492" s="25" t="s">
        <v>3354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3901</v>
      </c>
      <c r="J2492" s="25">
        <v>3</v>
      </c>
      <c r="K2492" s="25">
        <v>3</v>
      </c>
      <c r="L2492" s="25">
        <f t="shared" si="289"/>
        <v>0</v>
      </c>
      <c r="M2492" s="25" t="s">
        <v>3379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3"/>
        <v>2492</v>
      </c>
      <c r="B2493" s="25" t="s">
        <v>3354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3902</v>
      </c>
      <c r="J2493" s="25">
        <v>1</v>
      </c>
      <c r="K2493" s="25">
        <v>1</v>
      </c>
      <c r="L2493" s="25">
        <f t="shared" si="289"/>
        <v>0</v>
      </c>
      <c r="M2493" s="25" t="s">
        <v>3370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3"/>
        <v>2493</v>
      </c>
      <c r="B2494" s="25" t="s">
        <v>3354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3903</v>
      </c>
      <c r="J2494" s="25">
        <v>1</v>
      </c>
      <c r="K2494" s="25">
        <v>1</v>
      </c>
      <c r="L2494" s="25">
        <f t="shared" si="289"/>
        <v>0</v>
      </c>
      <c r="M2494" s="25" t="s">
        <v>3380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3"/>
        <v>2494</v>
      </c>
      <c r="B2495" s="25" t="s">
        <v>3354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3904</v>
      </c>
      <c r="J2495" s="25">
        <v>5</v>
      </c>
      <c r="K2495" s="25">
        <v>5</v>
      </c>
      <c r="L2495" s="25">
        <f t="shared" si="289"/>
        <v>0</v>
      </c>
      <c r="M2495" s="25" t="s">
        <v>3379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3"/>
        <v>2495</v>
      </c>
      <c r="B2496" s="25" t="s">
        <v>3354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3804</v>
      </c>
      <c r="J2496" s="25">
        <v>1</v>
      </c>
      <c r="K2496" s="25">
        <v>1</v>
      </c>
      <c r="L2496" s="25">
        <f t="shared" si="289"/>
        <v>0</v>
      </c>
      <c r="M2496" s="25" t="s">
        <v>3380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3"/>
        <v>2496</v>
      </c>
      <c r="B2497" s="25" t="s">
        <v>3354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3905</v>
      </c>
      <c r="J2497" s="25">
        <v>2</v>
      </c>
      <c r="K2497" s="25">
        <v>2</v>
      </c>
      <c r="L2497" s="25">
        <f t="shared" si="289"/>
        <v>0</v>
      </c>
      <c r="M2497" s="25" t="s">
        <v>3391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3"/>
        <v>2497</v>
      </c>
      <c r="B2498" s="25" t="s">
        <v>3354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3906</v>
      </c>
      <c r="J2498" s="25">
        <v>1</v>
      </c>
      <c r="K2498" s="25">
        <v>1</v>
      </c>
      <c r="L2498" s="25">
        <f t="shared" si="289"/>
        <v>0</v>
      </c>
      <c r="M2498" s="25" t="s">
        <v>3370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3"/>
        <v>2498</v>
      </c>
      <c r="B2499" s="25" t="s">
        <v>3354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3907</v>
      </c>
      <c r="J2499" s="25">
        <v>1</v>
      </c>
      <c r="K2499" s="25">
        <v>1</v>
      </c>
      <c r="L2499" s="25">
        <f t="shared" si="289"/>
        <v>0</v>
      </c>
      <c r="M2499" s="25" t="s">
        <v>3370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3"/>
        <v>2499</v>
      </c>
      <c r="B2500" s="25" t="s">
        <v>3354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3908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3380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ref="A2501:A2564" si="300">A2500+1</f>
        <v>2500</v>
      </c>
      <c r="B2501" s="25" t="s">
        <v>3354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3909</v>
      </c>
      <c r="J2501" s="25">
        <v>1</v>
      </c>
      <c r="K2501" s="25">
        <v>1</v>
      </c>
      <c r="L2501" s="25">
        <f t="shared" si="296"/>
        <v>0</v>
      </c>
      <c r="M2501" s="25" t="s">
        <v>3431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hidden="1" x14ac:dyDescent="0.25">
      <c r="A2502" s="25">
        <f t="shared" si="300"/>
        <v>2501</v>
      </c>
      <c r="B2502" s="25" t="s">
        <v>3354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3910</v>
      </c>
      <c r="J2502" s="25">
        <v>1</v>
      </c>
      <c r="K2502" s="25">
        <v>1</v>
      </c>
      <c r="L2502" s="25">
        <f t="shared" si="296"/>
        <v>0</v>
      </c>
      <c r="M2502" s="25" t="s">
        <v>3373</v>
      </c>
      <c r="N2502" s="45">
        <v>45906</v>
      </c>
      <c r="O2502" s="54">
        <v>29984.75</v>
      </c>
      <c r="P2502" s="25" t="s">
        <v>3356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hidden="1" x14ac:dyDescent="0.25">
      <c r="A2503" s="25">
        <f t="shared" si="300"/>
        <v>2502</v>
      </c>
      <c r="B2503" s="25" t="s">
        <v>3354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3911</v>
      </c>
      <c r="J2503" s="25">
        <v>1</v>
      </c>
      <c r="K2503" s="25">
        <v>1</v>
      </c>
      <c r="L2503" s="25">
        <f t="shared" si="296"/>
        <v>0</v>
      </c>
      <c r="M2503" s="25" t="s">
        <v>3653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hidden="1" x14ac:dyDescent="0.25">
      <c r="A2504" s="25">
        <f t="shared" si="300"/>
        <v>2503</v>
      </c>
      <c r="B2504" s="25" t="s">
        <v>3354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3912</v>
      </c>
      <c r="J2504" s="25">
        <v>1</v>
      </c>
      <c r="K2504" s="25">
        <v>1</v>
      </c>
      <c r="L2504" s="25">
        <f t="shared" si="296"/>
        <v>0</v>
      </c>
      <c r="M2504" s="25" t="s">
        <v>3370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hidden="1" x14ac:dyDescent="0.25">
      <c r="A2505" s="25">
        <f t="shared" si="300"/>
        <v>2504</v>
      </c>
      <c r="B2505" s="25" t="s">
        <v>3354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3913</v>
      </c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3711</v>
      </c>
      <c r="Q2505" s="25"/>
      <c r="R2505" s="25"/>
      <c r="S2505" s="3">
        <v>4</v>
      </c>
      <c r="T2505" s="55" t="s">
        <v>3492</v>
      </c>
      <c r="U2505" s="25" t="s">
        <v>19</v>
      </c>
      <c r="V2505" s="25" t="str">
        <f>VLOOKUP(P2505,'Customer List'!B:C,2,)</f>
        <v>Unknown</v>
      </c>
      <c r="W2505" s="56" t="s">
        <v>3712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hidden="1" x14ac:dyDescent="0.25">
      <c r="A2506" s="25">
        <f t="shared" si="300"/>
        <v>2505</v>
      </c>
      <c r="B2506" s="25" t="s">
        <v>3354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3914</v>
      </c>
      <c r="J2506" s="25">
        <v>1</v>
      </c>
      <c r="K2506" s="25">
        <v>1</v>
      </c>
      <c r="L2506" s="25">
        <f t="shared" si="296"/>
        <v>0</v>
      </c>
      <c r="M2506" s="25" t="s">
        <v>3380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300"/>
        <v>2506</v>
      </c>
      <c r="B2507" s="25" t="s">
        <v>3354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3820</v>
      </c>
      <c r="J2507" s="25">
        <v>1</v>
      </c>
      <c r="K2507" s="25">
        <v>1</v>
      </c>
      <c r="L2507" s="25">
        <f t="shared" si="296"/>
        <v>0</v>
      </c>
      <c r="M2507" s="25" t="s">
        <v>3380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300"/>
        <v>2507</v>
      </c>
      <c r="B2508" s="25" t="s">
        <v>3354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3915</v>
      </c>
      <c r="J2508" s="25">
        <v>1</v>
      </c>
      <c r="K2508" s="25">
        <v>1</v>
      </c>
      <c r="L2508" s="25">
        <f t="shared" si="296"/>
        <v>0</v>
      </c>
      <c r="M2508" s="25" t="s">
        <v>3370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300"/>
        <v>2508</v>
      </c>
      <c r="B2509" s="25" t="s">
        <v>3354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3916</v>
      </c>
      <c r="J2509" s="25">
        <v>1</v>
      </c>
      <c r="K2509" s="25">
        <v>1</v>
      </c>
      <c r="L2509" s="25">
        <f t="shared" si="296"/>
        <v>0</v>
      </c>
      <c r="M2509" s="25" t="s">
        <v>3380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300"/>
        <v>2509</v>
      </c>
      <c r="B2510" s="25" t="s">
        <v>3354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3917</v>
      </c>
      <c r="J2510" s="25">
        <v>1</v>
      </c>
      <c r="K2510" s="25">
        <v>1</v>
      </c>
      <c r="L2510" s="25">
        <f t="shared" si="296"/>
        <v>0</v>
      </c>
      <c r="M2510" s="25" t="s">
        <v>3419</v>
      </c>
      <c r="N2510" s="45">
        <v>45908</v>
      </c>
      <c r="O2510" s="54">
        <v>38843</v>
      </c>
      <c r="P2510" s="25" t="s">
        <v>225</v>
      </c>
      <c r="Q2510" s="25" t="s">
        <v>3406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300"/>
        <v>2510</v>
      </c>
      <c r="B2511" s="25" t="s">
        <v>3354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3918</v>
      </c>
      <c r="J2511" s="25">
        <v>1</v>
      </c>
      <c r="K2511" s="25">
        <v>1</v>
      </c>
      <c r="L2511" s="25">
        <f t="shared" si="296"/>
        <v>0</v>
      </c>
      <c r="M2511" s="25" t="s">
        <v>3411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300"/>
        <v>2511</v>
      </c>
      <c r="B2512" s="25" t="s">
        <v>3354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3919</v>
      </c>
      <c r="J2512" s="25">
        <v>1</v>
      </c>
      <c r="K2512" s="25">
        <v>1</v>
      </c>
      <c r="L2512" s="25">
        <f t="shared" si="296"/>
        <v>0</v>
      </c>
      <c r="M2512" s="25" t="s">
        <v>3380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300"/>
        <v>2512</v>
      </c>
      <c r="B2513" s="25" t="s">
        <v>3354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3920</v>
      </c>
      <c r="J2513" s="25">
        <v>1</v>
      </c>
      <c r="K2513" s="25">
        <v>1</v>
      </c>
      <c r="L2513" s="25">
        <f t="shared" si="296"/>
        <v>0</v>
      </c>
      <c r="M2513" s="25" t="s">
        <v>3415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300"/>
        <v>2513</v>
      </c>
      <c r="B2514" s="25" t="s">
        <v>3354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3921</v>
      </c>
      <c r="J2514" s="25">
        <v>4</v>
      </c>
      <c r="K2514" s="25">
        <v>4</v>
      </c>
      <c r="L2514" s="25">
        <f t="shared" si="296"/>
        <v>0</v>
      </c>
      <c r="M2514" s="25" t="s">
        <v>3383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300"/>
        <v>2514</v>
      </c>
      <c r="B2515" s="25" t="s">
        <v>3354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3922</v>
      </c>
      <c r="J2515" s="25">
        <v>1</v>
      </c>
      <c r="K2515" s="25">
        <v>1</v>
      </c>
      <c r="L2515" s="25">
        <f t="shared" si="296"/>
        <v>0</v>
      </c>
      <c r="M2515" s="25" t="s">
        <v>3370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300"/>
        <v>2515</v>
      </c>
      <c r="B2516" s="25" t="s">
        <v>3354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3923</v>
      </c>
      <c r="J2516" s="25">
        <v>1</v>
      </c>
      <c r="K2516" s="25">
        <v>1</v>
      </c>
      <c r="L2516" s="25">
        <f t="shared" si="296"/>
        <v>0</v>
      </c>
      <c r="M2516" s="25" t="s">
        <v>3431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hidden="1" x14ac:dyDescent="0.25">
      <c r="A2517" s="25">
        <f t="shared" si="300"/>
        <v>2516</v>
      </c>
      <c r="B2517" s="25" t="s">
        <v>3354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3924</v>
      </c>
      <c r="J2517" s="25">
        <v>1</v>
      </c>
      <c r="K2517" s="25">
        <v>1</v>
      </c>
      <c r="L2517" s="25">
        <f t="shared" si="296"/>
        <v>0</v>
      </c>
      <c r="M2517" s="25" t="s">
        <v>3390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300"/>
        <v>2517</v>
      </c>
      <c r="B2518" s="25" t="s">
        <v>3354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3833</v>
      </c>
      <c r="J2518" s="25">
        <v>1</v>
      </c>
      <c r="K2518" s="25">
        <v>1</v>
      </c>
      <c r="L2518" s="25">
        <f t="shared" si="296"/>
        <v>0</v>
      </c>
      <c r="M2518" s="25" t="s">
        <v>3371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hidden="1" x14ac:dyDescent="0.25">
      <c r="A2519" s="25">
        <f t="shared" si="300"/>
        <v>2518</v>
      </c>
      <c r="B2519" s="25" t="s">
        <v>3354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3925</v>
      </c>
      <c r="J2519" s="25">
        <v>1</v>
      </c>
      <c r="K2519" s="25">
        <v>1</v>
      </c>
      <c r="L2519" s="25">
        <f t="shared" si="296"/>
        <v>0</v>
      </c>
      <c r="M2519" s="25" t="s">
        <v>3437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3372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hidden="1" x14ac:dyDescent="0.25">
      <c r="A2520" s="25">
        <f t="shared" si="300"/>
        <v>2519</v>
      </c>
      <c r="B2520" s="25" t="s">
        <v>3354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3926</v>
      </c>
      <c r="J2520" s="25">
        <v>1</v>
      </c>
      <c r="K2520" s="25">
        <v>1</v>
      </c>
      <c r="L2520" s="25">
        <f t="shared" si="296"/>
        <v>0</v>
      </c>
      <c r="M2520" s="25" t="s">
        <v>3418</v>
      </c>
      <c r="N2520" s="45">
        <v>45908</v>
      </c>
      <c r="O2520" s="54">
        <v>15949.5</v>
      </c>
      <c r="P2520" s="25" t="s">
        <v>3355</v>
      </c>
      <c r="Q2520" s="25" t="s">
        <v>3408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hidden="1" x14ac:dyDescent="0.25">
      <c r="A2521" s="25">
        <f t="shared" si="300"/>
        <v>2520</v>
      </c>
      <c r="B2521" s="25" t="s">
        <v>3354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3781</v>
      </c>
      <c r="J2521" s="25">
        <v>1</v>
      </c>
      <c r="K2521" s="25">
        <v>1</v>
      </c>
      <c r="L2521" s="25">
        <f t="shared" si="296"/>
        <v>0</v>
      </c>
      <c r="M2521" s="25" t="s">
        <v>3379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300"/>
        <v>2521</v>
      </c>
      <c r="B2522" s="25" t="s">
        <v>3354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3927</v>
      </c>
      <c r="J2522" s="25">
        <v>3</v>
      </c>
      <c r="K2522" s="25">
        <v>3</v>
      </c>
      <c r="L2522" s="25">
        <f t="shared" si="296"/>
        <v>0</v>
      </c>
      <c r="M2522" s="25" t="s">
        <v>3425</v>
      </c>
      <c r="N2522" s="45">
        <v>45908</v>
      </c>
      <c r="O2522" s="54">
        <f>7609.5+7609.5</f>
        <v>15219</v>
      </c>
      <c r="P2522" s="25" t="s">
        <v>3348</v>
      </c>
      <c r="Q2522" s="25" t="s">
        <v>2078</v>
      </c>
      <c r="R2522" s="25" t="s">
        <v>638</v>
      </c>
      <c r="S2522" s="3">
        <v>-20</v>
      </c>
      <c r="T2522" s="55" t="s">
        <v>3427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hidden="1" x14ac:dyDescent="0.25">
      <c r="A2523" s="25">
        <f t="shared" si="300"/>
        <v>2522</v>
      </c>
      <c r="B2523" s="25" t="s">
        <v>3354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3928</v>
      </c>
      <c r="J2523" s="25">
        <v>1</v>
      </c>
      <c r="K2523" s="25">
        <v>1</v>
      </c>
      <c r="L2523" s="25">
        <f t="shared" si="296"/>
        <v>0</v>
      </c>
      <c r="M2523" s="25" t="s">
        <v>3382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hidden="1" x14ac:dyDescent="0.25">
      <c r="A2524" s="25">
        <f t="shared" si="300"/>
        <v>2523</v>
      </c>
      <c r="B2524" s="25" t="s">
        <v>3354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3929</v>
      </c>
      <c r="J2524" s="25">
        <v>1</v>
      </c>
      <c r="K2524" s="25">
        <v>1</v>
      </c>
      <c r="L2524" s="25">
        <f t="shared" si="296"/>
        <v>0</v>
      </c>
      <c r="M2524" s="25" t="s">
        <v>3435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3360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hidden="1" x14ac:dyDescent="0.25">
      <c r="A2525" s="25">
        <f t="shared" si="300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3430</v>
      </c>
      <c r="N2525" s="45">
        <v>45908</v>
      </c>
      <c r="O2525" s="54">
        <v>0</v>
      </c>
      <c r="P2525" s="25" t="s">
        <v>3348</v>
      </c>
      <c r="Q2525" s="25" t="s">
        <v>2078</v>
      </c>
      <c r="R2525" s="25" t="s">
        <v>638</v>
      </c>
      <c r="S2525" s="3">
        <v>4</v>
      </c>
      <c r="T2525" s="55" t="s">
        <v>3426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300"/>
        <v>2525</v>
      </c>
      <c r="B2526" s="25" t="s">
        <v>3354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3731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300"/>
        <v>2526</v>
      </c>
      <c r="B2527" s="25" t="s">
        <v>3354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3930</v>
      </c>
      <c r="J2527" s="25">
        <v>1</v>
      </c>
      <c r="K2527" s="25">
        <v>1</v>
      </c>
      <c r="L2527" s="25">
        <f t="shared" si="296"/>
        <v>0</v>
      </c>
      <c r="M2527" s="25" t="s">
        <v>3430</v>
      </c>
      <c r="N2527" s="45">
        <v>45908</v>
      </c>
      <c r="O2527" s="54">
        <v>0</v>
      </c>
      <c r="P2527" s="25" t="s">
        <v>3348</v>
      </c>
      <c r="Q2527" s="25" t="s">
        <v>2078</v>
      </c>
      <c r="R2527" s="25" t="s">
        <v>638</v>
      </c>
      <c r="S2527" s="3">
        <v>4</v>
      </c>
      <c r="T2527" s="55" t="s">
        <v>3426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300"/>
        <v>2527</v>
      </c>
      <c r="B2528" s="25" t="s">
        <v>3354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3931</v>
      </c>
      <c r="J2528" s="25">
        <v>1</v>
      </c>
      <c r="K2528" s="25">
        <v>1</v>
      </c>
      <c r="L2528" s="25">
        <f t="shared" si="296"/>
        <v>0</v>
      </c>
      <c r="M2528" s="25" t="s">
        <v>3429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hidden="1" x14ac:dyDescent="0.25">
      <c r="A2529" s="25">
        <f t="shared" si="300"/>
        <v>2528</v>
      </c>
      <c r="B2529" s="25" t="s">
        <v>3354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3932</v>
      </c>
      <c r="J2529" s="25">
        <v>1</v>
      </c>
      <c r="K2529" s="25">
        <v>1</v>
      </c>
      <c r="L2529" s="25">
        <f t="shared" si="296"/>
        <v>0</v>
      </c>
      <c r="M2529" s="25" t="s">
        <v>3430</v>
      </c>
      <c r="N2529" s="45">
        <v>45908</v>
      </c>
      <c r="O2529" s="54">
        <v>0</v>
      </c>
      <c r="P2529" s="25" t="s">
        <v>3348</v>
      </c>
      <c r="Q2529" s="25" t="s">
        <v>2078</v>
      </c>
      <c r="R2529" s="25" t="s">
        <v>638</v>
      </c>
      <c r="S2529" s="3">
        <v>4</v>
      </c>
      <c r="T2529" s="55" t="s">
        <v>3426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hidden="1" x14ac:dyDescent="0.25">
      <c r="A2530" s="25">
        <f t="shared" si="300"/>
        <v>2529</v>
      </c>
      <c r="B2530" s="25" t="s">
        <v>3354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3933</v>
      </c>
      <c r="J2530" s="25">
        <v>1</v>
      </c>
      <c r="K2530" s="25">
        <v>1</v>
      </c>
      <c r="L2530" s="25">
        <f t="shared" si="296"/>
        <v>0</v>
      </c>
      <c r="M2530" s="25" t="s">
        <v>3428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hidden="1" x14ac:dyDescent="0.25">
      <c r="A2531" s="25">
        <f t="shared" si="300"/>
        <v>2530</v>
      </c>
      <c r="B2531" s="25" t="s">
        <v>3354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3934</v>
      </c>
      <c r="J2531" s="25">
        <v>1</v>
      </c>
      <c r="K2531" s="25">
        <v>1</v>
      </c>
      <c r="L2531" s="25">
        <f t="shared" si="296"/>
        <v>0</v>
      </c>
      <c r="M2531" s="25" t="s">
        <v>3425</v>
      </c>
      <c r="N2531" s="45">
        <v>45908</v>
      </c>
      <c r="O2531" s="54">
        <v>21546</v>
      </c>
      <c r="P2531" s="25" t="s">
        <v>3348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hidden="1" x14ac:dyDescent="0.25">
      <c r="A2532" s="25">
        <f t="shared" si="300"/>
        <v>2531</v>
      </c>
      <c r="B2532" s="25" t="s">
        <v>3354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3935</v>
      </c>
      <c r="J2532" s="25">
        <v>1</v>
      </c>
      <c r="K2532" s="25">
        <v>1</v>
      </c>
      <c r="L2532" s="25">
        <f t="shared" si="296"/>
        <v>0</v>
      </c>
      <c r="M2532" s="25" t="s">
        <v>3437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3372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300"/>
        <v>2532</v>
      </c>
      <c r="B2533" s="25" t="s">
        <v>3354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3936</v>
      </c>
      <c r="J2533" s="25">
        <v>1</v>
      </c>
      <c r="K2533" s="25">
        <v>1</v>
      </c>
      <c r="L2533" s="25">
        <f t="shared" si="296"/>
        <v>0</v>
      </c>
      <c r="M2533" s="25" t="s">
        <v>3382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300"/>
        <v>2533</v>
      </c>
      <c r="B2534" s="25" t="s">
        <v>3354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3937</v>
      </c>
      <c r="J2534" s="25">
        <v>1</v>
      </c>
      <c r="K2534" s="25">
        <v>1</v>
      </c>
      <c r="L2534" s="25">
        <f t="shared" si="296"/>
        <v>0</v>
      </c>
      <c r="M2534" s="25" t="s">
        <v>3383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300"/>
        <v>2534</v>
      </c>
      <c r="B2535" s="25" t="s">
        <v>3354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3938</v>
      </c>
      <c r="J2535" s="25">
        <v>1</v>
      </c>
      <c r="K2535" s="25">
        <v>1</v>
      </c>
      <c r="L2535" s="25">
        <f t="shared" si="296"/>
        <v>0</v>
      </c>
      <c r="M2535" s="25" t="s">
        <v>3375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300"/>
        <v>2535</v>
      </c>
      <c r="B2536" s="25" t="s">
        <v>3354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3939</v>
      </c>
      <c r="J2536" s="25">
        <v>1</v>
      </c>
      <c r="K2536" s="25">
        <v>1</v>
      </c>
      <c r="L2536" s="25">
        <f t="shared" si="296"/>
        <v>0</v>
      </c>
      <c r="M2536" s="25" t="s">
        <v>3425</v>
      </c>
      <c r="N2536" s="45">
        <v>45908</v>
      </c>
      <c r="O2536" s="54">
        <v>13594.5</v>
      </c>
      <c r="P2536" s="25" t="s">
        <v>3348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hidden="1" x14ac:dyDescent="0.25">
      <c r="A2537" s="25">
        <f t="shared" si="300"/>
        <v>2536</v>
      </c>
      <c r="B2537" s="25" t="s">
        <v>3354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3940</v>
      </c>
      <c r="J2537" s="25">
        <v>1</v>
      </c>
      <c r="K2537" s="25">
        <v>1</v>
      </c>
      <c r="L2537" s="25">
        <f t="shared" si="296"/>
        <v>0</v>
      </c>
      <c r="M2537" s="25" t="s">
        <v>3389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300"/>
        <v>2537</v>
      </c>
      <c r="B2538" s="25" t="s">
        <v>3354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3941</v>
      </c>
      <c r="J2538" s="25">
        <v>1</v>
      </c>
      <c r="K2538" s="25">
        <v>1</v>
      </c>
      <c r="L2538" s="25">
        <f t="shared" si="296"/>
        <v>0</v>
      </c>
      <c r="M2538" s="25" t="s">
        <v>3371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hidden="1" x14ac:dyDescent="0.25">
      <c r="A2539" s="25">
        <f t="shared" si="300"/>
        <v>2538</v>
      </c>
      <c r="B2539" s="25" t="s">
        <v>1956</v>
      </c>
      <c r="C2539" s="45" t="s">
        <v>3358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3359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hidden="1" x14ac:dyDescent="0.25">
      <c r="A2540" s="25">
        <f t="shared" si="300"/>
        <v>2539</v>
      </c>
      <c r="B2540" s="25" t="s">
        <v>1956</v>
      </c>
      <c r="C2540" s="45" t="s">
        <v>3358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3610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3609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hidden="1" x14ac:dyDescent="0.25">
      <c r="A2541" s="25">
        <f t="shared" si="300"/>
        <v>2540</v>
      </c>
      <c r="B2541" s="25" t="s">
        <v>1956</v>
      </c>
      <c r="C2541" s="45" t="s">
        <v>3358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3684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hidden="1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3359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hidden="1" x14ac:dyDescent="0.25">
      <c r="A2543" s="25">
        <f t="shared" si="300"/>
        <v>2542</v>
      </c>
      <c r="B2543" s="25" t="s">
        <v>3706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3707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3708</v>
      </c>
      <c r="N2543" s="45">
        <v>45920</v>
      </c>
      <c r="O2543" s="54">
        <v>2349.35</v>
      </c>
      <c r="P2543" s="25" t="s">
        <v>3710</v>
      </c>
      <c r="Q2543" s="25" t="s">
        <v>2078</v>
      </c>
      <c r="R2543" s="25" t="s">
        <v>849</v>
      </c>
      <c r="S2543" s="3">
        <v>4</v>
      </c>
      <c r="T2543" s="55"/>
      <c r="U2543" s="25" t="s">
        <v>3709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hidden="1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3392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hidden="1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3361</v>
      </c>
      <c r="I2545" s="25" t="s">
        <v>4191</v>
      </c>
      <c r="J2545" s="25">
        <v>1</v>
      </c>
      <c r="K2545" s="25">
        <v>1</v>
      </c>
      <c r="L2545" s="25">
        <f t="shared" si="296"/>
        <v>0</v>
      </c>
      <c r="M2545" s="25" t="s">
        <v>3393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hidden="1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3362</v>
      </c>
      <c r="I2546" s="25" t="s">
        <v>4192</v>
      </c>
      <c r="J2546" s="25">
        <v>1</v>
      </c>
      <c r="K2546" s="25">
        <v>1</v>
      </c>
      <c r="L2546" s="25">
        <f t="shared" si="296"/>
        <v>0</v>
      </c>
      <c r="M2546" s="25" t="s">
        <v>3394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3363</v>
      </c>
      <c r="I2547" s="25" t="s">
        <v>4193</v>
      </c>
      <c r="J2547" s="25">
        <v>1</v>
      </c>
      <c r="K2547" s="25">
        <v>1</v>
      </c>
      <c r="L2547" s="25">
        <f t="shared" si="296"/>
        <v>0</v>
      </c>
      <c r="M2547" s="25" t="s">
        <v>3413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300"/>
        <v>2547</v>
      </c>
      <c r="B2548" s="25" t="s">
        <v>3364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3365</v>
      </c>
      <c r="I2548" s="25" t="s">
        <v>4194</v>
      </c>
      <c r="J2548" s="25">
        <v>1</v>
      </c>
      <c r="K2548" s="25">
        <v>1</v>
      </c>
      <c r="L2548" s="25">
        <f t="shared" si="296"/>
        <v>0</v>
      </c>
      <c r="M2548" s="25" t="s">
        <v>3423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300"/>
        <v>2548</v>
      </c>
      <c r="B2549" s="25" t="s">
        <v>3364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3366</v>
      </c>
      <c r="I2549" s="25" t="s">
        <v>4195</v>
      </c>
      <c r="J2549" s="25">
        <v>1</v>
      </c>
      <c r="K2549" s="25">
        <v>1</v>
      </c>
      <c r="L2549" s="25">
        <f t="shared" si="296"/>
        <v>0</v>
      </c>
      <c r="M2549" s="25" t="s">
        <v>3414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3367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300"/>
        <v>2549</v>
      </c>
      <c r="B2550" s="25" t="s">
        <v>3399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3400</v>
      </c>
      <c r="I2550" s="25" t="s">
        <v>4196</v>
      </c>
      <c r="J2550" s="25">
        <v>1</v>
      </c>
      <c r="K2550" s="25">
        <v>1</v>
      </c>
      <c r="L2550" s="25">
        <f t="shared" si="296"/>
        <v>0</v>
      </c>
      <c r="M2550" s="25" t="s">
        <v>3410</v>
      </c>
      <c r="N2550" s="45">
        <v>45908</v>
      </c>
      <c r="O2550" s="54">
        <v>6165.9</v>
      </c>
      <c r="P2550" s="25" t="s">
        <v>3401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300"/>
        <v>2550</v>
      </c>
      <c r="B2551" s="25" t="s">
        <v>3399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4156</v>
      </c>
      <c r="J2551" s="25">
        <v>2</v>
      </c>
      <c r="K2551" s="25">
        <v>2</v>
      </c>
      <c r="L2551" s="25">
        <f t="shared" si="296"/>
        <v>0</v>
      </c>
      <c r="M2551" s="25" t="s">
        <v>3412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300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3404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300"/>
        <v>2552</v>
      </c>
      <c r="B2553" s="25" t="s">
        <v>3403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3405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3420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300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3679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300"/>
        <v>2554</v>
      </c>
      <c r="B2555" s="25" t="s">
        <v>3438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300"/>
        <v>2555</v>
      </c>
      <c r="B2556" s="25" t="s">
        <v>3442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3942</v>
      </c>
      <c r="J2556" s="25">
        <v>1</v>
      </c>
      <c r="K2556" s="25">
        <v>1</v>
      </c>
      <c r="L2556" s="25">
        <f t="shared" si="296"/>
        <v>0</v>
      </c>
      <c r="M2556" s="25" t="s">
        <v>3543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300"/>
        <v>2556</v>
      </c>
      <c r="B2557" s="25" t="s">
        <v>3442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3943</v>
      </c>
      <c r="J2557" s="25">
        <v>1</v>
      </c>
      <c r="K2557" s="25">
        <v>1</v>
      </c>
      <c r="L2557" s="25">
        <f t="shared" si="296"/>
        <v>0</v>
      </c>
      <c r="M2557" s="25" t="s">
        <v>3639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hidden="1" x14ac:dyDescent="0.25">
      <c r="A2558" s="25">
        <f t="shared" si="300"/>
        <v>2557</v>
      </c>
      <c r="B2558" s="25" t="s">
        <v>3442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3944</v>
      </c>
      <c r="J2558" s="25">
        <v>1</v>
      </c>
      <c r="K2558" s="25">
        <v>1</v>
      </c>
      <c r="L2558" s="25">
        <f t="shared" si="296"/>
        <v>0</v>
      </c>
      <c r="M2558" s="25" t="s">
        <v>3543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hidden="1" x14ac:dyDescent="0.25">
      <c r="A2559" s="25">
        <f t="shared" si="300"/>
        <v>2558</v>
      </c>
      <c r="B2559" s="25" t="s">
        <v>3442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3945</v>
      </c>
      <c r="J2559" s="25">
        <v>1</v>
      </c>
      <c r="K2559" s="25">
        <v>1</v>
      </c>
      <c r="L2559" s="25">
        <f t="shared" si="296"/>
        <v>0</v>
      </c>
      <c r="M2559" s="25" t="s">
        <v>3536</v>
      </c>
      <c r="N2559" s="45">
        <v>45913</v>
      </c>
      <c r="O2559" s="54">
        <v>11718</v>
      </c>
      <c r="P2559" s="25" t="s">
        <v>3443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hidden="1" x14ac:dyDescent="0.25">
      <c r="A2560" s="25">
        <f t="shared" si="300"/>
        <v>2559</v>
      </c>
      <c r="B2560" s="25" t="s">
        <v>3442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3946</v>
      </c>
      <c r="J2560" s="25">
        <v>1</v>
      </c>
      <c r="K2560" s="25">
        <v>1</v>
      </c>
      <c r="L2560" s="25">
        <f t="shared" si="296"/>
        <v>0</v>
      </c>
      <c r="M2560" s="25" t="s">
        <v>3562</v>
      </c>
      <c r="N2560" s="45">
        <v>45915</v>
      </c>
      <c r="O2560" s="54">
        <v>4464</v>
      </c>
      <c r="P2560" s="25" t="s">
        <v>3444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hidden="1" x14ac:dyDescent="0.25">
      <c r="A2561" s="25">
        <f t="shared" si="300"/>
        <v>2560</v>
      </c>
      <c r="B2561" s="25" t="s">
        <v>3442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3947</v>
      </c>
      <c r="J2561" s="25">
        <v>1</v>
      </c>
      <c r="K2561" s="25">
        <v>1</v>
      </c>
      <c r="L2561" s="25">
        <f t="shared" si="296"/>
        <v>0</v>
      </c>
      <c r="M2561" s="25" t="s">
        <v>3611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hidden="1" x14ac:dyDescent="0.25">
      <c r="A2562" s="25">
        <f t="shared" si="300"/>
        <v>2561</v>
      </c>
      <c r="B2562" s="25" t="s">
        <v>3442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3948</v>
      </c>
      <c r="J2562" s="25">
        <v>1</v>
      </c>
      <c r="K2562" s="25">
        <v>1</v>
      </c>
      <c r="L2562" s="25">
        <f t="shared" si="296"/>
        <v>0</v>
      </c>
      <c r="M2562" s="25" t="s">
        <v>3541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hidden="1" x14ac:dyDescent="0.25">
      <c r="A2563" s="25">
        <f t="shared" si="300"/>
        <v>2562</v>
      </c>
      <c r="B2563" s="25" t="s">
        <v>3442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3949</v>
      </c>
      <c r="J2563" s="25">
        <v>1</v>
      </c>
      <c r="K2563" s="25">
        <v>1</v>
      </c>
      <c r="L2563" s="25">
        <f t="shared" si="296"/>
        <v>0</v>
      </c>
      <c r="M2563" s="25" t="s">
        <v>3541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300"/>
        <v>2563</v>
      </c>
      <c r="B2564" s="25" t="s">
        <v>3442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3950</v>
      </c>
      <c r="J2564" s="25">
        <v>1</v>
      </c>
      <c r="K2564" s="25">
        <v>1</v>
      </c>
      <c r="L2564" s="25">
        <f t="shared" si="296"/>
        <v>0</v>
      </c>
      <c r="M2564" s="25" t="s">
        <v>3536</v>
      </c>
      <c r="N2564" s="45">
        <v>45913</v>
      </c>
      <c r="O2564" s="54">
        <v>13615.2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ref="A2565:A2628" si="311">A2564+1</f>
        <v>2564</v>
      </c>
      <c r="B2565" s="25" t="s">
        <v>3442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3951</v>
      </c>
      <c r="J2565" s="25">
        <v>1</v>
      </c>
      <c r="K2565" s="25">
        <v>1</v>
      </c>
      <c r="L2565" s="25">
        <f t="shared" si="296"/>
        <v>0</v>
      </c>
      <c r="M2565" s="25" t="s">
        <v>3536</v>
      </c>
      <c r="N2565" s="45">
        <v>45913</v>
      </c>
      <c r="O2565" s="54">
        <v>19641</v>
      </c>
      <c r="P2565" s="25" t="s">
        <v>3443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si="311"/>
        <v>2565</v>
      </c>
      <c r="B2566" s="25" t="s">
        <v>3442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3952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3639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hidden="1" x14ac:dyDescent="0.25">
      <c r="A2567" s="25">
        <f t="shared" si="311"/>
        <v>2566</v>
      </c>
      <c r="B2567" s="25" t="s">
        <v>3442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3953</v>
      </c>
      <c r="J2567" s="25">
        <v>1</v>
      </c>
      <c r="K2567" s="25">
        <v>1</v>
      </c>
      <c r="L2567" s="25">
        <f t="shared" si="313"/>
        <v>0</v>
      </c>
      <c r="M2567" s="25" t="s">
        <v>3541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hidden="1" x14ac:dyDescent="0.25">
      <c r="A2568" s="25">
        <f t="shared" si="311"/>
        <v>2567</v>
      </c>
      <c r="B2568" s="25" t="s">
        <v>3442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3954</v>
      </c>
      <c r="J2568" s="25">
        <v>1</v>
      </c>
      <c r="K2568" s="25">
        <v>1</v>
      </c>
      <c r="L2568" s="25">
        <f t="shared" si="313"/>
        <v>0</v>
      </c>
      <c r="M2568" s="25" t="s">
        <v>3543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1"/>
        <v>2568</v>
      </c>
      <c r="B2569" s="25" t="s">
        <v>3442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3955</v>
      </c>
      <c r="J2569" s="25">
        <v>2</v>
      </c>
      <c r="K2569" s="25">
        <v>2</v>
      </c>
      <c r="L2569" s="25">
        <f t="shared" si="313"/>
        <v>0</v>
      </c>
      <c r="M2569" s="25" t="s">
        <v>3536</v>
      </c>
      <c r="N2569" s="45">
        <v>45913</v>
      </c>
      <c r="O2569" s="54">
        <v>20980.799999999999</v>
      </c>
      <c r="P2569" s="25" t="s">
        <v>3443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1"/>
        <v>2569</v>
      </c>
      <c r="B2570" s="25" t="s">
        <v>3442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3956</v>
      </c>
      <c r="J2570" s="25">
        <v>1</v>
      </c>
      <c r="K2570" s="25">
        <v>1</v>
      </c>
      <c r="L2570" s="25">
        <f t="shared" si="313"/>
        <v>0</v>
      </c>
      <c r="M2570" s="25" t="s">
        <v>3543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311"/>
        <v>2570</v>
      </c>
      <c r="B2571" s="25" t="s">
        <v>3442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3957</v>
      </c>
      <c r="J2571" s="25">
        <v>1</v>
      </c>
      <c r="K2571" s="25">
        <v>1</v>
      </c>
      <c r="L2571" s="25">
        <f t="shared" si="313"/>
        <v>0</v>
      </c>
      <c r="M2571" s="25" t="s">
        <v>3541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1"/>
        <v>2571</v>
      </c>
      <c r="B2572" s="25" t="s">
        <v>3442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3958</v>
      </c>
      <c r="J2572" s="25">
        <v>1</v>
      </c>
      <c r="K2572" s="25">
        <v>1</v>
      </c>
      <c r="L2572" s="25">
        <f t="shared" si="313"/>
        <v>0</v>
      </c>
      <c r="M2572" s="25" t="s">
        <v>3541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1"/>
        <v>2572</v>
      </c>
      <c r="B2573" s="25" t="s">
        <v>3442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3959</v>
      </c>
      <c r="J2573" s="25">
        <v>1</v>
      </c>
      <c r="K2573" s="25">
        <v>1</v>
      </c>
      <c r="L2573" s="25">
        <f t="shared" si="313"/>
        <v>0</v>
      </c>
      <c r="M2573" s="25" t="s">
        <v>3543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1"/>
        <v>2573</v>
      </c>
      <c r="B2574" s="25" t="s">
        <v>3442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3960</v>
      </c>
      <c r="J2574" s="25">
        <v>1</v>
      </c>
      <c r="K2574" s="25">
        <v>1</v>
      </c>
      <c r="L2574" s="25">
        <f t="shared" si="313"/>
        <v>0</v>
      </c>
      <c r="M2574" s="25" t="s">
        <v>3543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1"/>
        <v>2574</v>
      </c>
      <c r="B2575" s="25" t="s">
        <v>3442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3961</v>
      </c>
      <c r="J2575" s="25">
        <v>1</v>
      </c>
      <c r="K2575" s="25">
        <v>1</v>
      </c>
      <c r="L2575" s="25">
        <f t="shared" si="313"/>
        <v>0</v>
      </c>
      <c r="M2575" s="25" t="s">
        <v>3541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1"/>
        <v>2575</v>
      </c>
      <c r="B2576" s="25" t="s">
        <v>3442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3962</v>
      </c>
      <c r="J2576" s="25">
        <v>1</v>
      </c>
      <c r="K2576" s="25">
        <v>1</v>
      </c>
      <c r="L2576" s="25">
        <f t="shared" si="313"/>
        <v>0</v>
      </c>
      <c r="M2576" s="25" t="s">
        <v>3541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1"/>
        <v>2576</v>
      </c>
      <c r="B2577" s="25" t="s">
        <v>3442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3963</v>
      </c>
      <c r="J2577" s="25">
        <v>1</v>
      </c>
      <c r="K2577" s="25">
        <v>1</v>
      </c>
      <c r="L2577" s="25">
        <f t="shared" si="313"/>
        <v>0</v>
      </c>
      <c r="M2577" s="25" t="s">
        <v>3529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311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3964</v>
      </c>
      <c r="J2578" s="25">
        <v>1</v>
      </c>
      <c r="K2578" s="25">
        <v>1</v>
      </c>
      <c r="L2578" s="25">
        <f t="shared" si="313"/>
        <v>0</v>
      </c>
      <c r="M2578" s="25" t="s">
        <v>3611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hidden="1" x14ac:dyDescent="0.25">
      <c r="A2579" s="25">
        <f t="shared" si="311"/>
        <v>2578</v>
      </c>
      <c r="B2579" s="25" t="s">
        <v>3442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3965</v>
      </c>
      <c r="J2579" s="25">
        <v>1</v>
      </c>
      <c r="K2579" s="25">
        <v>1</v>
      </c>
      <c r="L2579" s="25">
        <f t="shared" si="313"/>
        <v>0</v>
      </c>
      <c r="M2579" s="25" t="s">
        <v>3543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hidden="1" x14ac:dyDescent="0.25">
      <c r="A2580" s="25">
        <f t="shared" si="311"/>
        <v>2579</v>
      </c>
      <c r="B2580" s="25" t="s">
        <v>3442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3966</v>
      </c>
      <c r="J2580" s="25">
        <v>1</v>
      </c>
      <c r="K2580" s="25">
        <v>1</v>
      </c>
      <c r="L2580" s="25">
        <f t="shared" si="313"/>
        <v>0</v>
      </c>
      <c r="M2580" s="25" t="s">
        <v>3541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1"/>
        <v>2580</v>
      </c>
      <c r="B2581" s="25" t="s">
        <v>3442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3967</v>
      </c>
      <c r="J2581" s="25">
        <v>1</v>
      </c>
      <c r="K2581" s="25">
        <v>1</v>
      </c>
      <c r="L2581" s="25">
        <f t="shared" si="313"/>
        <v>0</v>
      </c>
      <c r="M2581" s="25" t="s">
        <v>3536</v>
      </c>
      <c r="N2581" s="45">
        <v>45913</v>
      </c>
      <c r="O2581" s="54">
        <v>33368.400000000001</v>
      </c>
      <c r="P2581" s="25" t="s">
        <v>3443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1"/>
        <v>2581</v>
      </c>
      <c r="B2582" s="25" t="s">
        <v>3442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3968</v>
      </c>
      <c r="J2582" s="25">
        <v>1</v>
      </c>
      <c r="K2582" s="25">
        <v>1</v>
      </c>
      <c r="L2582" s="25">
        <f t="shared" si="313"/>
        <v>0</v>
      </c>
      <c r="M2582" s="25" t="s">
        <v>3541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311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3969</v>
      </c>
      <c r="J2583" s="25">
        <v>1</v>
      </c>
      <c r="K2583" s="25">
        <v>1</v>
      </c>
      <c r="L2583" s="25">
        <f t="shared" si="313"/>
        <v>0</v>
      </c>
      <c r="M2583" s="25" t="s">
        <v>3543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311"/>
        <v>2583</v>
      </c>
      <c r="B2584" s="25" t="s">
        <v>3442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3970</v>
      </c>
      <c r="J2584" s="25">
        <v>1</v>
      </c>
      <c r="K2584" s="25">
        <v>1</v>
      </c>
      <c r="L2584" s="25">
        <f t="shared" si="313"/>
        <v>0</v>
      </c>
      <c r="M2584" s="25" t="s">
        <v>3611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hidden="1" x14ac:dyDescent="0.25">
      <c r="A2585" s="25">
        <f t="shared" si="311"/>
        <v>2584</v>
      </c>
      <c r="B2585" s="25" t="s">
        <v>3442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3971</v>
      </c>
      <c r="J2585" s="25">
        <v>1</v>
      </c>
      <c r="K2585" s="25">
        <v>1</v>
      </c>
      <c r="L2585" s="25">
        <f t="shared" si="313"/>
        <v>0</v>
      </c>
      <c r="M2585" s="25" t="s">
        <v>3543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hidden="1" x14ac:dyDescent="0.25">
      <c r="A2586" s="25">
        <f t="shared" si="311"/>
        <v>2585</v>
      </c>
      <c r="B2586" s="25" t="s">
        <v>3442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3972</v>
      </c>
      <c r="J2586" s="25">
        <v>1</v>
      </c>
      <c r="K2586" s="25">
        <v>1</v>
      </c>
      <c r="L2586" s="25">
        <f t="shared" si="313"/>
        <v>0</v>
      </c>
      <c r="M2586" s="25" t="s">
        <v>3639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hidden="1" x14ac:dyDescent="0.25">
      <c r="A2587" s="25">
        <f t="shared" si="311"/>
        <v>2586</v>
      </c>
      <c r="B2587" s="25" t="s">
        <v>3442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3973</v>
      </c>
      <c r="J2587" s="25">
        <v>2</v>
      </c>
      <c r="K2587" s="25">
        <v>2</v>
      </c>
      <c r="L2587" s="25">
        <f t="shared" si="313"/>
        <v>0</v>
      </c>
      <c r="M2587" s="25" t="s">
        <v>3528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hidden="1" x14ac:dyDescent="0.25">
      <c r="A2588" s="25">
        <f t="shared" si="311"/>
        <v>2587</v>
      </c>
      <c r="B2588" s="25" t="s">
        <v>3442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3974</v>
      </c>
      <c r="J2588" s="25">
        <v>1</v>
      </c>
      <c r="K2588" s="25">
        <v>1</v>
      </c>
      <c r="L2588" s="25">
        <f t="shared" si="313"/>
        <v>0</v>
      </c>
      <c r="M2588" s="25" t="s">
        <v>3639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hidden="1" x14ac:dyDescent="0.25">
      <c r="A2589" s="25">
        <f t="shared" si="311"/>
        <v>2588</v>
      </c>
      <c r="B2589" s="25" t="s">
        <v>3442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3975</v>
      </c>
      <c r="J2589" s="25">
        <v>1</v>
      </c>
      <c r="K2589" s="25">
        <v>1</v>
      </c>
      <c r="L2589" s="25">
        <f t="shared" si="313"/>
        <v>0</v>
      </c>
      <c r="M2589" s="25" t="s">
        <v>3639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hidden="1" x14ac:dyDescent="0.25">
      <c r="A2590" s="25">
        <f t="shared" si="311"/>
        <v>2589</v>
      </c>
      <c r="B2590" s="25" t="s">
        <v>3442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3976</v>
      </c>
      <c r="J2590" s="25">
        <v>1</v>
      </c>
      <c r="K2590" s="25">
        <v>1</v>
      </c>
      <c r="L2590" s="25">
        <f t="shared" si="313"/>
        <v>0</v>
      </c>
      <c r="M2590" s="25" t="s">
        <v>3461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311"/>
        <v>2590</v>
      </c>
      <c r="B2591" s="25" t="s">
        <v>3442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3977</v>
      </c>
      <c r="J2591" s="25">
        <v>1</v>
      </c>
      <c r="K2591" s="25">
        <v>1</v>
      </c>
      <c r="L2591" s="25">
        <f t="shared" si="313"/>
        <v>0</v>
      </c>
      <c r="M2591" s="25" t="s">
        <v>3544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hidden="1" x14ac:dyDescent="0.25">
      <c r="A2592" s="25">
        <f t="shared" si="311"/>
        <v>2591</v>
      </c>
      <c r="B2592" s="25" t="s">
        <v>3442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3978</v>
      </c>
      <c r="J2592" s="25">
        <v>1</v>
      </c>
      <c r="K2592" s="25">
        <v>1</v>
      </c>
      <c r="L2592" s="25">
        <f t="shared" si="313"/>
        <v>0</v>
      </c>
      <c r="M2592" s="25" t="s">
        <v>3461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hidden="1" x14ac:dyDescent="0.25">
      <c r="A2593" s="25">
        <f t="shared" si="311"/>
        <v>2592</v>
      </c>
      <c r="B2593" s="25" t="s">
        <v>3442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3979</v>
      </c>
      <c r="J2593" s="25">
        <v>1</v>
      </c>
      <c r="K2593" s="25">
        <v>1</v>
      </c>
      <c r="L2593" s="25">
        <f t="shared" si="313"/>
        <v>0</v>
      </c>
      <c r="M2593" s="25" t="s">
        <v>3461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hidden="1" x14ac:dyDescent="0.25">
      <c r="A2594" s="25">
        <f t="shared" si="311"/>
        <v>2593</v>
      </c>
      <c r="B2594" s="25" t="s">
        <v>3442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3980</v>
      </c>
      <c r="J2594" s="25">
        <v>1</v>
      </c>
      <c r="K2594" s="25">
        <v>1</v>
      </c>
      <c r="L2594" s="25">
        <f t="shared" si="313"/>
        <v>0</v>
      </c>
      <c r="M2594" s="25" t="s">
        <v>3542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hidden="1" x14ac:dyDescent="0.25">
      <c r="A2595" s="25">
        <f t="shared" si="311"/>
        <v>2594</v>
      </c>
      <c r="B2595" s="25" t="s">
        <v>3442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3981</v>
      </c>
      <c r="J2595" s="25">
        <v>1</v>
      </c>
      <c r="K2595" s="25">
        <v>1</v>
      </c>
      <c r="L2595" s="25">
        <f t="shared" si="313"/>
        <v>0</v>
      </c>
      <c r="M2595" s="25" t="s">
        <v>3542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1"/>
        <v>2595</v>
      </c>
      <c r="B2596" s="25" t="s">
        <v>3442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3982</v>
      </c>
      <c r="J2596" s="25">
        <v>2</v>
      </c>
      <c r="K2596" s="25">
        <v>2</v>
      </c>
      <c r="L2596" s="25">
        <f t="shared" si="313"/>
        <v>0</v>
      </c>
      <c r="M2596" s="25" t="s">
        <v>3550</v>
      </c>
      <c r="N2596" s="45">
        <v>45913</v>
      </c>
      <c r="O2596" s="54">
        <v>15177.6</v>
      </c>
      <c r="P2596" s="25" t="s">
        <v>192</v>
      </c>
      <c r="Q2596" s="25" t="s">
        <v>3566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311"/>
        <v>2596</v>
      </c>
      <c r="B2597" s="25" t="s">
        <v>3442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3983</v>
      </c>
      <c r="J2597" s="25">
        <v>1</v>
      </c>
      <c r="K2597" s="25">
        <v>1</v>
      </c>
      <c r="L2597" s="25">
        <f t="shared" si="313"/>
        <v>0</v>
      </c>
      <c r="M2597" s="25" t="s">
        <v>3544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311"/>
        <v>2597</v>
      </c>
      <c r="B2598" s="25" t="s">
        <v>3442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3984</v>
      </c>
      <c r="J2598" s="25">
        <v>1</v>
      </c>
      <c r="K2598" s="25">
        <v>1</v>
      </c>
      <c r="L2598" s="25">
        <f t="shared" si="313"/>
        <v>0</v>
      </c>
      <c r="M2598" s="25" t="s">
        <v>3542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1"/>
        <v>2598</v>
      </c>
      <c r="B2599" s="25" t="s">
        <v>3442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3985</v>
      </c>
      <c r="J2599" s="25">
        <v>1</v>
      </c>
      <c r="K2599" s="25">
        <v>1</v>
      </c>
      <c r="L2599" s="25">
        <f t="shared" si="313"/>
        <v>0</v>
      </c>
      <c r="M2599" s="25" t="s">
        <v>3544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311"/>
        <v>2599</v>
      </c>
      <c r="B2600" s="25" t="s">
        <v>3442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3986</v>
      </c>
      <c r="J2600" s="25">
        <v>1</v>
      </c>
      <c r="K2600" s="25">
        <v>1</v>
      </c>
      <c r="L2600" s="25">
        <f t="shared" si="313"/>
        <v>0</v>
      </c>
      <c r="M2600" s="25" t="s">
        <v>3462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hidden="1" x14ac:dyDescent="0.25">
      <c r="A2601" s="25">
        <f t="shared" si="311"/>
        <v>2600</v>
      </c>
      <c r="B2601" s="25" t="s">
        <v>3442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3987</v>
      </c>
      <c r="J2601" s="25">
        <v>1</v>
      </c>
      <c r="K2601" s="25">
        <v>1</v>
      </c>
      <c r="L2601" s="25">
        <f t="shared" si="313"/>
        <v>0</v>
      </c>
      <c r="M2601" s="25" t="s">
        <v>3544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hidden="1" x14ac:dyDescent="0.25">
      <c r="A2602" s="25">
        <f t="shared" si="311"/>
        <v>2601</v>
      </c>
      <c r="B2602" s="25" t="s">
        <v>3442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3988</v>
      </c>
      <c r="J2602" s="25">
        <v>1</v>
      </c>
      <c r="K2602" s="25">
        <v>1</v>
      </c>
      <c r="L2602" s="25">
        <f t="shared" si="313"/>
        <v>0</v>
      </c>
      <c r="M2602" s="25" t="s">
        <v>3462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hidden="1" x14ac:dyDescent="0.25">
      <c r="A2603" s="25">
        <f t="shared" si="311"/>
        <v>2602</v>
      </c>
      <c r="B2603" s="25" t="s">
        <v>3442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3989</v>
      </c>
      <c r="J2603" s="25">
        <v>1</v>
      </c>
      <c r="K2603" s="25">
        <v>1</v>
      </c>
      <c r="L2603" s="25">
        <f t="shared" si="313"/>
        <v>0</v>
      </c>
      <c r="M2603" s="25" t="s">
        <v>3611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hidden="1" x14ac:dyDescent="0.25">
      <c r="A2604" s="25">
        <f t="shared" si="311"/>
        <v>2603</v>
      </c>
      <c r="B2604" s="25" t="s">
        <v>3442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3990</v>
      </c>
      <c r="J2604" s="25">
        <v>1</v>
      </c>
      <c r="K2604" s="25">
        <v>1</v>
      </c>
      <c r="L2604" s="25">
        <f t="shared" si="313"/>
        <v>0</v>
      </c>
      <c r="M2604" s="25" t="s">
        <v>3542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hidden="1" x14ac:dyDescent="0.25">
      <c r="A2605" s="25">
        <f t="shared" si="311"/>
        <v>2604</v>
      </c>
      <c r="B2605" s="25" t="s">
        <v>3442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3991</v>
      </c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1"/>
        <v>2605</v>
      </c>
      <c r="B2606" s="25" t="s">
        <v>3442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3992</v>
      </c>
      <c r="J2606" s="25">
        <v>1</v>
      </c>
      <c r="K2606" s="25">
        <v>1</v>
      </c>
      <c r="L2606" s="25">
        <f t="shared" si="313"/>
        <v>0</v>
      </c>
      <c r="M2606" s="25" t="s">
        <v>3533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311"/>
        <v>2606</v>
      </c>
      <c r="B2607" s="25" t="s">
        <v>3442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3777</v>
      </c>
      <c r="J2607" s="25">
        <v>1</v>
      </c>
      <c r="K2607" s="25">
        <v>1</v>
      </c>
      <c r="L2607" s="25">
        <f t="shared" si="313"/>
        <v>0</v>
      </c>
      <c r="M2607" s="25" t="s">
        <v>3462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hidden="1" x14ac:dyDescent="0.25">
      <c r="A2608" s="25">
        <f t="shared" si="311"/>
        <v>2607</v>
      </c>
      <c r="B2608" s="25" t="s">
        <v>3442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3818</v>
      </c>
      <c r="J2608" s="25">
        <v>1</v>
      </c>
      <c r="K2608" s="25">
        <v>1</v>
      </c>
      <c r="L2608" s="25">
        <f t="shared" si="313"/>
        <v>0</v>
      </c>
      <c r="M2608" s="25" t="s">
        <v>3542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hidden="1" x14ac:dyDescent="0.25">
      <c r="A2609" s="25">
        <f t="shared" si="311"/>
        <v>2608</v>
      </c>
      <c r="B2609" s="25" t="s">
        <v>3442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3993</v>
      </c>
      <c r="J2609" s="25">
        <v>1</v>
      </c>
      <c r="K2609" s="25">
        <v>1</v>
      </c>
      <c r="L2609" s="25">
        <f t="shared" si="313"/>
        <v>0</v>
      </c>
      <c r="M2609" s="25" t="s">
        <v>3542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1"/>
        <v>2609</v>
      </c>
      <c r="B2610" s="25" t="s">
        <v>3442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3994</v>
      </c>
      <c r="J2610" s="25">
        <v>1</v>
      </c>
      <c r="K2610" s="25">
        <v>1</v>
      </c>
      <c r="L2610" s="25">
        <f t="shared" si="313"/>
        <v>0</v>
      </c>
      <c r="M2610" s="25" t="s">
        <v>3542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311"/>
        <v>2610</v>
      </c>
      <c r="B2611" s="25" t="s">
        <v>3442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3995</v>
      </c>
      <c r="J2611" s="25">
        <v>1</v>
      </c>
      <c r="K2611" s="25">
        <v>1</v>
      </c>
      <c r="L2611" s="25">
        <f t="shared" si="313"/>
        <v>0</v>
      </c>
      <c r="M2611" s="25" t="s">
        <v>3463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hidden="1" x14ac:dyDescent="0.25">
      <c r="A2612" s="25">
        <f t="shared" si="311"/>
        <v>2611</v>
      </c>
      <c r="B2612" s="25" t="s">
        <v>3442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3996</v>
      </c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hidden="1" x14ac:dyDescent="0.25">
      <c r="A2613" s="25">
        <f t="shared" si="311"/>
        <v>2612</v>
      </c>
      <c r="B2613" s="25" t="s">
        <v>3442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3997</v>
      </c>
      <c r="J2613" s="25">
        <v>1</v>
      </c>
      <c r="K2613" s="25">
        <v>1</v>
      </c>
      <c r="L2613" s="25">
        <f t="shared" si="313"/>
        <v>0</v>
      </c>
      <c r="M2613" s="25" t="s">
        <v>3462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hidden="1" x14ac:dyDescent="0.25">
      <c r="A2614" s="25">
        <f t="shared" si="311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3998</v>
      </c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hidden="1" x14ac:dyDescent="0.25">
      <c r="A2615" s="25">
        <f t="shared" si="311"/>
        <v>2614</v>
      </c>
      <c r="B2615" s="25" t="s">
        <v>3442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3998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3548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hidden="1" x14ac:dyDescent="0.25">
      <c r="A2616" s="25">
        <f t="shared" si="311"/>
        <v>2615</v>
      </c>
      <c r="B2616" s="25" t="s">
        <v>3442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3999</v>
      </c>
      <c r="J2616" s="25">
        <v>1</v>
      </c>
      <c r="K2616" s="25">
        <v>1</v>
      </c>
      <c r="L2616" s="25">
        <f t="shared" si="313"/>
        <v>0</v>
      </c>
      <c r="M2616" s="25" t="s">
        <v>3555</v>
      </c>
      <c r="N2616" s="45">
        <v>45915</v>
      </c>
      <c r="O2616" s="54">
        <v>11284</v>
      </c>
      <c r="P2616" s="25" t="s">
        <v>225</v>
      </c>
      <c r="Q2616" s="25" t="s">
        <v>3570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1"/>
        <v>2616</v>
      </c>
      <c r="B2617" s="25" t="s">
        <v>3442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4000</v>
      </c>
      <c r="J2617" s="25">
        <v>1</v>
      </c>
      <c r="K2617" s="25">
        <v>1</v>
      </c>
      <c r="L2617" s="25">
        <f t="shared" si="313"/>
        <v>0</v>
      </c>
      <c r="M2617" s="25" t="s">
        <v>3544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11"/>
        <v>2617</v>
      </c>
      <c r="B2618" s="25" t="s">
        <v>3442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4001</v>
      </c>
      <c r="J2618" s="25">
        <v>1</v>
      </c>
      <c r="K2618" s="25">
        <v>1</v>
      </c>
      <c r="L2618" s="25">
        <f t="shared" si="313"/>
        <v>0</v>
      </c>
      <c r="M2618" s="25" t="s">
        <v>3551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11"/>
        <v>2618</v>
      </c>
      <c r="B2619" s="25" t="s">
        <v>3442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4002</v>
      </c>
      <c r="J2619" s="25">
        <v>1</v>
      </c>
      <c r="K2619" s="25">
        <v>1</v>
      </c>
      <c r="L2619" s="25">
        <f t="shared" si="313"/>
        <v>0</v>
      </c>
      <c r="M2619" s="25" t="s">
        <v>3637</v>
      </c>
      <c r="N2619" s="45">
        <v>45916</v>
      </c>
      <c r="O2619" s="54">
        <v>44407.5</v>
      </c>
      <c r="P2619" s="25" t="s">
        <v>3445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hidden="1" x14ac:dyDescent="0.25">
      <c r="A2620" s="25">
        <f t="shared" si="311"/>
        <v>2619</v>
      </c>
      <c r="B2620" s="25" t="s">
        <v>3442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4003</v>
      </c>
      <c r="J2620" s="25">
        <v>1</v>
      </c>
      <c r="K2620" s="25">
        <v>1</v>
      </c>
      <c r="L2620" s="25">
        <f t="shared" si="313"/>
        <v>0</v>
      </c>
      <c r="M2620" s="25" t="s">
        <v>3544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hidden="1" x14ac:dyDescent="0.25">
      <c r="A2621" s="25">
        <f t="shared" si="311"/>
        <v>2620</v>
      </c>
      <c r="B2621" s="25" t="s">
        <v>3442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4004</v>
      </c>
      <c r="J2621" s="25">
        <v>1</v>
      </c>
      <c r="K2621" s="25">
        <v>1</v>
      </c>
      <c r="L2621" s="25">
        <f t="shared" si="313"/>
        <v>0</v>
      </c>
      <c r="M2621" s="25" t="s">
        <v>3542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1"/>
        <v>2621</v>
      </c>
      <c r="B2622" s="25" t="s">
        <v>3442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4005</v>
      </c>
      <c r="J2622" s="25">
        <v>1</v>
      </c>
      <c r="K2622" s="25">
        <v>1</v>
      </c>
      <c r="L2622" s="25">
        <f t="shared" si="313"/>
        <v>0</v>
      </c>
      <c r="M2622" s="25" t="s">
        <v>3535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1"/>
        <v>2622</v>
      </c>
      <c r="B2623" s="25" t="s">
        <v>3442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4006</v>
      </c>
      <c r="J2623" s="25">
        <v>1</v>
      </c>
      <c r="K2623" s="25">
        <v>1</v>
      </c>
      <c r="L2623" s="25">
        <f t="shared" si="313"/>
        <v>0</v>
      </c>
      <c r="M2623" s="25" t="s">
        <v>3535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11"/>
        <v>2623</v>
      </c>
      <c r="B2624" s="25" t="s">
        <v>3442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4007</v>
      </c>
      <c r="J2624" s="25">
        <v>1</v>
      </c>
      <c r="K2624" s="25">
        <v>1</v>
      </c>
      <c r="L2624" s="25">
        <f t="shared" si="313"/>
        <v>0</v>
      </c>
      <c r="M2624" s="25" t="s">
        <v>3642</v>
      </c>
      <c r="N2624" s="45">
        <v>45918</v>
      </c>
      <c r="O2624" s="54">
        <v>43826.25</v>
      </c>
      <c r="P2624" s="25" t="s">
        <v>3446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hidden="1" x14ac:dyDescent="0.25">
      <c r="A2625" s="25">
        <f t="shared" si="311"/>
        <v>2624</v>
      </c>
      <c r="B2625" s="25" t="s">
        <v>3442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4008</v>
      </c>
      <c r="J2625" s="25">
        <v>1</v>
      </c>
      <c r="K2625" s="25">
        <v>1</v>
      </c>
      <c r="L2625" s="25">
        <f t="shared" si="313"/>
        <v>0</v>
      </c>
      <c r="M2625" s="25" t="s">
        <v>3544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hidden="1" x14ac:dyDescent="0.25">
      <c r="A2626" s="25">
        <f t="shared" si="311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4009</v>
      </c>
      <c r="J2626" s="25">
        <v>1</v>
      </c>
      <c r="K2626" s="25">
        <v>1</v>
      </c>
      <c r="L2626" s="25">
        <f t="shared" si="313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hidden="1" x14ac:dyDescent="0.25">
      <c r="A2627" s="25">
        <f t="shared" si="311"/>
        <v>2626</v>
      </c>
      <c r="B2627" s="25" t="s">
        <v>3442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4010</v>
      </c>
      <c r="J2627" s="25">
        <v>1</v>
      </c>
      <c r="K2627" s="25">
        <v>1</v>
      </c>
      <c r="L2627" s="25">
        <f t="shared" si="313"/>
        <v>0</v>
      </c>
      <c r="M2627" s="25" t="s">
        <v>3688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3447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hidden="1" x14ac:dyDescent="0.25">
      <c r="A2628" s="25">
        <f t="shared" si="311"/>
        <v>2627</v>
      </c>
      <c r="B2628" s="25" t="s">
        <v>3442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4011</v>
      </c>
      <c r="J2628" s="25">
        <v>1</v>
      </c>
      <c r="K2628" s="25">
        <v>1</v>
      </c>
      <c r="L2628" s="25">
        <f t="shared" si="313"/>
        <v>0</v>
      </c>
      <c r="M2628" s="25" t="s">
        <v>3542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hidden="1" x14ac:dyDescent="0.25">
      <c r="A2629" s="25">
        <f t="shared" ref="A2629:A2692" si="323">A2628+1</f>
        <v>2628</v>
      </c>
      <c r="B2629" s="25" t="s">
        <v>3442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4012</v>
      </c>
      <c r="J2629" s="25">
        <v>1</v>
      </c>
      <c r="K2629" s="25">
        <v>1</v>
      </c>
      <c r="L2629" s="25">
        <f t="shared" si="313"/>
        <v>0</v>
      </c>
      <c r="M2629" s="25" t="s">
        <v>3528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si="323"/>
        <v>2629</v>
      </c>
      <c r="B2630" s="25" t="s">
        <v>3442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4013</v>
      </c>
      <c r="J2630" s="25">
        <v>1</v>
      </c>
      <c r="K2630" s="25">
        <v>1</v>
      </c>
      <c r="L2630" s="25">
        <f t="shared" si="313"/>
        <v>0</v>
      </c>
      <c r="M2630" s="25" t="s">
        <v>3544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23"/>
        <v>2630</v>
      </c>
      <c r="B2631" s="25" t="s">
        <v>3442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4014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3544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23"/>
        <v>2631</v>
      </c>
      <c r="B2632" s="25" t="s">
        <v>3442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4015</v>
      </c>
      <c r="J2632" s="25">
        <v>1</v>
      </c>
      <c r="K2632" s="25">
        <v>1</v>
      </c>
      <c r="L2632" s="25">
        <f t="shared" si="325"/>
        <v>0</v>
      </c>
      <c r="M2632" s="25" t="s">
        <v>3544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23"/>
        <v>2632</v>
      </c>
      <c r="B2633" s="25" t="s">
        <v>3442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4016</v>
      </c>
      <c r="J2633" s="25">
        <v>1</v>
      </c>
      <c r="K2633" s="25">
        <v>1</v>
      </c>
      <c r="L2633" s="25">
        <f t="shared" si="325"/>
        <v>0</v>
      </c>
      <c r="M2633" s="25" t="s">
        <v>3532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23"/>
        <v>2633</v>
      </c>
      <c r="B2634" s="25" t="s">
        <v>3442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4017</v>
      </c>
      <c r="J2634" s="25">
        <v>1</v>
      </c>
      <c r="K2634" s="25">
        <v>1</v>
      </c>
      <c r="L2634" s="25">
        <f t="shared" si="325"/>
        <v>0</v>
      </c>
      <c r="M2634" s="25" t="s">
        <v>3544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23"/>
        <v>2634</v>
      </c>
      <c r="B2635" s="25" t="s">
        <v>3442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3837</v>
      </c>
      <c r="J2635" s="25">
        <v>1</v>
      </c>
      <c r="K2635" s="25">
        <v>1</v>
      </c>
      <c r="L2635" s="25">
        <f t="shared" si="325"/>
        <v>0</v>
      </c>
      <c r="M2635" s="25" t="s">
        <v>3532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23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3838</v>
      </c>
      <c r="J2636" s="25">
        <v>2</v>
      </c>
      <c r="K2636" s="25">
        <v>2</v>
      </c>
      <c r="L2636" s="25">
        <f t="shared" si="325"/>
        <v>0</v>
      </c>
      <c r="M2636" s="25" t="s">
        <v>3528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23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3838</v>
      </c>
      <c r="J2637" s="25">
        <v>1</v>
      </c>
      <c r="K2637" s="25">
        <v>1</v>
      </c>
      <c r="L2637" s="25">
        <f t="shared" si="325"/>
        <v>0</v>
      </c>
      <c r="M2637" s="25" t="s">
        <v>3532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23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4018</v>
      </c>
      <c r="J2638" s="25">
        <v>1</v>
      </c>
      <c r="K2638" s="25">
        <v>1</v>
      </c>
      <c r="L2638" s="25">
        <f t="shared" si="325"/>
        <v>0</v>
      </c>
      <c r="M2638" s="25" t="s">
        <v>3544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23"/>
        <v>2638</v>
      </c>
      <c r="B2639" s="25" t="s">
        <v>3442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4019</v>
      </c>
      <c r="J2639" s="25">
        <v>2</v>
      </c>
      <c r="K2639" s="25">
        <v>2</v>
      </c>
      <c r="L2639" s="25">
        <f t="shared" si="325"/>
        <v>0</v>
      </c>
      <c r="M2639" s="25" t="s">
        <v>3528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23"/>
        <v>2639</v>
      </c>
      <c r="B2640" s="25" t="s">
        <v>3442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3839</v>
      </c>
      <c r="J2640" s="25">
        <v>1</v>
      </c>
      <c r="K2640" s="25">
        <v>1</v>
      </c>
      <c r="L2640" s="25">
        <f t="shared" si="325"/>
        <v>0</v>
      </c>
      <c r="M2640" s="25" t="s">
        <v>3532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23"/>
        <v>2640</v>
      </c>
      <c r="B2641" s="25" t="s">
        <v>3442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4020</v>
      </c>
      <c r="J2641" s="25">
        <v>1</v>
      </c>
      <c r="K2641" s="25">
        <v>1</v>
      </c>
      <c r="L2641" s="25">
        <f t="shared" si="325"/>
        <v>0</v>
      </c>
      <c r="M2641" s="25" t="s">
        <v>3532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23"/>
        <v>2641</v>
      </c>
      <c r="B2642" s="25" t="s">
        <v>3442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4021</v>
      </c>
      <c r="J2642" s="25">
        <v>1</v>
      </c>
      <c r="K2642" s="25">
        <v>1</v>
      </c>
      <c r="L2642" s="25">
        <f t="shared" si="325"/>
        <v>0</v>
      </c>
      <c r="M2642" s="25" t="s">
        <v>3544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23"/>
        <v>2642</v>
      </c>
      <c r="B2643" s="25" t="s">
        <v>3442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4022</v>
      </c>
      <c r="J2643" s="25">
        <v>1</v>
      </c>
      <c r="K2643" s="25">
        <v>1</v>
      </c>
      <c r="L2643" s="25">
        <f t="shared" si="325"/>
        <v>0</v>
      </c>
      <c r="M2643" s="25" t="s">
        <v>3528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23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4023</v>
      </c>
      <c r="J2644" s="25">
        <v>2</v>
      </c>
      <c r="K2644" s="25">
        <v>2</v>
      </c>
      <c r="L2644" s="25">
        <f t="shared" si="325"/>
        <v>0</v>
      </c>
      <c r="M2644" s="25" t="s">
        <v>3528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23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4024</v>
      </c>
      <c r="J2645" s="25">
        <v>1</v>
      </c>
      <c r="K2645" s="25">
        <v>1</v>
      </c>
      <c r="L2645" s="25">
        <f t="shared" si="325"/>
        <v>0</v>
      </c>
      <c r="M2645" s="25" t="s">
        <v>3528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23"/>
        <v>2645</v>
      </c>
      <c r="B2646" s="25" t="s">
        <v>3442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4025</v>
      </c>
      <c r="J2646" s="25">
        <v>2</v>
      </c>
      <c r="K2646" s="25">
        <v>2</v>
      </c>
      <c r="L2646" s="25">
        <f t="shared" si="325"/>
        <v>0</v>
      </c>
      <c r="M2646" s="25" t="s">
        <v>3528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23"/>
        <v>2646</v>
      </c>
      <c r="B2647" s="25" t="s">
        <v>3442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4026</v>
      </c>
      <c r="J2647" s="25">
        <v>3</v>
      </c>
      <c r="K2647" s="25">
        <v>3</v>
      </c>
      <c r="L2647" s="25">
        <f t="shared" si="325"/>
        <v>0</v>
      </c>
      <c r="M2647" s="25" t="s">
        <v>3528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23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4027</v>
      </c>
      <c r="J2648" s="25">
        <v>1</v>
      </c>
      <c r="K2648" s="25">
        <v>1</v>
      </c>
      <c r="L2648" s="25">
        <f t="shared" si="325"/>
        <v>0</v>
      </c>
      <c r="M2648" s="25" t="s">
        <v>3544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23"/>
        <v>2648</v>
      </c>
      <c r="B2649" s="25" t="s">
        <v>3442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4027</v>
      </c>
      <c r="J2649" s="25">
        <v>1</v>
      </c>
      <c r="K2649" s="25">
        <v>1</v>
      </c>
      <c r="L2649" s="25">
        <f t="shared" si="325"/>
        <v>0</v>
      </c>
      <c r="M2649" s="25" t="s">
        <v>3528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23"/>
        <v>2649</v>
      </c>
      <c r="B2650" s="25" t="s">
        <v>3442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4028</v>
      </c>
      <c r="J2650" s="25">
        <v>3</v>
      </c>
      <c r="K2650" s="25">
        <v>3</v>
      </c>
      <c r="L2650" s="25">
        <f t="shared" si="325"/>
        <v>0</v>
      </c>
      <c r="M2650" s="25" t="s">
        <v>3528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23"/>
        <v>2650</v>
      </c>
      <c r="B2651" s="25" t="s">
        <v>3442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4029</v>
      </c>
      <c r="J2651" s="25">
        <v>2</v>
      </c>
      <c r="K2651" s="25">
        <v>2</v>
      </c>
      <c r="L2651" s="25">
        <f t="shared" si="325"/>
        <v>0</v>
      </c>
      <c r="M2651" s="25" t="s">
        <v>3528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23"/>
        <v>2651</v>
      </c>
      <c r="B2652" s="25" t="s">
        <v>3442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4030</v>
      </c>
      <c r="J2652" s="25">
        <v>1</v>
      </c>
      <c r="K2652" s="25">
        <v>1</v>
      </c>
      <c r="L2652" s="25">
        <f t="shared" si="325"/>
        <v>0</v>
      </c>
      <c r="M2652" s="25" t="s">
        <v>3528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23"/>
        <v>2652</v>
      </c>
      <c r="B2653" s="25" t="s">
        <v>3442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4031</v>
      </c>
      <c r="J2653" s="25">
        <v>1</v>
      </c>
      <c r="K2653" s="25">
        <v>1</v>
      </c>
      <c r="L2653" s="25">
        <f t="shared" si="325"/>
        <v>0</v>
      </c>
      <c r="M2653" s="25" t="s">
        <v>3532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23"/>
        <v>2653</v>
      </c>
      <c r="B2654" s="25" t="s">
        <v>3442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4032</v>
      </c>
      <c r="J2654" s="25">
        <v>10</v>
      </c>
      <c r="K2654" s="25">
        <v>10</v>
      </c>
      <c r="L2654" s="25">
        <f t="shared" si="325"/>
        <v>0</v>
      </c>
      <c r="M2654" s="25" t="s">
        <v>3633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23"/>
        <v>2654</v>
      </c>
      <c r="B2655" s="25" t="s">
        <v>3442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4033</v>
      </c>
      <c r="J2655" s="25">
        <v>1</v>
      </c>
      <c r="K2655" s="25">
        <v>1</v>
      </c>
      <c r="L2655" s="25">
        <f t="shared" si="325"/>
        <v>0</v>
      </c>
      <c r="M2655" s="25" t="s">
        <v>3527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23"/>
        <v>2655</v>
      </c>
      <c r="B2656" s="25" t="s">
        <v>3442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4034</v>
      </c>
      <c r="J2656" s="25">
        <v>1</v>
      </c>
      <c r="K2656" s="25">
        <v>1</v>
      </c>
      <c r="L2656" s="25">
        <f t="shared" si="325"/>
        <v>0</v>
      </c>
      <c r="M2656" s="25" t="s">
        <v>3536</v>
      </c>
      <c r="N2656" s="45">
        <v>45913</v>
      </c>
      <c r="O2656" s="54">
        <v>39060</v>
      </c>
      <c r="P2656" s="25" t="s">
        <v>3443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23"/>
        <v>2656</v>
      </c>
      <c r="B2657" s="25" t="s">
        <v>3442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4035</v>
      </c>
      <c r="J2657" s="25">
        <v>1</v>
      </c>
      <c r="K2657" s="25">
        <v>1</v>
      </c>
      <c r="L2657" s="25">
        <f t="shared" si="325"/>
        <v>0</v>
      </c>
      <c r="M2657" s="25" t="s">
        <v>3551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23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3930</v>
      </c>
      <c r="J2658" s="25">
        <v>1</v>
      </c>
      <c r="K2658" s="25">
        <v>1</v>
      </c>
      <c r="L2658" s="25">
        <f t="shared" si="325"/>
        <v>0</v>
      </c>
      <c r="M2658" s="25" t="s">
        <v>3541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23"/>
        <v>2658</v>
      </c>
      <c r="B2659" s="25" t="s">
        <v>3442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3930</v>
      </c>
      <c r="J2659" s="25">
        <v>1</v>
      </c>
      <c r="K2659" s="25">
        <v>1</v>
      </c>
      <c r="L2659" s="25">
        <f t="shared" si="325"/>
        <v>0</v>
      </c>
      <c r="M2659" s="25" t="s">
        <v>3543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23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4036</v>
      </c>
      <c r="J2660" s="25">
        <v>1</v>
      </c>
      <c r="K2660" s="25">
        <v>1</v>
      </c>
      <c r="L2660" s="25">
        <f t="shared" si="325"/>
        <v>0</v>
      </c>
      <c r="M2660" s="25" t="s">
        <v>3531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23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4037</v>
      </c>
      <c r="J2661" s="25">
        <v>1</v>
      </c>
      <c r="K2661" s="25">
        <v>1</v>
      </c>
      <c r="L2661" s="25">
        <f t="shared" si="325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23"/>
        <v>2661</v>
      </c>
      <c r="B2662" s="25" t="s">
        <v>3442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4038</v>
      </c>
      <c r="J2662" s="25">
        <v>1</v>
      </c>
      <c r="K2662" s="25">
        <v>1</v>
      </c>
      <c r="L2662" s="25">
        <f t="shared" si="325"/>
        <v>0</v>
      </c>
      <c r="M2662" s="25" t="s">
        <v>3541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23"/>
        <v>2662</v>
      </c>
      <c r="B2663" s="25" t="s">
        <v>3442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4039</v>
      </c>
      <c r="J2663" s="25">
        <v>1</v>
      </c>
      <c r="K2663" s="25">
        <v>1</v>
      </c>
      <c r="L2663" s="25">
        <f t="shared" si="325"/>
        <v>0</v>
      </c>
      <c r="M2663" s="25" t="s">
        <v>3541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23"/>
        <v>2663</v>
      </c>
      <c r="B2664" s="25" t="s">
        <v>3442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4040</v>
      </c>
      <c r="J2664" s="25">
        <v>1</v>
      </c>
      <c r="K2664" s="25">
        <v>1</v>
      </c>
      <c r="L2664" s="25">
        <f t="shared" si="325"/>
        <v>0</v>
      </c>
      <c r="M2664" s="25" t="s">
        <v>3534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23"/>
        <v>2664</v>
      </c>
      <c r="B2665" s="25" t="s">
        <v>3442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4041</v>
      </c>
      <c r="J2665" s="25">
        <v>1</v>
      </c>
      <c r="K2665" s="25">
        <v>1</v>
      </c>
      <c r="L2665" s="25">
        <f t="shared" si="325"/>
        <v>0</v>
      </c>
      <c r="M2665" s="25" t="s">
        <v>3553</v>
      </c>
      <c r="N2665" s="45">
        <v>45915</v>
      </c>
      <c r="O2665" s="54">
        <v>41447</v>
      </c>
      <c r="P2665" s="25" t="s">
        <v>899</v>
      </c>
      <c r="Q2665" s="25" t="s">
        <v>3569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23"/>
        <v>2665</v>
      </c>
      <c r="B2666" s="25" t="s">
        <v>3442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4042</v>
      </c>
      <c r="J2666" s="25">
        <v>2</v>
      </c>
      <c r="K2666" s="25">
        <v>2</v>
      </c>
      <c r="L2666" s="25">
        <f t="shared" si="325"/>
        <v>0</v>
      </c>
      <c r="M2666" s="25" t="s">
        <v>3542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23"/>
        <v>2666</v>
      </c>
      <c r="B2667" s="25" t="s">
        <v>3442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4043</v>
      </c>
      <c r="J2667" s="25">
        <v>1</v>
      </c>
      <c r="K2667" s="25">
        <v>1</v>
      </c>
      <c r="L2667" s="25">
        <f t="shared" si="325"/>
        <v>0</v>
      </c>
      <c r="M2667" s="25" t="s">
        <v>3562</v>
      </c>
      <c r="N2667" s="45">
        <v>45915</v>
      </c>
      <c r="O2667" s="54">
        <v>10912</v>
      </c>
      <c r="P2667" s="25" t="s">
        <v>3444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hidden="1" x14ac:dyDescent="0.25">
      <c r="A2668" s="25">
        <f t="shared" si="323"/>
        <v>2667</v>
      </c>
      <c r="B2668" s="25" t="s">
        <v>3442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4044</v>
      </c>
      <c r="J2668" s="25">
        <v>1</v>
      </c>
      <c r="K2668" s="25">
        <v>1</v>
      </c>
      <c r="L2668" s="25">
        <f t="shared" si="325"/>
        <v>0</v>
      </c>
      <c r="M2668" s="25" t="s">
        <v>3542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hidden="1" x14ac:dyDescent="0.25">
      <c r="A2669" s="25">
        <f t="shared" si="323"/>
        <v>2668</v>
      </c>
      <c r="B2669" s="25" t="s">
        <v>3442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4045</v>
      </c>
      <c r="J2669" s="25">
        <v>1</v>
      </c>
      <c r="K2669" s="25">
        <v>1</v>
      </c>
      <c r="L2669" s="25">
        <f t="shared" si="325"/>
        <v>0</v>
      </c>
      <c r="M2669" s="25" t="s">
        <v>3562</v>
      </c>
      <c r="N2669" s="45">
        <v>45915</v>
      </c>
      <c r="O2669" s="54">
        <v>5456</v>
      </c>
      <c r="P2669" s="25" t="s">
        <v>3444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hidden="1" x14ac:dyDescent="0.25">
      <c r="A2670" s="25">
        <f t="shared" si="323"/>
        <v>2669</v>
      </c>
      <c r="B2670" s="25" t="s">
        <v>3442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4046</v>
      </c>
      <c r="J2670" s="25">
        <v>1</v>
      </c>
      <c r="K2670" s="25">
        <v>1</v>
      </c>
      <c r="L2670" s="25">
        <f t="shared" si="325"/>
        <v>0</v>
      </c>
      <c r="M2670" s="25" t="s">
        <v>3543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hidden="1" x14ac:dyDescent="0.25">
      <c r="A2671" s="25">
        <f t="shared" si="323"/>
        <v>2670</v>
      </c>
      <c r="B2671" s="25" t="s">
        <v>3442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4047</v>
      </c>
      <c r="J2671" s="25">
        <v>1</v>
      </c>
      <c r="K2671" s="25">
        <v>1</v>
      </c>
      <c r="L2671" s="25">
        <f t="shared" si="325"/>
        <v>0</v>
      </c>
      <c r="M2671" s="25" t="s">
        <v>3543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hidden="1" x14ac:dyDescent="0.25">
      <c r="A2672" s="25">
        <f t="shared" si="323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4048</v>
      </c>
      <c r="J2672" s="25">
        <v>1</v>
      </c>
      <c r="K2672" s="25">
        <v>1</v>
      </c>
      <c r="L2672" s="25">
        <f t="shared" si="325"/>
        <v>0</v>
      </c>
      <c r="M2672" s="25" t="s">
        <v>3543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23"/>
        <v>2672</v>
      </c>
      <c r="B2673" s="25" t="s">
        <v>3442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4049</v>
      </c>
      <c r="J2673" s="25">
        <v>1</v>
      </c>
      <c r="K2673" s="25">
        <v>1</v>
      </c>
      <c r="L2673" s="25">
        <f t="shared" si="325"/>
        <v>0</v>
      </c>
      <c r="M2673" s="25" t="s">
        <v>3541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23"/>
        <v>2673</v>
      </c>
      <c r="B2674" s="25" t="s">
        <v>3442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4050</v>
      </c>
      <c r="J2674" s="25">
        <v>1</v>
      </c>
      <c r="K2674" s="25">
        <v>1</v>
      </c>
      <c r="L2674" s="25">
        <f t="shared" si="325"/>
        <v>0</v>
      </c>
      <c r="M2674" s="25" t="s">
        <v>3639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hidden="1" x14ac:dyDescent="0.25">
      <c r="A2675" s="25">
        <f t="shared" si="323"/>
        <v>2674</v>
      </c>
      <c r="B2675" s="25" t="s">
        <v>3442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4051</v>
      </c>
      <c r="J2675" s="25">
        <v>1</v>
      </c>
      <c r="K2675" s="25">
        <v>1</v>
      </c>
      <c r="L2675" s="25">
        <f t="shared" si="325"/>
        <v>0</v>
      </c>
      <c r="M2675" s="25" t="s">
        <v>3541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hidden="1" x14ac:dyDescent="0.25">
      <c r="A2676" s="25">
        <f t="shared" si="323"/>
        <v>2675</v>
      </c>
      <c r="B2676" s="25" t="s">
        <v>3442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4052</v>
      </c>
      <c r="J2676" s="25">
        <v>1</v>
      </c>
      <c r="K2676" s="25">
        <v>1</v>
      </c>
      <c r="L2676" s="25">
        <f t="shared" si="325"/>
        <v>0</v>
      </c>
      <c r="M2676" s="25" t="s">
        <v>3642</v>
      </c>
      <c r="N2676" s="45">
        <v>45918</v>
      </c>
      <c r="O2676" s="54">
        <v>35766.25</v>
      </c>
      <c r="P2676" s="25" t="s">
        <v>3446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hidden="1" x14ac:dyDescent="0.25">
      <c r="A2677" s="25">
        <f t="shared" si="323"/>
        <v>2676</v>
      </c>
      <c r="B2677" s="25" t="s">
        <v>3442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4053</v>
      </c>
      <c r="J2677" s="25">
        <v>1</v>
      </c>
      <c r="K2677" s="25">
        <v>1</v>
      </c>
      <c r="L2677" s="25">
        <f t="shared" si="325"/>
        <v>0</v>
      </c>
      <c r="M2677" s="25" t="s">
        <v>3543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hidden="1" x14ac:dyDescent="0.25">
      <c r="A2678" s="25">
        <f t="shared" si="323"/>
        <v>2677</v>
      </c>
      <c r="B2678" s="25" t="s">
        <v>3442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4054</v>
      </c>
      <c r="J2678" s="25">
        <v>1</v>
      </c>
      <c r="K2678" s="25">
        <v>1</v>
      </c>
      <c r="L2678" s="25">
        <f t="shared" si="325"/>
        <v>0</v>
      </c>
      <c r="M2678" s="25" t="s">
        <v>3543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hidden="1" x14ac:dyDescent="0.25">
      <c r="A2679" s="25">
        <f t="shared" si="323"/>
        <v>2678</v>
      </c>
      <c r="B2679" s="25" t="s">
        <v>3442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4055</v>
      </c>
      <c r="J2679" s="25">
        <v>1</v>
      </c>
      <c r="K2679" s="25">
        <v>1</v>
      </c>
      <c r="L2679" s="25">
        <f t="shared" si="325"/>
        <v>0</v>
      </c>
      <c r="M2679" s="25" t="s">
        <v>3541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23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4056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3711</v>
      </c>
      <c r="Q2680" s="25"/>
      <c r="R2680" s="25"/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Unknown</v>
      </c>
      <c r="W2680" s="56" t="s">
        <v>3448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hidden="1" x14ac:dyDescent="0.25">
      <c r="A2681" s="25">
        <f t="shared" si="323"/>
        <v>2680</v>
      </c>
      <c r="B2681" s="25" t="s">
        <v>3442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4056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3687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3625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hidden="1" x14ac:dyDescent="0.25">
      <c r="A2682" s="25">
        <f t="shared" si="323"/>
        <v>2681</v>
      </c>
      <c r="B2682" s="25" t="s">
        <v>3442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4057</v>
      </c>
      <c r="J2682" s="25">
        <v>1</v>
      </c>
      <c r="K2682" s="25">
        <v>1</v>
      </c>
      <c r="L2682" s="25">
        <f t="shared" si="325"/>
        <v>0</v>
      </c>
      <c r="M2682" s="25" t="s">
        <v>3526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23"/>
        <v>2682</v>
      </c>
      <c r="B2683" s="25" t="s">
        <v>3442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4058</v>
      </c>
      <c r="J2683" s="25">
        <v>1</v>
      </c>
      <c r="K2683" s="25">
        <v>1</v>
      </c>
      <c r="L2683" s="25">
        <f t="shared" si="325"/>
        <v>0</v>
      </c>
      <c r="M2683" s="25" t="s">
        <v>3526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23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4059</v>
      </c>
      <c r="J2684" s="25">
        <v>1</v>
      </c>
      <c r="K2684" s="25">
        <v>1</v>
      </c>
      <c r="L2684" s="25">
        <f t="shared" si="325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23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4060</v>
      </c>
      <c r="J2685" s="25">
        <v>1</v>
      </c>
      <c r="K2685" s="25">
        <v>1</v>
      </c>
      <c r="L2685" s="25">
        <f t="shared" si="325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23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4061</v>
      </c>
      <c r="J2686" s="25">
        <v>1</v>
      </c>
      <c r="K2686" s="25">
        <v>1</v>
      </c>
      <c r="L2686" s="25">
        <f t="shared" si="325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23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4062</v>
      </c>
      <c r="J2687" s="25">
        <v>1</v>
      </c>
      <c r="K2687" s="25">
        <v>1</v>
      </c>
      <c r="L2687" s="25">
        <f t="shared" si="325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23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4063</v>
      </c>
      <c r="J2688" s="25">
        <v>1</v>
      </c>
      <c r="K2688" s="25">
        <v>1</v>
      </c>
      <c r="L2688" s="25">
        <f t="shared" si="325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23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4064</v>
      </c>
      <c r="J2689" s="25">
        <v>1</v>
      </c>
      <c r="K2689" s="25">
        <v>1</v>
      </c>
      <c r="L2689" s="25">
        <f t="shared" si="325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23"/>
        <v>2689</v>
      </c>
      <c r="B2690" s="25" t="s">
        <v>3442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4065</v>
      </c>
      <c r="J2690" s="25">
        <v>1</v>
      </c>
      <c r="K2690" s="25">
        <v>1</v>
      </c>
      <c r="L2690" s="25">
        <f t="shared" si="325"/>
        <v>0</v>
      </c>
      <c r="M2690" s="25" t="s">
        <v>3526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23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4066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3711</v>
      </c>
      <c r="Q2691" s="25"/>
      <c r="R2691" s="25"/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Unknown</v>
      </c>
      <c r="W2691" s="56" t="s">
        <v>3448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hidden="1" x14ac:dyDescent="0.25">
      <c r="A2692" s="25">
        <f t="shared" si="323"/>
        <v>2691</v>
      </c>
      <c r="B2692" s="25" t="s">
        <v>3442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4066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3687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3625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hidden="1" x14ac:dyDescent="0.25">
      <c r="A2693" s="25">
        <f t="shared" ref="A2693:A2756" si="343">A2692+1</f>
        <v>2692</v>
      </c>
      <c r="B2693" s="25" t="s">
        <v>3442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4067</v>
      </c>
      <c r="J2693" s="25">
        <v>1</v>
      </c>
      <c r="K2693" s="25">
        <v>1</v>
      </c>
      <c r="L2693" s="25">
        <f t="shared" si="325"/>
        <v>0</v>
      </c>
      <c r="M2693" s="25" t="s">
        <v>3541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si="343"/>
        <v>2693</v>
      </c>
      <c r="B2694" s="25" t="s">
        <v>3442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4068</v>
      </c>
      <c r="J2694" s="25">
        <v>1</v>
      </c>
      <c r="K2694" s="25">
        <v>1</v>
      </c>
      <c r="L2694" s="25">
        <f t="shared" si="325"/>
        <v>0</v>
      </c>
      <c r="M2694" s="25" t="s">
        <v>3530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43"/>
        <v>2694</v>
      </c>
      <c r="B2695" s="25" t="s">
        <v>3442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4069</v>
      </c>
      <c r="J2695" s="25">
        <v>1</v>
      </c>
      <c r="K2695" s="25">
        <v>1</v>
      </c>
      <c r="L2695" s="25">
        <f t="shared" si="325"/>
        <v>0</v>
      </c>
      <c r="M2695" s="25" t="s">
        <v>3461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hidden="1" x14ac:dyDescent="0.25">
      <c r="A2696" s="25">
        <f t="shared" si="343"/>
        <v>2695</v>
      </c>
      <c r="B2696" s="25" t="s">
        <v>3471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3469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3545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hidden="1" x14ac:dyDescent="0.25">
      <c r="A2697" s="25">
        <f t="shared" si="343"/>
        <v>2696</v>
      </c>
      <c r="B2697" s="25" t="s">
        <v>3471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3470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3545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3472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hidden="1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3473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3576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hidden="1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3474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3563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hidden="1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/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hidden="1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3930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hidden="1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3730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hidden="1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/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hidden="1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3475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3663</v>
      </c>
      <c r="N2704" s="45">
        <v>45920</v>
      </c>
      <c r="O2704" s="54">
        <v>107835.52</v>
      </c>
      <c r="P2704" s="25" t="s">
        <v>3476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hidden="1" x14ac:dyDescent="0.25">
      <c r="A2705" s="25">
        <f t="shared" si="343"/>
        <v>2704</v>
      </c>
      <c r="B2705" s="25" t="s">
        <v>3477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3478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hidden="1" x14ac:dyDescent="0.25">
      <c r="A2706" s="25">
        <f t="shared" si="343"/>
        <v>2705</v>
      </c>
      <c r="B2706" s="25" t="s">
        <v>3477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3479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3547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hidden="1" x14ac:dyDescent="0.25">
      <c r="A2707" s="25">
        <f t="shared" si="343"/>
        <v>2706</v>
      </c>
      <c r="B2707" s="25" t="s">
        <v>3477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3480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3547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43"/>
        <v>2707</v>
      </c>
      <c r="B2708" s="25" t="s">
        <v>3477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3481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3540</v>
      </c>
      <c r="N2708" s="45">
        <v>45913</v>
      </c>
      <c r="O2708" s="54">
        <v>3360</v>
      </c>
      <c r="P2708" s="25" t="s">
        <v>3482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43"/>
        <v>2708</v>
      </c>
      <c r="B2709" s="25" t="s">
        <v>3483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3484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3538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43"/>
        <v>2709</v>
      </c>
      <c r="B2710" s="25" t="s">
        <v>3485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3486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3546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43"/>
        <v>2710</v>
      </c>
      <c r="B2711" s="25" t="s">
        <v>3485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3487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3546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3494</v>
      </c>
      <c r="I2712" s="25" t="s">
        <v>4197</v>
      </c>
      <c r="J2712" s="25">
        <v>1</v>
      </c>
      <c r="K2712" s="25">
        <v>1</v>
      </c>
      <c r="L2712" s="25">
        <f t="shared" si="345"/>
        <v>0</v>
      </c>
      <c r="M2712" s="25" t="s">
        <v>3549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3495</v>
      </c>
      <c r="I2713" s="25" t="s">
        <v>4198</v>
      </c>
      <c r="J2713" s="25">
        <v>1</v>
      </c>
      <c r="K2713" s="25">
        <v>1</v>
      </c>
      <c r="L2713" s="25">
        <f t="shared" si="345"/>
        <v>0</v>
      </c>
      <c r="M2713" s="25" t="s">
        <v>3641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hidden="1" x14ac:dyDescent="0.25">
      <c r="A2714" s="25">
        <f t="shared" si="343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3496</v>
      </c>
      <c r="I2714" s="25" t="s">
        <v>4199</v>
      </c>
      <c r="J2714" s="25">
        <v>1</v>
      </c>
      <c r="K2714" s="25">
        <v>1</v>
      </c>
      <c r="L2714" s="25">
        <f t="shared" si="345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43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3497</v>
      </c>
      <c r="I2715" s="25" t="s">
        <v>4200</v>
      </c>
      <c r="J2715" s="25">
        <v>1</v>
      </c>
      <c r="K2715" s="25">
        <v>1</v>
      </c>
      <c r="L2715" s="25">
        <f t="shared" si="345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hidden="1" x14ac:dyDescent="0.25">
      <c r="A2716" s="25">
        <f t="shared" si="343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3498</v>
      </c>
      <c r="I2716" s="25" t="s">
        <v>4201</v>
      </c>
      <c r="J2716" s="25">
        <v>1</v>
      </c>
      <c r="K2716" s="25">
        <v>1</v>
      </c>
      <c r="L2716" s="25">
        <f t="shared" si="345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43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3499</v>
      </c>
      <c r="I2717" s="25" t="s">
        <v>4202</v>
      </c>
      <c r="J2717" s="25">
        <v>1</v>
      </c>
      <c r="K2717" s="25">
        <v>1</v>
      </c>
      <c r="L2717" s="25">
        <f t="shared" si="345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43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3500</v>
      </c>
      <c r="I2718" s="25" t="s">
        <v>4203</v>
      </c>
      <c r="J2718" s="25">
        <v>1</v>
      </c>
      <c r="K2718" s="25">
        <v>1</v>
      </c>
      <c r="L2718" s="25">
        <f t="shared" si="345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43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3501</v>
      </c>
      <c r="I2719" s="25" t="s">
        <v>4204</v>
      </c>
      <c r="J2719" s="25">
        <v>1</v>
      </c>
      <c r="K2719" s="25">
        <v>1</v>
      </c>
      <c r="L2719" s="25">
        <f t="shared" si="345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43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3502</v>
      </c>
      <c r="I2720" s="25" t="s">
        <v>4205</v>
      </c>
      <c r="J2720" s="25">
        <v>1</v>
      </c>
      <c r="K2720" s="25">
        <v>1</v>
      </c>
      <c r="L2720" s="25">
        <f t="shared" si="345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43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3503</v>
      </c>
      <c r="I2721" s="25" t="s">
        <v>4206</v>
      </c>
      <c r="J2721" s="25">
        <v>1</v>
      </c>
      <c r="K2721" s="25">
        <v>1</v>
      </c>
      <c r="L2721" s="25">
        <f t="shared" si="345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43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3504</v>
      </c>
      <c r="I2722" s="25" t="s">
        <v>4207</v>
      </c>
      <c r="J2722" s="25">
        <v>1</v>
      </c>
      <c r="K2722" s="25">
        <v>1</v>
      </c>
      <c r="L2722" s="25">
        <f t="shared" si="345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43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3505</v>
      </c>
      <c r="I2723" s="25" t="s">
        <v>4208</v>
      </c>
      <c r="J2723" s="25">
        <v>1</v>
      </c>
      <c r="K2723" s="25">
        <v>1</v>
      </c>
      <c r="L2723" s="25">
        <f t="shared" si="345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43"/>
        <v>2723</v>
      </c>
      <c r="B2724" s="25" t="s">
        <v>3523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3506</v>
      </c>
      <c r="I2724" s="25" t="s">
        <v>4209</v>
      </c>
      <c r="J2724" s="25">
        <v>1</v>
      </c>
      <c r="K2724" s="25">
        <v>1</v>
      </c>
      <c r="L2724" s="25">
        <f t="shared" si="345"/>
        <v>0</v>
      </c>
      <c r="M2724" s="25" t="s">
        <v>3558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43"/>
        <v>2724</v>
      </c>
      <c r="B2725" s="25" t="s">
        <v>3523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3507</v>
      </c>
      <c r="I2725" s="25" t="s">
        <v>4210</v>
      </c>
      <c r="J2725" s="25">
        <v>1</v>
      </c>
      <c r="K2725" s="25">
        <v>1</v>
      </c>
      <c r="L2725" s="25">
        <f t="shared" si="345"/>
        <v>0</v>
      </c>
      <c r="M2725" s="25" t="s">
        <v>3640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hidden="1" x14ac:dyDescent="0.25">
      <c r="A2726" s="25">
        <f t="shared" si="343"/>
        <v>2725</v>
      </c>
      <c r="B2726" s="25" t="s">
        <v>3523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3508</v>
      </c>
      <c r="I2726" s="25" t="s">
        <v>4211</v>
      </c>
      <c r="J2726" s="25">
        <v>1</v>
      </c>
      <c r="K2726" s="25">
        <v>1</v>
      </c>
      <c r="L2726" s="25">
        <f t="shared" si="345"/>
        <v>0</v>
      </c>
      <c r="M2726" s="25" t="s">
        <v>3640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hidden="1" x14ac:dyDescent="0.25">
      <c r="A2727" s="25">
        <f t="shared" si="343"/>
        <v>2726</v>
      </c>
      <c r="B2727" s="25" t="s">
        <v>3523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3509</v>
      </c>
      <c r="I2727" s="25" t="s">
        <v>4212</v>
      </c>
      <c r="J2727" s="25">
        <v>1</v>
      </c>
      <c r="K2727" s="25">
        <v>1</v>
      </c>
      <c r="L2727" s="25">
        <f t="shared" si="345"/>
        <v>0</v>
      </c>
      <c r="M2727" s="25" t="s">
        <v>3640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hidden="1" x14ac:dyDescent="0.25">
      <c r="A2728" s="25">
        <f t="shared" si="343"/>
        <v>2727</v>
      </c>
      <c r="B2728" s="25" t="s">
        <v>3523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3510</v>
      </c>
      <c r="I2728" s="25" t="s">
        <v>4213</v>
      </c>
      <c r="J2728" s="25">
        <v>1</v>
      </c>
      <c r="K2728" s="25">
        <v>1</v>
      </c>
      <c r="L2728" s="25">
        <f t="shared" si="345"/>
        <v>0</v>
      </c>
      <c r="M2728" s="25" t="s">
        <v>3640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43"/>
        <v>2728</v>
      </c>
      <c r="B2729" s="25" t="s">
        <v>3523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3511</v>
      </c>
      <c r="I2729" s="25" t="s">
        <v>4214</v>
      </c>
      <c r="J2729" s="25">
        <v>1</v>
      </c>
      <c r="K2729" s="25">
        <v>1</v>
      </c>
      <c r="L2729" s="25">
        <f t="shared" si="345"/>
        <v>0</v>
      </c>
      <c r="M2729" s="25" t="s">
        <v>3640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43"/>
        <v>2729</v>
      </c>
      <c r="B2730" s="25" t="s">
        <v>3523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3512</v>
      </c>
      <c r="I2730" s="25" t="s">
        <v>4215</v>
      </c>
      <c r="J2730" s="25">
        <v>1</v>
      </c>
      <c r="K2730" s="25">
        <v>1</v>
      </c>
      <c r="L2730" s="25">
        <f t="shared" si="345"/>
        <v>0</v>
      </c>
      <c r="M2730" s="25" t="s">
        <v>3640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43"/>
        <v>2730</v>
      </c>
      <c r="B2731" s="25" t="s">
        <v>3523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3513</v>
      </c>
      <c r="I2731" s="25" t="s">
        <v>4216</v>
      </c>
      <c r="J2731" s="25">
        <v>1</v>
      </c>
      <c r="K2731" s="25">
        <v>1</v>
      </c>
      <c r="L2731" s="25">
        <f t="shared" si="345"/>
        <v>0</v>
      </c>
      <c r="M2731" s="25" t="s">
        <v>3640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43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3514</v>
      </c>
      <c r="I2732" s="25" t="s">
        <v>4217</v>
      </c>
      <c r="J2732" s="25">
        <v>1</v>
      </c>
      <c r="K2732" s="25">
        <v>1</v>
      </c>
      <c r="L2732" s="25">
        <f t="shared" si="345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43"/>
        <v>2732</v>
      </c>
      <c r="B2733" s="25" t="s">
        <v>3523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3515</v>
      </c>
      <c r="I2733" s="25" t="s">
        <v>4218</v>
      </c>
      <c r="J2733" s="25">
        <v>1</v>
      </c>
      <c r="K2733" s="25">
        <v>1</v>
      </c>
      <c r="L2733" s="25">
        <f t="shared" si="345"/>
        <v>0</v>
      </c>
      <c r="M2733" s="25" t="s">
        <v>3640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43"/>
        <v>2733</v>
      </c>
      <c r="B2734" s="25" t="s">
        <v>3523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3516</v>
      </c>
      <c r="I2734" s="25" t="s">
        <v>4219</v>
      </c>
      <c r="J2734" s="25">
        <v>1</v>
      </c>
      <c r="K2734" s="25">
        <v>1</v>
      </c>
      <c r="L2734" s="25">
        <f t="shared" si="345"/>
        <v>0</v>
      </c>
      <c r="M2734" s="25" t="s">
        <v>3640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43"/>
        <v>2734</v>
      </c>
      <c r="B2735" s="25" t="s">
        <v>3523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3517</v>
      </c>
      <c r="I2735" s="25" t="s">
        <v>4220</v>
      </c>
      <c r="J2735" s="25">
        <v>1</v>
      </c>
      <c r="K2735" s="25">
        <v>1</v>
      </c>
      <c r="L2735" s="25">
        <f t="shared" si="345"/>
        <v>0</v>
      </c>
      <c r="M2735" s="25" t="s">
        <v>3640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43"/>
        <v>2735</v>
      </c>
      <c r="B2736" s="25" t="s">
        <v>3523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3518</v>
      </c>
      <c r="I2736" s="25" t="s">
        <v>4221</v>
      </c>
      <c r="J2736" s="25">
        <v>1</v>
      </c>
      <c r="K2736" s="25">
        <v>1</v>
      </c>
      <c r="L2736" s="25">
        <f t="shared" si="345"/>
        <v>0</v>
      </c>
      <c r="M2736" s="25" t="s">
        <v>3640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43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3519</v>
      </c>
      <c r="I2737" s="25" t="s">
        <v>4222</v>
      </c>
      <c r="J2737" s="25">
        <v>1</v>
      </c>
      <c r="K2737" s="25">
        <v>1</v>
      </c>
      <c r="L2737" s="25">
        <f t="shared" si="345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hidden="1" x14ac:dyDescent="0.25">
      <c r="A2738" s="25">
        <f t="shared" si="343"/>
        <v>2737</v>
      </c>
      <c r="B2738" s="25" t="s">
        <v>3523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3520</v>
      </c>
      <c r="I2738" s="25" t="s">
        <v>4223</v>
      </c>
      <c r="J2738" s="25">
        <v>1</v>
      </c>
      <c r="K2738" s="25">
        <v>1</v>
      </c>
      <c r="L2738" s="25">
        <f t="shared" si="345"/>
        <v>0</v>
      </c>
      <c r="M2738" s="25" t="s">
        <v>3554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hidden="1" x14ac:dyDescent="0.25">
      <c r="A2739" s="25">
        <f t="shared" si="343"/>
        <v>2738</v>
      </c>
      <c r="B2739" s="25" t="s">
        <v>3523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3521</v>
      </c>
      <c r="I2739" s="25" t="s">
        <v>4224</v>
      </c>
      <c r="J2739" s="25">
        <v>1</v>
      </c>
      <c r="K2739" s="25">
        <v>1</v>
      </c>
      <c r="L2739" s="25">
        <f t="shared" si="345"/>
        <v>0</v>
      </c>
      <c r="M2739" s="25" t="s">
        <v>3552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hidden="1" x14ac:dyDescent="0.25">
      <c r="A2740" s="25">
        <f t="shared" si="343"/>
        <v>2739</v>
      </c>
      <c r="B2740" s="25" t="s">
        <v>3523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4160</v>
      </c>
      <c r="J2740" s="25">
        <v>1</v>
      </c>
      <c r="K2740" s="25">
        <v>1</v>
      </c>
      <c r="L2740" s="25">
        <f t="shared" si="345"/>
        <v>0</v>
      </c>
      <c r="M2740" s="25" t="s">
        <v>3552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si="343"/>
        <v>2740</v>
      </c>
      <c r="B2741" s="25" t="s">
        <v>3523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4168</v>
      </c>
      <c r="J2741" s="25">
        <v>2</v>
      </c>
      <c r="K2741" s="25">
        <v>2</v>
      </c>
      <c r="L2741" s="25">
        <f t="shared" si="345"/>
        <v>0</v>
      </c>
      <c r="M2741" s="25" t="s">
        <v>3640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hidden="1" x14ac:dyDescent="0.25">
      <c r="A2742" s="25">
        <f t="shared" si="343"/>
        <v>2741</v>
      </c>
      <c r="B2742" s="25" t="s">
        <v>3523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3522</v>
      </c>
      <c r="I2742" s="25"/>
      <c r="J2742" s="25">
        <v>1</v>
      </c>
      <c r="K2742" s="25">
        <v>1</v>
      </c>
      <c r="L2742" s="25">
        <f t="shared" si="345"/>
        <v>0</v>
      </c>
      <c r="M2742" s="25" t="s">
        <v>3686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43"/>
        <v>2742</v>
      </c>
      <c r="B2743" s="25" t="s">
        <v>3524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4157</v>
      </c>
      <c r="J2743" s="25">
        <v>1</v>
      </c>
      <c r="K2743" s="25">
        <v>1</v>
      </c>
      <c r="L2743" s="25">
        <f t="shared" si="345"/>
        <v>0</v>
      </c>
      <c r="M2743" s="25" t="s">
        <v>3557</v>
      </c>
      <c r="N2743" s="45">
        <v>45915</v>
      </c>
      <c r="O2743" s="54">
        <v>16244</v>
      </c>
      <c r="P2743" s="25" t="s">
        <v>3525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hidden="1" x14ac:dyDescent="0.25">
      <c r="A2744" s="25">
        <f t="shared" si="343"/>
        <v>2743</v>
      </c>
      <c r="B2744" s="25" t="s">
        <v>3524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4166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hidden="1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3577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hidden="1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3578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hidden="1" x14ac:dyDescent="0.25">
      <c r="A2747" s="25">
        <f t="shared" si="343"/>
        <v>2746</v>
      </c>
      <c r="B2747" s="25" t="s">
        <v>3585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4225</v>
      </c>
      <c r="J2747" s="25">
        <v>1</v>
      </c>
      <c r="K2747" s="25">
        <v>1</v>
      </c>
      <c r="L2747" s="25">
        <f t="shared" si="345"/>
        <v>0</v>
      </c>
      <c r="M2747" s="25" t="s">
        <v>3643</v>
      </c>
      <c r="N2747" s="45">
        <v>45918</v>
      </c>
      <c r="O2747" s="54">
        <v>1005812.5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hidden="1" x14ac:dyDescent="0.25">
      <c r="A2748" s="25">
        <f t="shared" si="343"/>
        <v>2747</v>
      </c>
      <c r="B2748" s="25" t="s">
        <v>3585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4226</v>
      </c>
      <c r="J2748" s="25">
        <v>1</v>
      </c>
      <c r="K2748" s="25">
        <v>1</v>
      </c>
      <c r="L2748" s="25">
        <f t="shared" si="345"/>
        <v>0</v>
      </c>
      <c r="M2748" s="25" t="s">
        <v>3643</v>
      </c>
      <c r="N2748" s="45">
        <v>45918</v>
      </c>
      <c r="O2748" s="54">
        <v>1069687.5</v>
      </c>
      <c r="P2748" s="25" t="s">
        <v>3587</v>
      </c>
      <c r="Q2748" s="25" t="s">
        <v>637</v>
      </c>
      <c r="R2748" s="25" t="s">
        <v>3644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43"/>
        <v>2748</v>
      </c>
      <c r="B2749" s="25" t="s">
        <v>3585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3579</v>
      </c>
      <c r="I2749" s="25" t="s">
        <v>4227</v>
      </c>
      <c r="J2749" s="25">
        <v>3</v>
      </c>
      <c r="K2749" s="25">
        <v>3</v>
      </c>
      <c r="L2749" s="25">
        <f t="shared" si="345"/>
        <v>0</v>
      </c>
      <c r="M2749" s="25" t="s">
        <v>3643</v>
      </c>
      <c r="N2749" s="45">
        <v>45918</v>
      </c>
      <c r="O2749" s="54">
        <v>44625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43"/>
        <v>2749</v>
      </c>
      <c r="B2750" s="25" t="s">
        <v>3585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3580</v>
      </c>
      <c r="I2750" s="25" t="s">
        <v>4228</v>
      </c>
      <c r="J2750" s="25">
        <v>3</v>
      </c>
      <c r="K2750" s="25">
        <v>3</v>
      </c>
      <c r="L2750" s="25">
        <f t="shared" si="345"/>
        <v>0</v>
      </c>
      <c r="M2750" s="25" t="s">
        <v>3643</v>
      </c>
      <c r="N2750" s="45">
        <v>45918</v>
      </c>
      <c r="O2750" s="54">
        <v>206062.5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43"/>
        <v>2750</v>
      </c>
      <c r="B2751" s="25" t="s">
        <v>3585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3581</v>
      </c>
      <c r="I2751" s="25" t="s">
        <v>4229</v>
      </c>
      <c r="J2751" s="25">
        <v>3</v>
      </c>
      <c r="K2751" s="25">
        <v>3</v>
      </c>
      <c r="L2751" s="25">
        <f t="shared" si="345"/>
        <v>0</v>
      </c>
      <c r="M2751" s="25" t="s">
        <v>3643</v>
      </c>
      <c r="N2751" s="45">
        <v>45918</v>
      </c>
      <c r="O2751" s="54">
        <v>217875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43"/>
        <v>2751</v>
      </c>
      <c r="B2752" s="25" t="s">
        <v>3585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3582</v>
      </c>
      <c r="I2752" s="25" t="s">
        <v>4230</v>
      </c>
      <c r="J2752" s="25">
        <v>3</v>
      </c>
      <c r="K2752" s="25">
        <v>3</v>
      </c>
      <c r="L2752" s="25">
        <f t="shared" si="345"/>
        <v>0</v>
      </c>
      <c r="M2752" s="25" t="s">
        <v>3643</v>
      </c>
      <c r="N2752" s="45">
        <v>45918</v>
      </c>
      <c r="O2752" s="54">
        <v>86625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43"/>
        <v>2752</v>
      </c>
      <c r="B2753" s="25" t="s">
        <v>3585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3583</v>
      </c>
      <c r="I2753" s="25" t="s">
        <v>4231</v>
      </c>
      <c r="J2753" s="25">
        <v>5</v>
      </c>
      <c r="K2753" s="25">
        <v>5</v>
      </c>
      <c r="L2753" s="25">
        <f t="shared" si="345"/>
        <v>0</v>
      </c>
      <c r="M2753" s="25" t="s">
        <v>3643</v>
      </c>
      <c r="N2753" s="45">
        <v>45918</v>
      </c>
      <c r="O2753" s="54">
        <v>457187.5</v>
      </c>
      <c r="P2753" s="25" t="s">
        <v>3587</v>
      </c>
      <c r="Q2753" s="25" t="s">
        <v>637</v>
      </c>
      <c r="R2753" s="25" t="s">
        <v>3644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43"/>
        <v>2753</v>
      </c>
      <c r="B2754" s="25" t="s">
        <v>3585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4232</v>
      </c>
      <c r="J2754" s="25">
        <v>1</v>
      </c>
      <c r="K2754" s="25">
        <v>1</v>
      </c>
      <c r="L2754" s="25">
        <f t="shared" si="345"/>
        <v>0</v>
      </c>
      <c r="M2754" s="25" t="s">
        <v>3675</v>
      </c>
      <c r="N2754" s="45">
        <v>45920</v>
      </c>
      <c r="O2754" s="54">
        <v>75950</v>
      </c>
      <c r="P2754" s="25" t="s">
        <v>3586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hidden="1" x14ac:dyDescent="0.25">
      <c r="A2755" s="25">
        <f t="shared" si="343"/>
        <v>2754</v>
      </c>
      <c r="B2755" s="25" t="s">
        <v>3585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3584</v>
      </c>
      <c r="I2755" s="25" t="s">
        <v>4233</v>
      </c>
      <c r="J2755" s="25">
        <v>1</v>
      </c>
      <c r="K2755" s="25">
        <v>1</v>
      </c>
      <c r="L2755" s="25">
        <f t="shared" si="345"/>
        <v>0</v>
      </c>
      <c r="M2755" s="25" t="s">
        <v>3690</v>
      </c>
      <c r="N2755" s="45">
        <v>45918</v>
      </c>
      <c r="O2755" s="54">
        <v>0</v>
      </c>
      <c r="P2755" s="25" t="s">
        <v>3587</v>
      </c>
      <c r="Q2755" s="25" t="s">
        <v>637</v>
      </c>
      <c r="R2755" s="25" t="s">
        <v>3644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3634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3367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hidden="1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4171</v>
      </c>
      <c r="J2757" s="25">
        <v>4</v>
      </c>
      <c r="K2757" s="25">
        <v>4</v>
      </c>
      <c r="L2757" s="25">
        <f t="shared" si="345"/>
        <v>0</v>
      </c>
      <c r="M2757" s="25" t="s">
        <v>3636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3367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3591</v>
      </c>
      <c r="I2758" s="25" t="s">
        <v>4234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3367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hidden="1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3612</v>
      </c>
      <c r="I2759" s="25" t="s">
        <v>4235</v>
      </c>
      <c r="J2759" s="25">
        <v>1</v>
      </c>
      <c r="K2759" s="25">
        <v>1</v>
      </c>
      <c r="L2759" s="25">
        <f t="shared" si="345"/>
        <v>0</v>
      </c>
      <c r="M2759" s="25" t="s">
        <v>3678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3613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hidden="1" x14ac:dyDescent="0.25">
      <c r="A2760" s="25">
        <f t="shared" si="363"/>
        <v>2759</v>
      </c>
      <c r="B2760" s="25" t="s">
        <v>3592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3595</v>
      </c>
      <c r="I2760" s="25" t="s">
        <v>4236</v>
      </c>
      <c r="J2760" s="25">
        <v>1</v>
      </c>
      <c r="K2760" s="25">
        <v>1</v>
      </c>
      <c r="L2760" s="25">
        <f t="shared" si="345"/>
        <v>0</v>
      </c>
      <c r="M2760" s="25" t="s">
        <v>3632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3604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hidden="1" x14ac:dyDescent="0.25">
      <c r="A2761" s="25">
        <f t="shared" si="363"/>
        <v>2760</v>
      </c>
      <c r="B2761" s="25" t="s">
        <v>3592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3596</v>
      </c>
      <c r="I2761" s="25" t="s">
        <v>4237</v>
      </c>
      <c r="J2761" s="25">
        <v>1</v>
      </c>
      <c r="K2761" s="25">
        <v>1</v>
      </c>
      <c r="L2761" s="25">
        <f t="shared" si="345"/>
        <v>0</v>
      </c>
      <c r="M2761" s="25" t="s">
        <v>3645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3604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hidden="1" x14ac:dyDescent="0.25">
      <c r="A2762" s="25">
        <f t="shared" si="363"/>
        <v>2761</v>
      </c>
      <c r="B2762" s="25" t="s">
        <v>3592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3597</v>
      </c>
      <c r="I2762" s="25" t="s">
        <v>4238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3680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63"/>
        <v>2762</v>
      </c>
      <c r="B2763" s="25" t="s">
        <v>3592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3598</v>
      </c>
      <c r="I2763" s="25" t="s">
        <v>4239</v>
      </c>
      <c r="J2763" s="25">
        <v>1</v>
      </c>
      <c r="K2763" s="25">
        <v>1</v>
      </c>
      <c r="L2763" s="25">
        <f t="shared" si="370"/>
        <v>0</v>
      </c>
      <c r="M2763" s="25" t="s">
        <v>3681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hidden="1" x14ac:dyDescent="0.25">
      <c r="A2764" s="25">
        <f t="shared" si="363"/>
        <v>2763</v>
      </c>
      <c r="B2764" s="25" t="s">
        <v>3592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4160</v>
      </c>
      <c r="J2764" s="25">
        <v>2</v>
      </c>
      <c r="K2764" s="25">
        <v>2</v>
      </c>
      <c r="L2764" s="25">
        <f t="shared" si="370"/>
        <v>0</v>
      </c>
      <c r="M2764" s="25" t="s">
        <v>3682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63"/>
        <v>2764</v>
      </c>
      <c r="B2765" s="25" t="s">
        <v>3592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3599</v>
      </c>
      <c r="I2765" s="25" t="s">
        <v>4240</v>
      </c>
      <c r="J2765" s="25">
        <v>1</v>
      </c>
      <c r="K2765" s="25">
        <v>1</v>
      </c>
      <c r="L2765" s="25">
        <f t="shared" si="370"/>
        <v>0</v>
      </c>
      <c r="M2765" s="25" t="s">
        <v>3673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3604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63"/>
        <v>2765</v>
      </c>
      <c r="B2766" s="25" t="s">
        <v>3592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3600</v>
      </c>
      <c r="I2766" s="25" t="s">
        <v>4241</v>
      </c>
      <c r="J2766" s="25">
        <v>1</v>
      </c>
      <c r="K2766" s="25">
        <v>1</v>
      </c>
      <c r="L2766" s="25">
        <f t="shared" si="370"/>
        <v>0</v>
      </c>
      <c r="M2766" s="25" t="s">
        <v>3635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63"/>
        <v>2766</v>
      </c>
      <c r="B2767" s="25" t="s">
        <v>3592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3601</v>
      </c>
      <c r="I2767" s="25" t="s">
        <v>4242</v>
      </c>
      <c r="J2767" s="25">
        <v>1</v>
      </c>
      <c r="K2767" s="25">
        <v>1</v>
      </c>
      <c r="L2767" s="25">
        <f t="shared" si="370"/>
        <v>0</v>
      </c>
      <c r="M2767" s="25" t="s">
        <v>3629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3604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63"/>
        <v>2767</v>
      </c>
      <c r="B2768" s="25" t="s">
        <v>3592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4161</v>
      </c>
      <c r="J2768" s="25">
        <v>1</v>
      </c>
      <c r="K2768" s="25">
        <v>1</v>
      </c>
      <c r="L2768" s="25">
        <f t="shared" si="370"/>
        <v>0</v>
      </c>
      <c r="M2768" s="25" t="s">
        <v>3681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63"/>
        <v>2768</v>
      </c>
      <c r="B2769" s="25" t="s">
        <v>3592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3602</v>
      </c>
      <c r="I2769" s="25" t="s">
        <v>4243</v>
      </c>
      <c r="J2769" s="25">
        <v>3</v>
      </c>
      <c r="K2769" s="25">
        <v>3</v>
      </c>
      <c r="L2769" s="25">
        <f t="shared" si="370"/>
        <v>0</v>
      </c>
      <c r="M2769" s="25" t="s">
        <v>3683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3604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63"/>
        <v>2769</v>
      </c>
      <c r="B2770" s="25" t="s">
        <v>3592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4168</v>
      </c>
      <c r="J2770" s="25">
        <v>1</v>
      </c>
      <c r="K2770" s="25">
        <v>1</v>
      </c>
      <c r="L2770" s="25">
        <f t="shared" si="370"/>
        <v>0</v>
      </c>
      <c r="M2770" s="25" t="s">
        <v>3646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3604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hidden="1" x14ac:dyDescent="0.25">
      <c r="A2771" s="25">
        <f t="shared" si="363"/>
        <v>2770</v>
      </c>
      <c r="B2771" s="25" t="s">
        <v>3593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4070</v>
      </c>
      <c r="J2771" s="25">
        <v>1</v>
      </c>
      <c r="K2771" s="25">
        <v>1</v>
      </c>
      <c r="L2771" s="25">
        <f t="shared" si="370"/>
        <v>0</v>
      </c>
      <c r="M2771" s="25" t="s">
        <v>3650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hidden="1" x14ac:dyDescent="0.25">
      <c r="A2772" s="25">
        <f t="shared" si="363"/>
        <v>2771</v>
      </c>
      <c r="B2772" s="25" t="s">
        <v>3593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4071</v>
      </c>
      <c r="J2772" s="25">
        <v>1</v>
      </c>
      <c r="K2772" s="25">
        <v>1</v>
      </c>
      <c r="L2772" s="25">
        <f t="shared" si="370"/>
        <v>0</v>
      </c>
      <c r="M2772" s="25" t="s">
        <v>3650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hidden="1" x14ac:dyDescent="0.25">
      <c r="A2773" s="25">
        <f t="shared" si="363"/>
        <v>2772</v>
      </c>
      <c r="B2773" s="25" t="s">
        <v>3593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4072</v>
      </c>
      <c r="J2773" s="25">
        <v>1</v>
      </c>
      <c r="K2773" s="25">
        <v>1</v>
      </c>
      <c r="L2773" s="25">
        <f t="shared" si="370"/>
        <v>0</v>
      </c>
      <c r="M2773" s="25" t="s">
        <v>3650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63"/>
        <v>2773</v>
      </c>
      <c r="B2774" s="25" t="s">
        <v>3593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4073</v>
      </c>
      <c r="J2774" s="25">
        <v>1</v>
      </c>
      <c r="K2774" s="25">
        <v>1</v>
      </c>
      <c r="L2774" s="25">
        <f t="shared" si="370"/>
        <v>0</v>
      </c>
      <c r="M2774" s="25" t="s">
        <v>3650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63"/>
        <v>2774</v>
      </c>
      <c r="B2775" s="25" t="s">
        <v>3593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4074</v>
      </c>
      <c r="J2775" s="25">
        <v>1</v>
      </c>
      <c r="K2775" s="25">
        <v>1</v>
      </c>
      <c r="L2775" s="25">
        <f t="shared" si="370"/>
        <v>0</v>
      </c>
      <c r="M2775" s="25" t="s">
        <v>3650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63"/>
        <v>2775</v>
      </c>
      <c r="B2776" s="25" t="s">
        <v>3593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4075</v>
      </c>
      <c r="J2776" s="25">
        <v>1</v>
      </c>
      <c r="K2776" s="25">
        <v>1</v>
      </c>
      <c r="L2776" s="25">
        <f t="shared" si="370"/>
        <v>0</v>
      </c>
      <c r="M2776" s="25" t="s">
        <v>3650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63"/>
        <v>2776</v>
      </c>
      <c r="B2777" s="25" t="s">
        <v>3593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4076</v>
      </c>
      <c r="J2777" s="25">
        <v>1</v>
      </c>
      <c r="K2777" s="25">
        <v>1</v>
      </c>
      <c r="L2777" s="25">
        <f t="shared" si="370"/>
        <v>0</v>
      </c>
      <c r="M2777" s="25" t="s">
        <v>3650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63"/>
        <v>2777</v>
      </c>
      <c r="B2778" s="25" t="s">
        <v>3593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4077</v>
      </c>
      <c r="J2778" s="25">
        <v>1</v>
      </c>
      <c r="K2778" s="25">
        <v>1</v>
      </c>
      <c r="L2778" s="25">
        <f t="shared" si="370"/>
        <v>0</v>
      </c>
      <c r="M2778" s="25" t="s">
        <v>3650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63"/>
        <v>2778</v>
      </c>
      <c r="B2779" s="25" t="s">
        <v>3593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4078</v>
      </c>
      <c r="J2779" s="25">
        <v>1</v>
      </c>
      <c r="K2779" s="25">
        <v>1</v>
      </c>
      <c r="L2779" s="25">
        <f t="shared" si="370"/>
        <v>0</v>
      </c>
      <c r="M2779" s="25" t="s">
        <v>3650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63"/>
        <v>2779</v>
      </c>
      <c r="B2780" s="25" t="s">
        <v>3593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4079</v>
      </c>
      <c r="J2780" s="25">
        <v>1</v>
      </c>
      <c r="K2780" s="25">
        <v>1</v>
      </c>
      <c r="L2780" s="25">
        <f t="shared" si="370"/>
        <v>0</v>
      </c>
      <c r="M2780" s="25" t="s">
        <v>3650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63"/>
        <v>2780</v>
      </c>
      <c r="B2781" s="25" t="s">
        <v>3593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4080</v>
      </c>
      <c r="J2781" s="25">
        <v>2</v>
      </c>
      <c r="K2781" s="25">
        <v>2</v>
      </c>
      <c r="L2781" s="25">
        <f t="shared" si="370"/>
        <v>0</v>
      </c>
      <c r="M2781" s="25" t="s">
        <v>3650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63"/>
        <v>2781</v>
      </c>
      <c r="B2782" s="25" t="s">
        <v>3593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4081</v>
      </c>
      <c r="J2782" s="25">
        <v>1</v>
      </c>
      <c r="K2782" s="25">
        <v>1</v>
      </c>
      <c r="L2782" s="25">
        <f t="shared" si="370"/>
        <v>0</v>
      </c>
      <c r="M2782" s="25" t="s">
        <v>3650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63"/>
        <v>2782</v>
      </c>
      <c r="B2783" s="25" t="s">
        <v>3593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4082</v>
      </c>
      <c r="J2783" s="25">
        <v>1</v>
      </c>
      <c r="K2783" s="25">
        <v>1</v>
      </c>
      <c r="L2783" s="25">
        <f t="shared" si="370"/>
        <v>0</v>
      </c>
      <c r="M2783" s="25" t="s">
        <v>3650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63"/>
        <v>2783</v>
      </c>
      <c r="B2784" s="25" t="s">
        <v>3593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4083</v>
      </c>
      <c r="J2784" s="25">
        <v>1</v>
      </c>
      <c r="K2784" s="25">
        <v>1</v>
      </c>
      <c r="L2784" s="25">
        <f t="shared" si="370"/>
        <v>0</v>
      </c>
      <c r="M2784" s="25" t="s">
        <v>3650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63"/>
        <v>2784</v>
      </c>
      <c r="B2785" s="25" t="s">
        <v>3593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4084</v>
      </c>
      <c r="J2785" s="25">
        <v>1</v>
      </c>
      <c r="K2785" s="25">
        <v>1</v>
      </c>
      <c r="L2785" s="25">
        <f t="shared" si="370"/>
        <v>0</v>
      </c>
      <c r="M2785" s="25" t="s">
        <v>3650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63"/>
        <v>2785</v>
      </c>
      <c r="B2786" s="25" t="s">
        <v>3593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4085</v>
      </c>
      <c r="J2786" s="25">
        <v>1</v>
      </c>
      <c r="K2786" s="25">
        <v>1</v>
      </c>
      <c r="L2786" s="25">
        <f t="shared" si="370"/>
        <v>0</v>
      </c>
      <c r="M2786" s="25" t="s">
        <v>3650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63"/>
        <v>2786</v>
      </c>
      <c r="B2787" s="25" t="s">
        <v>3593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4086</v>
      </c>
      <c r="J2787" s="25">
        <v>1</v>
      </c>
      <c r="K2787" s="25">
        <v>1</v>
      </c>
      <c r="L2787" s="25">
        <f t="shared" si="370"/>
        <v>0</v>
      </c>
      <c r="M2787" s="25" t="s">
        <v>3650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63"/>
        <v>2787</v>
      </c>
      <c r="B2788" s="25" t="s">
        <v>3593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4087</v>
      </c>
      <c r="J2788" s="25">
        <v>1</v>
      </c>
      <c r="K2788" s="25">
        <v>1</v>
      </c>
      <c r="L2788" s="25">
        <f t="shared" si="370"/>
        <v>0</v>
      </c>
      <c r="M2788" s="25" t="s">
        <v>3650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63"/>
        <v>2788</v>
      </c>
      <c r="B2789" s="25" t="s">
        <v>3593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4088</v>
      </c>
      <c r="J2789" s="25">
        <v>1</v>
      </c>
      <c r="K2789" s="25">
        <v>1</v>
      </c>
      <c r="L2789" s="25">
        <f t="shared" si="370"/>
        <v>0</v>
      </c>
      <c r="M2789" s="25" t="s">
        <v>3650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63"/>
        <v>2789</v>
      </c>
      <c r="B2790" s="25" t="s">
        <v>3593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4089</v>
      </c>
      <c r="J2790" s="25">
        <v>1</v>
      </c>
      <c r="K2790" s="25">
        <v>1</v>
      </c>
      <c r="L2790" s="25">
        <f t="shared" si="370"/>
        <v>0</v>
      </c>
      <c r="M2790" s="25" t="s">
        <v>3650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63"/>
        <v>2790</v>
      </c>
      <c r="B2791" s="25" t="s">
        <v>3593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4090</v>
      </c>
      <c r="J2791" s="25">
        <v>1</v>
      </c>
      <c r="K2791" s="25">
        <v>1</v>
      </c>
      <c r="L2791" s="25">
        <f t="shared" si="370"/>
        <v>0</v>
      </c>
      <c r="M2791" s="25" t="s">
        <v>3649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63"/>
        <v>2791</v>
      </c>
      <c r="B2792" s="25" t="s">
        <v>3593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4091</v>
      </c>
      <c r="J2792" s="25">
        <v>1</v>
      </c>
      <c r="K2792" s="25">
        <v>1</v>
      </c>
      <c r="L2792" s="25">
        <f t="shared" si="370"/>
        <v>0</v>
      </c>
      <c r="M2792" s="25" t="s">
        <v>3649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63"/>
        <v>2792</v>
      </c>
      <c r="B2793" s="25" t="s">
        <v>3593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4092</v>
      </c>
      <c r="J2793" s="25">
        <v>1</v>
      </c>
      <c r="K2793" s="25">
        <v>1</v>
      </c>
      <c r="L2793" s="25">
        <f t="shared" si="370"/>
        <v>0</v>
      </c>
      <c r="M2793" s="25" t="s">
        <v>3649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63"/>
        <v>2793</v>
      </c>
      <c r="B2794" s="25" t="s">
        <v>3593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4093</v>
      </c>
      <c r="J2794" s="25">
        <v>1</v>
      </c>
      <c r="K2794" s="25">
        <v>1</v>
      </c>
      <c r="L2794" s="25">
        <f t="shared" si="370"/>
        <v>0</v>
      </c>
      <c r="M2794" s="25" t="s">
        <v>3649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63"/>
        <v>2794</v>
      </c>
      <c r="B2795" s="25" t="s">
        <v>3593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4094</v>
      </c>
      <c r="J2795" s="25">
        <v>1</v>
      </c>
      <c r="K2795" s="25">
        <v>1</v>
      </c>
      <c r="L2795" s="25">
        <f t="shared" si="370"/>
        <v>0</v>
      </c>
      <c r="M2795" s="25" t="s">
        <v>3647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63"/>
        <v>2795</v>
      </c>
      <c r="B2796" s="25" t="s">
        <v>3593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4035</v>
      </c>
      <c r="J2796" s="25">
        <v>1</v>
      </c>
      <c r="K2796" s="25">
        <v>1</v>
      </c>
      <c r="L2796" s="25">
        <f t="shared" si="370"/>
        <v>0</v>
      </c>
      <c r="M2796" s="25" t="s">
        <v>3647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63"/>
        <v>2796</v>
      </c>
      <c r="B2797" s="25" t="s">
        <v>3593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4095</v>
      </c>
      <c r="J2797" s="25">
        <v>3</v>
      </c>
      <c r="K2797" s="25">
        <v>3</v>
      </c>
      <c r="L2797" s="25">
        <f t="shared" si="370"/>
        <v>0</v>
      </c>
      <c r="M2797" s="25" t="s">
        <v>3650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63"/>
        <v>2797</v>
      </c>
      <c r="B2798" s="25" t="s">
        <v>3593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4096</v>
      </c>
      <c r="J2798" s="25">
        <v>1</v>
      </c>
      <c r="K2798" s="25">
        <v>1</v>
      </c>
      <c r="L2798" s="25">
        <f t="shared" si="370"/>
        <v>0</v>
      </c>
      <c r="M2798" s="25" t="s">
        <v>3650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63"/>
        <v>2798</v>
      </c>
      <c r="B2799" s="25" t="s">
        <v>3593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4097</v>
      </c>
      <c r="J2799" s="25">
        <v>1</v>
      </c>
      <c r="K2799" s="25">
        <v>1</v>
      </c>
      <c r="L2799" s="25">
        <f t="shared" si="370"/>
        <v>0</v>
      </c>
      <c r="M2799" s="25" t="s">
        <v>3650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63"/>
        <v>2799</v>
      </c>
      <c r="B2800" s="25" t="s">
        <v>3593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4098</v>
      </c>
      <c r="J2800" s="25">
        <v>1</v>
      </c>
      <c r="K2800" s="25">
        <v>1</v>
      </c>
      <c r="L2800" s="25">
        <f t="shared" si="370"/>
        <v>0</v>
      </c>
      <c r="M2800" s="25" t="s">
        <v>3648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63"/>
        <v>2800</v>
      </c>
      <c r="B2801" s="25" t="s">
        <v>3594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4099</v>
      </c>
      <c r="J2801" s="25">
        <v>1</v>
      </c>
      <c r="K2801" s="25">
        <v>1</v>
      </c>
      <c r="L2801" s="25">
        <f t="shared" si="370"/>
        <v>0</v>
      </c>
      <c r="M2801" s="25" t="s">
        <v>3657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hidden="1" x14ac:dyDescent="0.25">
      <c r="A2802" s="25">
        <f t="shared" si="363"/>
        <v>2801</v>
      </c>
      <c r="B2802" s="25" t="s">
        <v>3594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4100</v>
      </c>
      <c r="J2802" s="25">
        <v>2</v>
      </c>
      <c r="K2802" s="25">
        <v>2</v>
      </c>
      <c r="L2802" s="25">
        <f t="shared" si="370"/>
        <v>0</v>
      </c>
      <c r="M2802" s="25" t="s">
        <v>3674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hidden="1" x14ac:dyDescent="0.25">
      <c r="A2803" s="25">
        <f t="shared" si="363"/>
        <v>2802</v>
      </c>
      <c r="B2803" s="25" t="s">
        <v>3594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3955</v>
      </c>
      <c r="J2803" s="25">
        <v>1</v>
      </c>
      <c r="K2803" s="25">
        <v>1</v>
      </c>
      <c r="L2803" s="25">
        <f t="shared" si="370"/>
        <v>0</v>
      </c>
      <c r="M2803" s="25" t="s">
        <v>3657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hidden="1" x14ac:dyDescent="0.25">
      <c r="A2804" s="25">
        <f t="shared" si="363"/>
        <v>2803</v>
      </c>
      <c r="B2804" s="25" t="s">
        <v>3594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3956</v>
      </c>
      <c r="J2804" s="25">
        <v>1</v>
      </c>
      <c r="K2804" s="25">
        <v>1</v>
      </c>
      <c r="L2804" s="25">
        <f t="shared" si="370"/>
        <v>0</v>
      </c>
      <c r="M2804" s="25" t="s">
        <v>3674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si="363"/>
        <v>2804</v>
      </c>
      <c r="B2805" s="25" t="s">
        <v>3594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4101</v>
      </c>
      <c r="J2805" s="25">
        <v>3</v>
      </c>
      <c r="K2805" s="25">
        <v>3</v>
      </c>
      <c r="L2805" s="25">
        <f t="shared" si="370"/>
        <v>0</v>
      </c>
      <c r="M2805" s="25" t="s">
        <v>3674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63"/>
        <v>2805</v>
      </c>
      <c r="B2806" s="25" t="s">
        <v>3594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4102</v>
      </c>
      <c r="J2806" s="25">
        <v>1</v>
      </c>
      <c r="K2806" s="25">
        <v>1</v>
      </c>
      <c r="L2806" s="25">
        <f t="shared" si="370"/>
        <v>0</v>
      </c>
      <c r="M2806" s="25" t="s">
        <v>3657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63"/>
        <v>2806</v>
      </c>
      <c r="B2807" s="25" t="s">
        <v>3594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4103</v>
      </c>
      <c r="J2807" s="25">
        <v>1</v>
      </c>
      <c r="K2807" s="25">
        <v>1</v>
      </c>
      <c r="L2807" s="25">
        <f t="shared" si="370"/>
        <v>0</v>
      </c>
      <c r="M2807" s="25" t="s">
        <v>3657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63"/>
        <v>2807</v>
      </c>
      <c r="B2808" s="25" t="s">
        <v>3594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4104</v>
      </c>
      <c r="J2808" s="25">
        <v>1</v>
      </c>
      <c r="K2808" s="25">
        <v>1</v>
      </c>
      <c r="L2808" s="25">
        <f t="shared" si="370"/>
        <v>0</v>
      </c>
      <c r="M2808" s="25" t="s">
        <v>3657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63"/>
        <v>2808</v>
      </c>
      <c r="B2809" s="25" t="s">
        <v>3594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4105</v>
      </c>
      <c r="J2809" s="25">
        <v>1</v>
      </c>
      <c r="K2809" s="25">
        <v>1</v>
      </c>
      <c r="L2809" s="25">
        <f t="shared" si="370"/>
        <v>0</v>
      </c>
      <c r="M2809" s="25" t="s">
        <v>3657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63"/>
        <v>2809</v>
      </c>
      <c r="B2810" s="25" t="s">
        <v>3594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4106</v>
      </c>
      <c r="J2810" s="25">
        <v>1</v>
      </c>
      <c r="K2810" s="25">
        <v>1</v>
      </c>
      <c r="L2810" s="25">
        <f t="shared" si="370"/>
        <v>0</v>
      </c>
      <c r="M2810" s="25" t="s">
        <v>3657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63"/>
        <v>2810</v>
      </c>
      <c r="B2811" s="25" t="s">
        <v>3594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4107</v>
      </c>
      <c r="J2811" s="25">
        <v>1</v>
      </c>
      <c r="K2811" s="25">
        <v>1</v>
      </c>
      <c r="L2811" s="25">
        <f t="shared" si="370"/>
        <v>0</v>
      </c>
      <c r="M2811" s="25" t="s">
        <v>3657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63"/>
        <v>2811</v>
      </c>
      <c r="B2812" s="25" t="s">
        <v>3594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3973</v>
      </c>
      <c r="J2812" s="25">
        <v>1</v>
      </c>
      <c r="K2812" s="25">
        <v>1</v>
      </c>
      <c r="L2812" s="25">
        <f t="shared" si="370"/>
        <v>0</v>
      </c>
      <c r="M2812" s="25" t="s">
        <v>3670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63"/>
        <v>2812</v>
      </c>
      <c r="B2813" s="25" t="s">
        <v>3594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4108</v>
      </c>
      <c r="J2813" s="25">
        <v>2</v>
      </c>
      <c r="K2813" s="25">
        <v>2</v>
      </c>
      <c r="L2813" s="25">
        <f t="shared" si="370"/>
        <v>0</v>
      </c>
      <c r="M2813" s="25" t="s">
        <v>3657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63"/>
        <v>2813</v>
      </c>
      <c r="B2814" s="25" t="s">
        <v>3594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4109</v>
      </c>
      <c r="J2814" s="25">
        <v>5</v>
      </c>
      <c r="K2814" s="25">
        <v>5</v>
      </c>
      <c r="L2814" s="25">
        <f t="shared" si="370"/>
        <v>0</v>
      </c>
      <c r="M2814" s="25" t="s">
        <v>3672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63"/>
        <v>2814</v>
      </c>
      <c r="B2815" s="25" t="s">
        <v>3594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4110</v>
      </c>
      <c r="J2815" s="25">
        <v>3</v>
      </c>
      <c r="K2815" s="25">
        <v>3</v>
      </c>
      <c r="L2815" s="25">
        <f t="shared" si="370"/>
        <v>0</v>
      </c>
      <c r="M2815" s="25" t="s">
        <v>3657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63"/>
        <v>2815</v>
      </c>
      <c r="B2816" s="25" t="s">
        <v>3594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4111</v>
      </c>
      <c r="J2816" s="25">
        <v>3</v>
      </c>
      <c r="K2816" s="25">
        <v>3</v>
      </c>
      <c r="L2816" s="25">
        <f t="shared" si="370"/>
        <v>0</v>
      </c>
      <c r="M2816" s="25" t="s">
        <v>3657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63"/>
        <v>2816</v>
      </c>
      <c r="B2817" s="25" t="s">
        <v>3594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4112</v>
      </c>
      <c r="J2817" s="25">
        <v>2</v>
      </c>
      <c r="K2817" s="25">
        <v>2</v>
      </c>
      <c r="L2817" s="25">
        <f t="shared" si="370"/>
        <v>0</v>
      </c>
      <c r="M2817" s="25" t="s">
        <v>3651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3705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hidden="1" x14ac:dyDescent="0.25">
      <c r="A2818" s="25">
        <f t="shared" si="363"/>
        <v>2817</v>
      </c>
      <c r="B2818" s="25" t="s">
        <v>3594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3923</v>
      </c>
      <c r="J2818" s="25">
        <v>3</v>
      </c>
      <c r="K2818" s="25">
        <v>3</v>
      </c>
      <c r="L2818" s="25">
        <f t="shared" si="370"/>
        <v>0</v>
      </c>
      <c r="M2818" s="25" t="s">
        <v>3657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63"/>
        <v>2818</v>
      </c>
      <c r="B2819" s="25" t="s">
        <v>3594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4113</v>
      </c>
      <c r="J2819" s="25">
        <v>2</v>
      </c>
      <c r="K2819" s="25">
        <v>2</v>
      </c>
      <c r="L2819" s="25">
        <f t="shared" si="370"/>
        <v>0</v>
      </c>
      <c r="M2819" s="25" t="s">
        <v>3657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hidden="1" x14ac:dyDescent="0.25">
      <c r="A2820" s="25">
        <f t="shared" si="363"/>
        <v>2819</v>
      </c>
      <c r="B2820" s="25" t="s">
        <v>3594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4114</v>
      </c>
      <c r="J2820" s="25">
        <v>3</v>
      </c>
      <c r="K2820" s="25">
        <v>3</v>
      </c>
      <c r="L2820" s="25">
        <f t="shared" si="370"/>
        <v>0</v>
      </c>
      <c r="M2820" s="25" t="s">
        <v>3657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ref="A2821:A2884" si="371">A2820+1</f>
        <v>2820</v>
      </c>
      <c r="B2821" s="25" t="s">
        <v>3594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4115</v>
      </c>
      <c r="J2821" s="25">
        <v>1</v>
      </c>
      <c r="K2821" s="25">
        <v>1</v>
      </c>
      <c r="L2821" s="25">
        <f t="shared" si="370"/>
        <v>0</v>
      </c>
      <c r="M2821" s="25" t="s">
        <v>3689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71"/>
        <v>2821</v>
      </c>
      <c r="B2822" s="25" t="s">
        <v>3594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4116</v>
      </c>
      <c r="J2822" s="25">
        <v>3</v>
      </c>
      <c r="K2822" s="25">
        <v>3</v>
      </c>
      <c r="L2822" s="25">
        <f t="shared" si="370"/>
        <v>0</v>
      </c>
      <c r="M2822" s="25" t="s">
        <v>3657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si="371"/>
        <v>2822</v>
      </c>
      <c r="B2823" s="25" t="s">
        <v>3594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4117</v>
      </c>
      <c r="J2823" s="25">
        <v>3</v>
      </c>
      <c r="K2823" s="25">
        <v>3</v>
      </c>
      <c r="L2823" s="25">
        <f t="shared" si="370"/>
        <v>0</v>
      </c>
      <c r="M2823" s="25" t="s">
        <v>3657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71"/>
        <v>2823</v>
      </c>
      <c r="B2824" s="25" t="s">
        <v>3594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4118</v>
      </c>
      <c r="J2824" s="25">
        <v>1</v>
      </c>
      <c r="K2824" s="25">
        <v>1</v>
      </c>
      <c r="L2824" s="25">
        <f t="shared" si="370"/>
        <v>0</v>
      </c>
      <c r="M2824" s="25" t="s">
        <v>3662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71"/>
        <v>2824</v>
      </c>
      <c r="B2825" s="25" t="s">
        <v>3594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4119</v>
      </c>
      <c r="J2825" s="25">
        <v>1</v>
      </c>
      <c r="K2825" s="25">
        <v>1</v>
      </c>
      <c r="L2825" s="25">
        <f t="shared" si="370"/>
        <v>0</v>
      </c>
      <c r="M2825" s="25" t="s">
        <v>3662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71"/>
        <v>2825</v>
      </c>
      <c r="B2826" s="25" t="s">
        <v>3594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4120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3662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71"/>
        <v>2826</v>
      </c>
      <c r="B2827" s="25" t="s">
        <v>3594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4121</v>
      </c>
      <c r="J2827" s="25">
        <v>1</v>
      </c>
      <c r="K2827" s="25">
        <v>1</v>
      </c>
      <c r="L2827" s="25">
        <f t="shared" si="377"/>
        <v>0</v>
      </c>
      <c r="M2827" s="25" t="s">
        <v>3666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71"/>
        <v>2827</v>
      </c>
      <c r="B2828" s="25" t="s">
        <v>3594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4122</v>
      </c>
      <c r="J2828" s="25">
        <v>2</v>
      </c>
      <c r="K2828" s="25">
        <v>2</v>
      </c>
      <c r="L2828" s="25">
        <f t="shared" si="377"/>
        <v>0</v>
      </c>
      <c r="M2828" s="25" t="s">
        <v>3667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71"/>
        <v>2828</v>
      </c>
      <c r="B2829" s="25" t="s">
        <v>3594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4123</v>
      </c>
      <c r="J2829" s="25">
        <v>1</v>
      </c>
      <c r="K2829" s="25">
        <v>1</v>
      </c>
      <c r="L2829" s="25">
        <f t="shared" si="377"/>
        <v>0</v>
      </c>
      <c r="M2829" s="25" t="s">
        <v>3662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71"/>
        <v>2829</v>
      </c>
      <c r="B2830" s="25" t="s">
        <v>3594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4124</v>
      </c>
      <c r="J2830" s="25">
        <v>3</v>
      </c>
      <c r="K2830" s="25">
        <v>3</v>
      </c>
      <c r="L2830" s="25">
        <f t="shared" si="377"/>
        <v>0</v>
      </c>
      <c r="M2830" s="25" t="s">
        <v>3657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71"/>
        <v>2830</v>
      </c>
      <c r="B2831" s="25" t="s">
        <v>3594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4125</v>
      </c>
      <c r="J2831" s="25">
        <v>1</v>
      </c>
      <c r="K2831" s="25">
        <v>1</v>
      </c>
      <c r="L2831" s="25">
        <f t="shared" si="377"/>
        <v>0</v>
      </c>
      <c r="M2831" s="25" t="s">
        <v>3749</v>
      </c>
      <c r="N2831" s="45">
        <v>45929</v>
      </c>
      <c r="O2831" s="54">
        <v>38843</v>
      </c>
      <c r="P2831" s="25" t="s">
        <v>3748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hidden="1" x14ac:dyDescent="0.25">
      <c r="A2832" s="25">
        <f t="shared" si="371"/>
        <v>2831</v>
      </c>
      <c r="B2832" s="25" t="s">
        <v>3594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4126</v>
      </c>
      <c r="J2832" s="25">
        <v>3</v>
      </c>
      <c r="K2832" s="25">
        <v>3</v>
      </c>
      <c r="L2832" s="25">
        <f t="shared" si="377"/>
        <v>0</v>
      </c>
      <c r="M2832" s="25" t="s">
        <v>3657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71"/>
        <v>2832</v>
      </c>
      <c r="B2833" s="25" t="s">
        <v>3594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3835</v>
      </c>
      <c r="J2833" s="25">
        <v>3</v>
      </c>
      <c r="K2833" s="25">
        <v>3</v>
      </c>
      <c r="L2833" s="25">
        <f t="shared" si="377"/>
        <v>0</v>
      </c>
      <c r="M2833" s="25" t="s">
        <v>3657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hidden="1" x14ac:dyDescent="0.25">
      <c r="A2834" s="25">
        <f t="shared" si="371"/>
        <v>2833</v>
      </c>
      <c r="B2834" s="25" t="s">
        <v>3594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4127</v>
      </c>
      <c r="J2834" s="25">
        <v>1</v>
      </c>
      <c r="K2834" s="25">
        <v>1</v>
      </c>
      <c r="L2834" s="25">
        <f t="shared" si="377"/>
        <v>0</v>
      </c>
      <c r="M2834" s="25" t="s">
        <v>3676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71"/>
        <v>2834</v>
      </c>
      <c r="B2835" s="25" t="s">
        <v>3594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4128</v>
      </c>
      <c r="J2835" s="25">
        <v>1</v>
      </c>
      <c r="K2835" s="25">
        <v>1</v>
      </c>
      <c r="L2835" s="25">
        <f t="shared" si="377"/>
        <v>0</v>
      </c>
      <c r="M2835" s="25" t="s">
        <v>3657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71"/>
        <v>2835</v>
      </c>
      <c r="B2836" s="25" t="s">
        <v>3594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4129</v>
      </c>
      <c r="J2836" s="25">
        <v>3</v>
      </c>
      <c r="K2836" s="25">
        <v>3</v>
      </c>
      <c r="L2836" s="25">
        <f t="shared" si="377"/>
        <v>0</v>
      </c>
      <c r="M2836" s="25" t="s">
        <v>3657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71"/>
        <v>2836</v>
      </c>
      <c r="B2837" s="25" t="s">
        <v>3594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3844</v>
      </c>
      <c r="J2837" s="25">
        <v>2</v>
      </c>
      <c r="K2837" s="25">
        <v>2</v>
      </c>
      <c r="L2837" s="25">
        <f t="shared" si="377"/>
        <v>0</v>
      </c>
      <c r="M2837" s="25" t="s">
        <v>3657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71"/>
        <v>2837</v>
      </c>
      <c r="B2838" s="25" t="s">
        <v>3594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4130</v>
      </c>
      <c r="J2838" s="25">
        <v>1</v>
      </c>
      <c r="K2838" s="25">
        <v>1</v>
      </c>
      <c r="L2838" s="25">
        <f t="shared" si="377"/>
        <v>0</v>
      </c>
      <c r="M2838" s="25" t="s">
        <v>3658</v>
      </c>
      <c r="N2838" s="45">
        <v>45920</v>
      </c>
      <c r="O2838" s="54">
        <v>71610</v>
      </c>
      <c r="P2838" s="25" t="s">
        <v>3603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71"/>
        <v>2838</v>
      </c>
      <c r="B2839" s="25" t="s">
        <v>3594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3845</v>
      </c>
      <c r="J2839" s="25">
        <v>3</v>
      </c>
      <c r="K2839" s="25">
        <v>3</v>
      </c>
      <c r="L2839" s="25">
        <f t="shared" si="377"/>
        <v>0</v>
      </c>
      <c r="M2839" s="25" t="s">
        <v>3657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71"/>
        <v>2839</v>
      </c>
      <c r="B2840" s="25" t="s">
        <v>3594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4131</v>
      </c>
      <c r="J2840" s="25">
        <v>4</v>
      </c>
      <c r="K2840" s="25">
        <v>4</v>
      </c>
      <c r="L2840" s="25">
        <f t="shared" si="377"/>
        <v>0</v>
      </c>
      <c r="M2840" s="25" t="s">
        <v>3660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71"/>
        <v>2840</v>
      </c>
      <c r="B2841" s="25" t="s">
        <v>3594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4132</v>
      </c>
      <c r="J2841" s="25">
        <v>1</v>
      </c>
      <c r="K2841" s="25">
        <v>1</v>
      </c>
      <c r="L2841" s="25">
        <f t="shared" si="377"/>
        <v>0</v>
      </c>
      <c r="M2841" s="25" t="s">
        <v>3677</v>
      </c>
      <c r="N2841" s="45">
        <v>45920</v>
      </c>
      <c r="O2841" s="54">
        <v>27993</v>
      </c>
      <c r="P2841" s="25" t="s">
        <v>3605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71"/>
        <v>2841</v>
      </c>
      <c r="B2842" s="25" t="s">
        <v>3594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4133</v>
      </c>
      <c r="J2842" s="25">
        <v>1</v>
      </c>
      <c r="K2842" s="25">
        <v>1</v>
      </c>
      <c r="L2842" s="25">
        <f t="shared" si="377"/>
        <v>0</v>
      </c>
      <c r="M2842" s="25" t="s">
        <v>3668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71"/>
        <v>2842</v>
      </c>
      <c r="B2843" s="25" t="s">
        <v>3594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4134</v>
      </c>
      <c r="J2843" s="25">
        <v>6</v>
      </c>
      <c r="K2843" s="25">
        <v>6</v>
      </c>
      <c r="L2843" s="25">
        <f t="shared" si="377"/>
        <v>0</v>
      </c>
      <c r="M2843" s="25" t="s">
        <v>3669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71"/>
        <v>2843</v>
      </c>
      <c r="B2844" s="25" t="s">
        <v>3594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4054</v>
      </c>
      <c r="J2844" s="25">
        <v>1</v>
      </c>
      <c r="K2844" s="25">
        <v>1</v>
      </c>
      <c r="L2844" s="25">
        <f t="shared" si="377"/>
        <v>0</v>
      </c>
      <c r="M2844" s="25" t="s">
        <v>3664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71"/>
        <v>2844</v>
      </c>
      <c r="B2845" s="25" t="s">
        <v>3594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4135</v>
      </c>
      <c r="J2845" s="25">
        <v>1</v>
      </c>
      <c r="K2845" s="25">
        <v>1</v>
      </c>
      <c r="L2845" s="25">
        <f t="shared" si="377"/>
        <v>0</v>
      </c>
      <c r="M2845" s="25" t="s">
        <v>3670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71"/>
        <v>2845</v>
      </c>
      <c r="B2846" s="25" t="s">
        <v>3594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4136</v>
      </c>
      <c r="J2846" s="25">
        <v>1</v>
      </c>
      <c r="K2846" s="25">
        <v>1</v>
      </c>
      <c r="L2846" s="25">
        <f t="shared" si="377"/>
        <v>0</v>
      </c>
      <c r="M2846" s="25" t="s">
        <v>3656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71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4137</v>
      </c>
      <c r="J2847" s="25">
        <v>1</v>
      </c>
      <c r="K2847" s="25">
        <v>1</v>
      </c>
      <c r="L2847" s="25">
        <f t="shared" si="377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71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4138</v>
      </c>
      <c r="J2848" s="25">
        <v>1</v>
      </c>
      <c r="K2848" s="25">
        <v>1</v>
      </c>
      <c r="L2848" s="25">
        <f t="shared" si="377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71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4139</v>
      </c>
      <c r="J2849" s="25">
        <v>1</v>
      </c>
      <c r="K2849" s="25">
        <v>1</v>
      </c>
      <c r="L2849" s="25">
        <f t="shared" si="377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71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4140</v>
      </c>
      <c r="J2850" s="25">
        <v>1</v>
      </c>
      <c r="K2850" s="25">
        <v>1</v>
      </c>
      <c r="L2850" s="25">
        <f t="shared" si="377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71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4141</v>
      </c>
      <c r="J2851" s="25">
        <v>1</v>
      </c>
      <c r="K2851" s="25">
        <v>1</v>
      </c>
      <c r="L2851" s="25">
        <f t="shared" si="377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71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4142</v>
      </c>
      <c r="J2852" s="25">
        <v>1</v>
      </c>
      <c r="K2852" s="25">
        <v>1</v>
      </c>
      <c r="L2852" s="25">
        <f t="shared" si="377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71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4143</v>
      </c>
      <c r="J2853" s="25">
        <v>1</v>
      </c>
      <c r="K2853" s="25">
        <v>1</v>
      </c>
      <c r="L2853" s="25">
        <f t="shared" si="377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71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4144</v>
      </c>
      <c r="J2854" s="25">
        <v>1</v>
      </c>
      <c r="K2854" s="25">
        <v>1</v>
      </c>
      <c r="L2854" s="25">
        <f t="shared" si="377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71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4145</v>
      </c>
      <c r="J2855" s="25">
        <v>1</v>
      </c>
      <c r="K2855" s="25">
        <v>1</v>
      </c>
      <c r="L2855" s="25">
        <f t="shared" si="377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71"/>
        <v>2855</v>
      </c>
      <c r="B2856" s="25" t="s">
        <v>3594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4146</v>
      </c>
      <c r="J2856" s="25">
        <v>1</v>
      </c>
      <c r="K2856" s="25">
        <v>1</v>
      </c>
      <c r="L2856" s="25">
        <f t="shared" si="377"/>
        <v>0</v>
      </c>
      <c r="M2856" s="25" t="s">
        <v>3671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3624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71"/>
        <v>2856</v>
      </c>
      <c r="B2857" s="25" t="s">
        <v>3594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4147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3711</v>
      </c>
      <c r="Q2857" s="25"/>
      <c r="R2857" s="25"/>
      <c r="S2857" s="3">
        <v>4</v>
      </c>
      <c r="T2857" s="55" t="s">
        <v>3614</v>
      </c>
      <c r="U2857" s="25" t="s">
        <v>19</v>
      </c>
      <c r="V2857" s="25" t="str">
        <f>VLOOKUP(P2857,'Customer List'!B:C,2,)</f>
        <v>Unknown</v>
      </c>
      <c r="W2857" s="56" t="s">
        <v>3614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hidden="1" x14ac:dyDescent="0.25">
      <c r="A2858" s="25">
        <f t="shared" si="371"/>
        <v>2857</v>
      </c>
      <c r="B2858" s="25" t="s">
        <v>3594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4148</v>
      </c>
      <c r="J2858" s="25">
        <v>1</v>
      </c>
      <c r="K2858" s="25">
        <v>1</v>
      </c>
      <c r="L2858" s="25">
        <f t="shared" si="377"/>
        <v>0</v>
      </c>
      <c r="M2858" s="25" t="s">
        <v>3671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71"/>
        <v>2858</v>
      </c>
      <c r="B2859" s="25" t="s">
        <v>3594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4149</v>
      </c>
      <c r="J2859" s="25">
        <v>1</v>
      </c>
      <c r="K2859" s="25">
        <v>1</v>
      </c>
      <c r="L2859" s="25">
        <f t="shared" si="377"/>
        <v>0</v>
      </c>
      <c r="M2859" s="25" t="s">
        <v>3671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3624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hidden="1" x14ac:dyDescent="0.25">
      <c r="A2860" s="25">
        <f t="shared" si="371"/>
        <v>2859</v>
      </c>
      <c r="B2860" s="25" t="s">
        <v>3594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4150</v>
      </c>
      <c r="J2860" s="25">
        <v>1</v>
      </c>
      <c r="K2860" s="25">
        <v>1</v>
      </c>
      <c r="L2860" s="25">
        <f t="shared" si="377"/>
        <v>0</v>
      </c>
      <c r="M2860" s="25" t="s">
        <v>3659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71"/>
        <v>2860</v>
      </c>
      <c r="B2861" s="25" t="s">
        <v>3594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4244</v>
      </c>
      <c r="J2861" s="25">
        <v>2</v>
      </c>
      <c r="K2861" s="25">
        <v>2</v>
      </c>
      <c r="L2861" s="25">
        <f t="shared" si="377"/>
        <v>0</v>
      </c>
      <c r="M2861" s="25" t="s">
        <v>3655</v>
      </c>
      <c r="N2861" s="45">
        <v>45920</v>
      </c>
      <c r="O2861" s="54">
        <v>231660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71"/>
        <v>2861</v>
      </c>
      <c r="B2862" s="25" t="s">
        <v>3594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4245</v>
      </c>
      <c r="J2862" s="25">
        <v>2</v>
      </c>
      <c r="K2862" s="25">
        <v>2</v>
      </c>
      <c r="L2862" s="25">
        <f t="shared" si="377"/>
        <v>0</v>
      </c>
      <c r="M2862" s="25" t="s">
        <v>3655</v>
      </c>
      <c r="N2862" s="45">
        <v>45920</v>
      </c>
      <c r="O2862" s="54">
        <v>360360</v>
      </c>
      <c r="P2862" s="25" t="s">
        <v>3606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71"/>
        <v>2862</v>
      </c>
      <c r="B2863" s="25" t="s">
        <v>3594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4246</v>
      </c>
      <c r="J2863" s="25">
        <v>1</v>
      </c>
      <c r="K2863" s="25">
        <v>1</v>
      </c>
      <c r="L2863" s="25">
        <f t="shared" si="377"/>
        <v>0</v>
      </c>
      <c r="M2863" s="25" t="s">
        <v>3659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71"/>
        <v>2863</v>
      </c>
      <c r="B2864" s="25" t="s">
        <v>3594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4247</v>
      </c>
      <c r="J2864" s="25">
        <v>1</v>
      </c>
      <c r="K2864" s="25">
        <v>1</v>
      </c>
      <c r="L2864" s="25">
        <f t="shared" si="377"/>
        <v>0</v>
      </c>
      <c r="M2864" s="25" t="s">
        <v>3669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71"/>
        <v>2864</v>
      </c>
      <c r="B2865" s="25" t="s">
        <v>3594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4248</v>
      </c>
      <c r="J2865" s="25">
        <v>1</v>
      </c>
      <c r="K2865" s="25">
        <v>1</v>
      </c>
      <c r="L2865" s="25">
        <f t="shared" si="377"/>
        <v>0</v>
      </c>
      <c r="M2865" s="25" t="s">
        <v>3669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71"/>
        <v>2865</v>
      </c>
      <c r="B2866" s="25" t="s">
        <v>3615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3616</v>
      </c>
      <c r="I2866" s="25" t="s">
        <v>4249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3685</v>
      </c>
      <c r="N2866" s="45">
        <v>45920</v>
      </c>
      <c r="O2866" s="54">
        <v>0</v>
      </c>
      <c r="P2866" s="25" t="s">
        <v>3617</v>
      </c>
      <c r="Q2866" s="25">
        <v>58155918774</v>
      </c>
      <c r="R2866" s="25" t="s">
        <v>41</v>
      </c>
      <c r="S2866" s="3">
        <v>4</v>
      </c>
      <c r="T2866" s="55" t="s">
        <v>3623</v>
      </c>
      <c r="U2866" s="25" t="s">
        <v>3367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4155</v>
      </c>
      <c r="J2867" s="25">
        <v>1</v>
      </c>
      <c r="K2867" s="25">
        <v>1</v>
      </c>
      <c r="L2867" s="25">
        <f t="shared" si="378"/>
        <v>0</v>
      </c>
      <c r="M2867" s="25" t="s">
        <v>3665</v>
      </c>
      <c r="N2867" s="45">
        <v>45920</v>
      </c>
      <c r="O2867" s="54">
        <v>12642</v>
      </c>
      <c r="P2867" s="25" t="s">
        <v>3619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4162</v>
      </c>
      <c r="J2868" s="25">
        <v>1</v>
      </c>
      <c r="K2868" s="25">
        <v>1</v>
      </c>
      <c r="L2868" s="25">
        <f t="shared" si="378"/>
        <v>0</v>
      </c>
      <c r="M2868" s="25" t="s">
        <v>3661</v>
      </c>
      <c r="N2868" s="45">
        <v>45920</v>
      </c>
      <c r="O2868" s="54">
        <v>155011.5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4163</v>
      </c>
      <c r="J2869" s="25">
        <v>1</v>
      </c>
      <c r="K2869" s="25">
        <v>1</v>
      </c>
      <c r="L2869" s="25">
        <f t="shared" si="378"/>
        <v>0</v>
      </c>
      <c r="M2869" s="25" t="s">
        <v>3661</v>
      </c>
      <c r="N2869" s="45">
        <v>45920</v>
      </c>
      <c r="O2869" s="54">
        <v>166845</v>
      </c>
      <c r="P2869" s="25" t="s">
        <v>3620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3618</v>
      </c>
      <c r="I2870" s="25" t="s">
        <v>4250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hidden="1" x14ac:dyDescent="0.25">
      <c r="A2871" s="25">
        <f t="shared" si="371"/>
        <v>2870</v>
      </c>
      <c r="B2871" s="25" t="s">
        <v>3626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3627</v>
      </c>
      <c r="I2871" s="25" t="s">
        <v>4251</v>
      </c>
      <c r="J2871" s="25">
        <v>1</v>
      </c>
      <c r="K2871" s="25">
        <v>1</v>
      </c>
      <c r="L2871" s="25">
        <f t="shared" si="378"/>
        <v>0</v>
      </c>
      <c r="M2871" s="25" t="s">
        <v>3630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71"/>
        <v>2871</v>
      </c>
      <c r="B2872" s="25" t="s">
        <v>3626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3628</v>
      </c>
      <c r="I2872" s="25" t="s">
        <v>4252</v>
      </c>
      <c r="J2872" s="25">
        <v>1</v>
      </c>
      <c r="K2872" s="25">
        <v>1</v>
      </c>
      <c r="L2872" s="25">
        <f t="shared" si="378"/>
        <v>0</v>
      </c>
      <c r="M2872" s="25" t="s">
        <v>3630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3631</v>
      </c>
      <c r="U2872" s="25" t="s">
        <v>3604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hidden="1" x14ac:dyDescent="0.25">
      <c r="A2873" s="25">
        <f t="shared" si="371"/>
        <v>2872</v>
      </c>
      <c r="B2873" s="25" t="s">
        <v>3692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hidden="1" x14ac:dyDescent="0.25">
      <c r="A2874" s="25">
        <f t="shared" si="371"/>
        <v>2873</v>
      </c>
      <c r="B2874" s="25" t="s">
        <v>3692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3703</v>
      </c>
      <c r="N2874" s="45">
        <v>45923</v>
      </c>
      <c r="O2874" s="54">
        <v>61875</v>
      </c>
      <c r="P2874" s="25" t="s">
        <v>3704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hidden="1" x14ac:dyDescent="0.25">
      <c r="A2875" s="25">
        <f t="shared" si="371"/>
        <v>2874</v>
      </c>
      <c r="B2875" s="25" t="s">
        <v>3693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3695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3696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hidden="1" x14ac:dyDescent="0.25">
      <c r="A2876" s="25">
        <f t="shared" si="371"/>
        <v>2875</v>
      </c>
      <c r="B2876" s="25" t="s">
        <v>3694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3697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3714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hidden="1" x14ac:dyDescent="0.25">
      <c r="A2877" s="25">
        <f t="shared" si="371"/>
        <v>2876</v>
      </c>
      <c r="B2877" s="25" t="s">
        <v>3701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4163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71"/>
        <v>2877</v>
      </c>
      <c r="B2878" s="25" t="s">
        <v>3701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4163</v>
      </c>
      <c r="J2878" s="25">
        <v>1</v>
      </c>
      <c r="K2878" s="25">
        <v>1</v>
      </c>
      <c r="L2878" s="25">
        <f t="shared" si="378"/>
        <v>0</v>
      </c>
      <c r="M2878" s="25" t="s">
        <v>3729</v>
      </c>
      <c r="N2878" s="45">
        <v>45924</v>
      </c>
      <c r="O2878" s="54">
        <v>177514</v>
      </c>
      <c r="P2878" s="25" t="s">
        <v>3700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71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3698</v>
      </c>
      <c r="I2879" s="25" t="s">
        <v>4253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71"/>
        <v>2879</v>
      </c>
      <c r="B2880" s="25" t="s">
        <v>3701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3699</v>
      </c>
      <c r="I2880" s="25" t="s">
        <v>4254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71"/>
        <v>2880</v>
      </c>
      <c r="B2881" s="25" t="s">
        <v>3701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4158</v>
      </c>
      <c r="J2881" s="25">
        <v>1</v>
      </c>
      <c r="K2881" s="25">
        <v>1</v>
      </c>
      <c r="L2881" s="25">
        <f t="shared" si="378"/>
        <v>0</v>
      </c>
      <c r="M2881" s="25" t="s">
        <v>3729</v>
      </c>
      <c r="N2881" s="45">
        <v>45924</v>
      </c>
      <c r="O2881" s="54">
        <v>8452.5</v>
      </c>
      <c r="P2881" s="25" t="s">
        <v>3700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71"/>
        <v>2881</v>
      </c>
      <c r="B2882" s="25" t="s">
        <v>3715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3716</v>
      </c>
      <c r="I2882" s="25" t="s">
        <v>4255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/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/>
      <c r="Y2882" s="25" t="str">
        <f t="shared" si="386"/>
        <v/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/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71"/>
        <v>2882</v>
      </c>
      <c r="B2883" s="25" t="s">
        <v>3715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3717</v>
      </c>
      <c r="I2883" s="25" t="s">
        <v>4256</v>
      </c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hidden="1" x14ac:dyDescent="0.25">
      <c r="A2884" s="25">
        <f t="shared" si="371"/>
        <v>2883</v>
      </c>
      <c r="B2884" s="25" t="s">
        <v>3715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4160</v>
      </c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hidden="1" x14ac:dyDescent="0.25">
      <c r="A2885" s="25">
        <f t="shared" ref="A2885:A2949" si="393">A2884+1</f>
        <v>2884</v>
      </c>
      <c r="B2885" s="25" t="s">
        <v>3715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3718</v>
      </c>
      <c r="I2885" s="25" t="s">
        <v>4257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/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/>
      <c r="Y2885" s="25" t="str">
        <f t="shared" si="386"/>
        <v/>
      </c>
      <c r="Z2885" s="25" t="str">
        <f t="shared" si="391"/>
        <v>Saturday</v>
      </c>
      <c r="AA2885" s="25" t="str">
        <f t="shared" si="392"/>
        <v/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hidden="1" x14ac:dyDescent="0.25">
      <c r="A2886" s="25">
        <f t="shared" si="393"/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3719</v>
      </c>
      <c r="I2886" s="25" t="s">
        <v>4258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3757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si="393"/>
        <v>2886</v>
      </c>
      <c r="B2887" s="25" t="s">
        <v>3715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3720</v>
      </c>
      <c r="I2887" s="25" t="s">
        <v>4259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3757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hidden="1" x14ac:dyDescent="0.25">
      <c r="A2888" s="25">
        <f t="shared" si="393"/>
        <v>2887</v>
      </c>
      <c r="B2888" s="25" t="s">
        <v>3715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3721</v>
      </c>
      <c r="I2888" s="25" t="s">
        <v>4260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3757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393"/>
        <v>2888</v>
      </c>
      <c r="B2889" s="25" t="s">
        <v>3715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4160</v>
      </c>
      <c r="J2889" s="25">
        <v>1</v>
      </c>
      <c r="K2889" s="25">
        <v>1</v>
      </c>
      <c r="L2889" s="25">
        <f t="shared" si="378"/>
        <v>0</v>
      </c>
      <c r="M2889" s="25" t="s">
        <v>3742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393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4164</v>
      </c>
      <c r="J2890" s="25">
        <v>1</v>
      </c>
      <c r="K2890" s="25">
        <v>1</v>
      </c>
      <c r="L2890" s="25">
        <f t="shared" si="378"/>
        <v>0</v>
      </c>
      <c r="M2890" s="25" t="s">
        <v>3742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393"/>
        <v>2890</v>
      </c>
      <c r="B2891" s="25" t="s">
        <v>3715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4165</v>
      </c>
      <c r="J2891" s="25">
        <v>1</v>
      </c>
      <c r="K2891" s="25">
        <v>1</v>
      </c>
      <c r="L2891" s="25">
        <f t="shared" si="378"/>
        <v>0</v>
      </c>
      <c r="M2891" s="25" t="s">
        <v>3742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393"/>
        <v>2891</v>
      </c>
      <c r="B2892" s="25" t="s">
        <v>3715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3722</v>
      </c>
      <c r="I2892" s="25" t="s">
        <v>4261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3754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hidden="1" x14ac:dyDescent="0.25">
      <c r="A2893" s="25">
        <f t="shared" si="393"/>
        <v>2892</v>
      </c>
      <c r="B2893" s="25" t="s">
        <v>3715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3723</v>
      </c>
      <c r="I2893" s="25" t="s">
        <v>4262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3754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hidden="1" x14ac:dyDescent="0.25">
      <c r="A2894" s="25">
        <f t="shared" si="393"/>
        <v>2893</v>
      </c>
      <c r="B2894" s="25" t="s">
        <v>3715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3724</v>
      </c>
      <c r="I2894" s="25" t="s">
        <v>4263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3754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hidden="1" x14ac:dyDescent="0.25">
      <c r="A2895" s="25">
        <f t="shared" si="393"/>
        <v>2894</v>
      </c>
      <c r="B2895" s="25" t="s">
        <v>3715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3725</v>
      </c>
      <c r="I2895" s="25" t="s">
        <v>4264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3754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393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3726</v>
      </c>
      <c r="I2896" s="25" t="s">
        <v>4265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6"/>
        <v/>
      </c>
      <c r="Z2896" s="25" t="str">
        <f t="shared" si="391"/>
        <v>Saturday</v>
      </c>
      <c r="AA2896" s="25" t="str">
        <f t="shared" si="392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393"/>
        <v>2896</v>
      </c>
      <c r="B2897" s="25" t="s">
        <v>3715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3727</v>
      </c>
      <c r="I2897" s="25" t="s">
        <v>4266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/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/>
      <c r="Y2897" s="25" t="str">
        <f t="shared" si="386"/>
        <v/>
      </c>
      <c r="Z2897" s="25" t="str">
        <f t="shared" si="391"/>
        <v>Saturday</v>
      </c>
      <c r="AA2897" s="25" t="str">
        <f t="shared" si="392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393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4169</v>
      </c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hidden="1" x14ac:dyDescent="0.25">
      <c r="A2899" s="25">
        <f t="shared" si="393"/>
        <v>2898</v>
      </c>
      <c r="B2899" s="25" t="s">
        <v>3715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3602</v>
      </c>
      <c r="I2899" s="25" t="s">
        <v>4243</v>
      </c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hidden="1" x14ac:dyDescent="0.25">
      <c r="A2900" s="25">
        <f t="shared" si="393"/>
        <v>2899</v>
      </c>
      <c r="B2900" s="25" t="s">
        <v>3728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hidden="1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3737</v>
      </c>
      <c r="I2901" s="25" t="s">
        <v>4267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3586</v>
      </c>
      <c r="Q2901" s="25">
        <v>58156233936</v>
      </c>
      <c r="R2901" s="25"/>
      <c r="S2901" s="3">
        <v>4</v>
      </c>
      <c r="T2901" s="55"/>
      <c r="U2901" s="25" t="s">
        <v>3613</v>
      </c>
      <c r="V2901" s="25" t="str">
        <f>VLOOKUP(P2901,'Customer List'!B:C,2,)</f>
        <v>JAIPUR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hidden="1" x14ac:dyDescent="0.25">
      <c r="A2902" s="25">
        <f t="shared" si="393"/>
        <v>2901</v>
      </c>
      <c r="B2902" s="25" t="s">
        <v>3758</v>
      </c>
      <c r="C2902" s="45">
        <v>45923</v>
      </c>
      <c r="D2902" s="45">
        <v>45925</v>
      </c>
      <c r="E2902" s="8">
        <v>15540</v>
      </c>
      <c r="F2902" s="8">
        <f t="shared" ref="F2902" si="400">IF(AB2902="DOLLAR",E2902*88,E2902)</f>
        <v>15540</v>
      </c>
      <c r="G2902" s="54">
        <f t="shared" ref="G2902" si="401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3759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hidden="1" x14ac:dyDescent="0.25">
      <c r="A2903" s="25">
        <f t="shared" si="393"/>
        <v>2902</v>
      </c>
      <c r="B2903" s="25" t="s">
        <v>3738</v>
      </c>
      <c r="C2903" s="45">
        <v>45923</v>
      </c>
      <c r="D2903" s="45">
        <v>45926</v>
      </c>
      <c r="E2903" s="8">
        <v>294.60000000000002</v>
      </c>
      <c r="F2903" s="8">
        <f t="shared" ref="F2903:F2904" si="402">IF(AB2903="DOLLAR",E2903*88,E2903)</f>
        <v>25924.800000000003</v>
      </c>
      <c r="G2903" s="54">
        <f t="shared" ref="G2903:G2904" si="403">F2903*J2903</f>
        <v>25924.800000000003</v>
      </c>
      <c r="H2903" s="25" t="s">
        <v>3739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/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/>
      <c r="Y2903" s="25"/>
      <c r="Z2903" s="25"/>
      <c r="AA2903" s="25"/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hidden="1" x14ac:dyDescent="0.25">
      <c r="A2904" s="25">
        <f t="shared" si="393"/>
        <v>2903</v>
      </c>
      <c r="B2904" s="25" t="s">
        <v>3741</v>
      </c>
      <c r="C2904" s="45">
        <v>45923</v>
      </c>
      <c r="D2904" s="45">
        <v>45926</v>
      </c>
      <c r="E2904" s="8">
        <v>106.8</v>
      </c>
      <c r="F2904" s="8">
        <f t="shared" si="402"/>
        <v>9398.4</v>
      </c>
      <c r="G2904" s="54">
        <f t="shared" si="403"/>
        <v>18796.8</v>
      </c>
      <c r="H2904" s="25" t="s">
        <v>2393</v>
      </c>
      <c r="I2904" s="25" t="s">
        <v>4170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3740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3755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hidden="1" x14ac:dyDescent="0.25">
      <c r="A2905" s="25">
        <f t="shared" si="393"/>
        <v>2904</v>
      </c>
      <c r="B2905" s="25" t="s">
        <v>3747</v>
      </c>
      <c r="C2905" s="45">
        <v>45919</v>
      </c>
      <c r="D2905" s="45">
        <v>45926</v>
      </c>
      <c r="E2905" s="8">
        <v>73.5</v>
      </c>
      <c r="F2905" s="8">
        <f t="shared" ref="F2905:F2968" si="404">IF(AB2905="DOLLAR",E2905*88,E2905)</f>
        <v>6468</v>
      </c>
      <c r="G2905" s="54">
        <f t="shared" ref="G2905:G2968" si="405">F2905*J2905</f>
        <v>6468</v>
      </c>
      <c r="H2905" s="25">
        <v>100219</v>
      </c>
      <c r="I2905" s="25" t="s">
        <v>4268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/>
      <c r="Y2905" s="25" t="str">
        <f t="shared" ref="Y2905:Y2968" si="406">IF(X2905="", "", X2905-N2905)</f>
        <v/>
      </c>
      <c r="Z2905" s="25" t="str">
        <f t="shared" ref="Z2905:Z2968" si="407">IF(N2905="", "", TEXT(N2905, "dddd"))</f>
        <v>Saturday</v>
      </c>
      <c r="AA2905" s="25" t="str">
        <f t="shared" ref="AA2905:AA2968" si="408">IF(X2905="", "", TEXT(X2905, "dddd"))</f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hidden="1" x14ac:dyDescent="0.25">
      <c r="A2906" s="25">
        <f t="shared" si="393"/>
        <v>2905</v>
      </c>
      <c r="B2906" s="25" t="s">
        <v>3747</v>
      </c>
      <c r="C2906" s="45">
        <v>45919</v>
      </c>
      <c r="D2906" s="45">
        <v>45926</v>
      </c>
      <c r="E2906" s="8">
        <v>150.5</v>
      </c>
      <c r="F2906" s="8">
        <f t="shared" si="404"/>
        <v>13244</v>
      </c>
      <c r="G2906" s="54">
        <f t="shared" si="405"/>
        <v>13244</v>
      </c>
      <c r="H2906" s="25">
        <v>100536</v>
      </c>
      <c r="I2906" s="25" t="s">
        <v>4269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/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/>
      <c r="Y2906" s="25" t="str">
        <f t="shared" si="406"/>
        <v/>
      </c>
      <c r="Z2906" s="25" t="str">
        <f t="shared" si="407"/>
        <v>Saturday</v>
      </c>
      <c r="AA2906" s="25" t="str">
        <f t="shared" si="408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393"/>
        <v>2906</v>
      </c>
      <c r="B2907" s="25" t="s">
        <v>3747</v>
      </c>
      <c r="C2907" s="45">
        <v>45919</v>
      </c>
      <c r="D2907" s="45">
        <v>45926</v>
      </c>
      <c r="E2907" s="8">
        <v>138.6</v>
      </c>
      <c r="F2907" s="8">
        <f t="shared" si="404"/>
        <v>12196.8</v>
      </c>
      <c r="G2907" s="54">
        <f t="shared" si="405"/>
        <v>24393.599999999999</v>
      </c>
      <c r="H2907" s="25">
        <v>100722</v>
      </c>
      <c r="I2907" s="25" t="s">
        <v>4270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/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/>
      <c r="Y2907" s="25" t="str">
        <f t="shared" si="406"/>
        <v/>
      </c>
      <c r="Z2907" s="25" t="str">
        <f t="shared" si="407"/>
        <v>Saturday</v>
      </c>
      <c r="AA2907" s="25" t="str">
        <f t="shared" si="408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393"/>
        <v>2907</v>
      </c>
      <c r="B2908" s="25" t="s">
        <v>3747</v>
      </c>
      <c r="C2908" s="45">
        <v>45919</v>
      </c>
      <c r="D2908" s="45">
        <v>45926</v>
      </c>
      <c r="E2908" s="8">
        <v>23.1</v>
      </c>
      <c r="F2908" s="8">
        <f t="shared" si="404"/>
        <v>2032.8000000000002</v>
      </c>
      <c r="G2908" s="54">
        <f t="shared" si="405"/>
        <v>2032.8000000000002</v>
      </c>
      <c r="H2908" s="25">
        <v>103011</v>
      </c>
      <c r="I2908" s="25" t="s">
        <v>4271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3752</v>
      </c>
      <c r="X2908" s="45"/>
      <c r="Y2908" s="25" t="str">
        <f t="shared" si="406"/>
        <v/>
      </c>
      <c r="Z2908" s="25" t="str">
        <f t="shared" si="407"/>
        <v/>
      </c>
      <c r="AA2908" s="25" t="str">
        <f t="shared" si="408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393"/>
        <v>2908</v>
      </c>
      <c r="B2909" s="25" t="s">
        <v>3747</v>
      </c>
      <c r="C2909" s="45">
        <v>45919</v>
      </c>
      <c r="D2909" s="45">
        <v>45926</v>
      </c>
      <c r="E2909" s="8">
        <v>30.1</v>
      </c>
      <c r="F2909" s="8">
        <f t="shared" si="404"/>
        <v>2648.8</v>
      </c>
      <c r="G2909" s="54">
        <f t="shared" si="405"/>
        <v>2648.8</v>
      </c>
      <c r="H2909" s="25">
        <v>123109</v>
      </c>
      <c r="I2909" s="25" t="s">
        <v>4079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/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/>
      <c r="Y2909" s="25" t="str">
        <f t="shared" si="406"/>
        <v/>
      </c>
      <c r="Z2909" s="25" t="str">
        <f t="shared" si="407"/>
        <v>Saturday</v>
      </c>
      <c r="AA2909" s="25" t="str">
        <f t="shared" si="408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393"/>
        <v>2909</v>
      </c>
      <c r="B2910" s="25" t="s">
        <v>3747</v>
      </c>
      <c r="C2910" s="45">
        <v>45919</v>
      </c>
      <c r="D2910" s="45">
        <v>45926</v>
      </c>
      <c r="E2910" s="8">
        <v>204.75</v>
      </c>
      <c r="F2910" s="8">
        <f t="shared" si="404"/>
        <v>18018</v>
      </c>
      <c r="G2910" s="54">
        <f t="shared" si="405"/>
        <v>18018</v>
      </c>
      <c r="H2910" s="25">
        <v>138419</v>
      </c>
      <c r="I2910" s="25" t="s">
        <v>4272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/>
      <c r="Y2910" s="25" t="str">
        <f t="shared" si="406"/>
        <v/>
      </c>
      <c r="Z2910" s="25" t="str">
        <f t="shared" si="407"/>
        <v>Saturday</v>
      </c>
      <c r="AA2910" s="25" t="str">
        <f t="shared" si="408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393"/>
        <v>2910</v>
      </c>
      <c r="B2911" s="25" t="s">
        <v>3747</v>
      </c>
      <c r="C2911" s="45">
        <v>45919</v>
      </c>
      <c r="D2911" s="45">
        <v>45926</v>
      </c>
      <c r="E2911" s="8">
        <v>123.2</v>
      </c>
      <c r="F2911" s="8">
        <f t="shared" si="404"/>
        <v>10841.6</v>
      </c>
      <c r="G2911" s="54">
        <f t="shared" si="405"/>
        <v>10841.6</v>
      </c>
      <c r="H2911" s="25">
        <v>144215</v>
      </c>
      <c r="I2911" s="25" t="s">
        <v>4273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/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/>
      <c r="Y2911" s="25" t="str">
        <f t="shared" si="406"/>
        <v/>
      </c>
      <c r="Z2911" s="25" t="str">
        <f t="shared" si="407"/>
        <v>Saturday</v>
      </c>
      <c r="AA2911" s="25" t="str">
        <f t="shared" si="408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393"/>
        <v>2911</v>
      </c>
      <c r="B2912" s="25" t="s">
        <v>3747</v>
      </c>
      <c r="C2912" s="45">
        <v>45919</v>
      </c>
      <c r="D2912" s="45">
        <v>45926</v>
      </c>
      <c r="E2912" s="8">
        <v>70.7</v>
      </c>
      <c r="F2912" s="8">
        <f t="shared" si="404"/>
        <v>6221.6</v>
      </c>
      <c r="G2912" s="54">
        <f t="shared" si="405"/>
        <v>6221.6</v>
      </c>
      <c r="H2912" s="25">
        <v>157617</v>
      </c>
      <c r="I2912" s="25" t="s">
        <v>4274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/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/>
      <c r="Y2912" s="25" t="str">
        <f t="shared" si="406"/>
        <v/>
      </c>
      <c r="Z2912" s="25" t="str">
        <f t="shared" si="407"/>
        <v>Saturday</v>
      </c>
      <c r="AA2912" s="25" t="str">
        <f t="shared" si="408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393"/>
        <v>2912</v>
      </c>
      <c r="B2913" s="25" t="s">
        <v>3747</v>
      </c>
      <c r="C2913" s="45">
        <v>45919</v>
      </c>
      <c r="D2913" s="45">
        <v>45926</v>
      </c>
      <c r="E2913" s="8">
        <v>30.8</v>
      </c>
      <c r="F2913" s="8">
        <f t="shared" si="404"/>
        <v>2710.4</v>
      </c>
      <c r="G2913" s="54">
        <f t="shared" si="405"/>
        <v>2710.4</v>
      </c>
      <c r="H2913" s="25">
        <v>300402</v>
      </c>
      <c r="I2913" s="25" t="s">
        <v>4275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06"/>
        <v/>
      </c>
      <c r="Z2913" s="25" t="str">
        <f t="shared" si="407"/>
        <v>Monday</v>
      </c>
      <c r="AA2913" s="25" t="str">
        <f t="shared" si="408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3747</v>
      </c>
      <c r="C2914" s="45">
        <v>45919</v>
      </c>
      <c r="D2914" s="45">
        <v>45926</v>
      </c>
      <c r="E2914" s="8">
        <v>285.75</v>
      </c>
      <c r="F2914" s="8">
        <f t="shared" si="404"/>
        <v>25146</v>
      </c>
      <c r="G2914" s="54">
        <f t="shared" si="405"/>
        <v>25146</v>
      </c>
      <c r="H2914" s="25">
        <v>300434</v>
      </c>
      <c r="I2914" s="25" t="s">
        <v>4276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3744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>
        <v>45929</v>
      </c>
      <c r="Y2914" s="25">
        <f t="shared" si="406"/>
        <v>2</v>
      </c>
      <c r="Z2914" s="25" t="str">
        <f t="shared" si="407"/>
        <v>Saturday</v>
      </c>
      <c r="AA2914" s="25" t="str">
        <f t="shared" si="408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393"/>
        <v>2914</v>
      </c>
      <c r="B2915" s="25" t="s">
        <v>3747</v>
      </c>
      <c r="C2915" s="45">
        <v>45919</v>
      </c>
      <c r="D2915" s="45">
        <v>45926</v>
      </c>
      <c r="E2915" s="8">
        <v>297</v>
      </c>
      <c r="F2915" s="8">
        <f t="shared" si="404"/>
        <v>26136</v>
      </c>
      <c r="G2915" s="54">
        <f t="shared" si="405"/>
        <v>26136</v>
      </c>
      <c r="H2915" s="25">
        <v>300468</v>
      </c>
      <c r="I2915" s="25" t="s">
        <v>4277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06"/>
        <v>2</v>
      </c>
      <c r="Z2915" s="25" t="str">
        <f t="shared" si="407"/>
        <v>Saturday</v>
      </c>
      <c r="AA2915" s="25" t="str">
        <f t="shared" si="408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3747</v>
      </c>
      <c r="C2916" s="45">
        <v>45919</v>
      </c>
      <c r="D2916" s="45">
        <v>45926</v>
      </c>
      <c r="E2916" s="8">
        <v>46.2</v>
      </c>
      <c r="F2916" s="8">
        <f t="shared" si="404"/>
        <v>4065.6000000000004</v>
      </c>
      <c r="G2916" s="54">
        <f t="shared" si="405"/>
        <v>8131.2000000000007</v>
      </c>
      <c r="H2916" s="25">
        <v>300508</v>
      </c>
      <c r="I2916" s="25" t="s">
        <v>3978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3744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06"/>
        <v>2</v>
      </c>
      <c r="Z2916" s="25" t="str">
        <f t="shared" si="407"/>
        <v>Saturday</v>
      </c>
      <c r="AA2916" s="25" t="str">
        <f t="shared" si="408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3747</v>
      </c>
      <c r="C2917" s="45">
        <v>45919</v>
      </c>
      <c r="D2917" s="45">
        <v>45926</v>
      </c>
      <c r="E2917" s="8">
        <v>73.5</v>
      </c>
      <c r="F2917" s="8">
        <f t="shared" si="404"/>
        <v>6468</v>
      </c>
      <c r="G2917" s="54">
        <f t="shared" si="405"/>
        <v>6468</v>
      </c>
      <c r="H2917" s="25">
        <v>301330</v>
      </c>
      <c r="I2917" s="25" t="s">
        <v>4278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3744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406"/>
        <v>2</v>
      </c>
      <c r="Z2917" s="25" t="str">
        <f t="shared" si="407"/>
        <v>Saturday</v>
      </c>
      <c r="AA2917" s="25" t="str">
        <f t="shared" si="408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hidden="1" x14ac:dyDescent="0.25">
      <c r="A2918" s="25">
        <f t="shared" si="393"/>
        <v>2917</v>
      </c>
      <c r="B2918" s="25" t="s">
        <v>3747</v>
      </c>
      <c r="C2918" s="45">
        <v>45919</v>
      </c>
      <c r="D2918" s="45">
        <v>45926</v>
      </c>
      <c r="E2918" s="8">
        <v>45.5</v>
      </c>
      <c r="F2918" s="8">
        <f t="shared" si="404"/>
        <v>4004</v>
      </c>
      <c r="G2918" s="54">
        <f t="shared" si="405"/>
        <v>4004</v>
      </c>
      <c r="H2918" s="25">
        <v>301805</v>
      </c>
      <c r="I2918" s="25" t="s">
        <v>4279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06"/>
        <v/>
      </c>
      <c r="Z2918" s="25" t="str">
        <f t="shared" si="407"/>
        <v>Monday</v>
      </c>
      <c r="AA2918" s="25" t="str">
        <f t="shared" si="408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hidden="1" x14ac:dyDescent="0.25">
      <c r="A2919" s="25">
        <f t="shared" si="393"/>
        <v>2918</v>
      </c>
      <c r="B2919" s="25" t="s">
        <v>3747</v>
      </c>
      <c r="C2919" s="45">
        <v>45919</v>
      </c>
      <c r="D2919" s="45">
        <v>45926</v>
      </c>
      <c r="E2919" s="8">
        <v>169.4</v>
      </c>
      <c r="F2919" s="8">
        <f t="shared" si="404"/>
        <v>14907.2</v>
      </c>
      <c r="G2919" s="54">
        <f t="shared" si="405"/>
        <v>14907.2</v>
      </c>
      <c r="H2919" s="25">
        <v>302008</v>
      </c>
      <c r="I2919" s="25" t="s">
        <v>4280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06"/>
        <v/>
      </c>
      <c r="Z2919" s="25" t="str">
        <f t="shared" si="407"/>
        <v>Monday</v>
      </c>
      <c r="AA2919" s="25" t="str">
        <f t="shared" si="408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hidden="1" x14ac:dyDescent="0.25">
      <c r="A2920" s="25">
        <f t="shared" si="393"/>
        <v>2919</v>
      </c>
      <c r="B2920" s="25" t="s">
        <v>3747</v>
      </c>
      <c r="C2920" s="45">
        <v>45919</v>
      </c>
      <c r="D2920" s="45">
        <v>45926</v>
      </c>
      <c r="E2920" s="8">
        <v>142.5</v>
      </c>
      <c r="F2920" s="8">
        <f t="shared" si="404"/>
        <v>12540</v>
      </c>
      <c r="G2920" s="54">
        <f t="shared" si="405"/>
        <v>12540</v>
      </c>
      <c r="H2920" s="25">
        <v>302037</v>
      </c>
      <c r="I2920" s="25" t="s">
        <v>4281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3752</v>
      </c>
      <c r="X2920" s="45"/>
      <c r="Y2920" s="25" t="str">
        <f t="shared" si="406"/>
        <v/>
      </c>
      <c r="Z2920" s="25" t="str">
        <f t="shared" si="407"/>
        <v/>
      </c>
      <c r="AA2920" s="25" t="str">
        <f t="shared" si="408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hidden="1" x14ac:dyDescent="0.25">
      <c r="A2921" s="25">
        <f t="shared" si="393"/>
        <v>2920</v>
      </c>
      <c r="B2921" s="25" t="s">
        <v>3747</v>
      </c>
      <c r="C2921" s="45">
        <v>45919</v>
      </c>
      <c r="D2921" s="45">
        <v>45926</v>
      </c>
      <c r="E2921" s="8">
        <v>259</v>
      </c>
      <c r="F2921" s="8">
        <f t="shared" si="404"/>
        <v>22792</v>
      </c>
      <c r="G2921" s="54">
        <f t="shared" si="405"/>
        <v>22792</v>
      </c>
      <c r="H2921" s="25">
        <v>302088</v>
      </c>
      <c r="I2921" s="25" t="s">
        <v>4282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06"/>
        <v>2</v>
      </c>
      <c r="Z2921" s="25" t="str">
        <f t="shared" si="407"/>
        <v>Saturday</v>
      </c>
      <c r="AA2921" s="25" t="str">
        <f t="shared" si="408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3747</v>
      </c>
      <c r="C2922" s="45">
        <v>45919</v>
      </c>
      <c r="D2922" s="45">
        <v>45926</v>
      </c>
      <c r="E2922" s="8">
        <v>46.2</v>
      </c>
      <c r="F2922" s="8">
        <f t="shared" si="404"/>
        <v>4065.6000000000004</v>
      </c>
      <c r="G2922" s="54">
        <f t="shared" si="405"/>
        <v>8131.2000000000007</v>
      </c>
      <c r="H2922" s="25">
        <v>302208</v>
      </c>
      <c r="I2922" s="25" t="s">
        <v>4283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3744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06"/>
        <v>2</v>
      </c>
      <c r="Z2922" s="25" t="str">
        <f t="shared" si="407"/>
        <v>Saturday</v>
      </c>
      <c r="AA2922" s="25" t="str">
        <f t="shared" si="408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393"/>
        <v>2922</v>
      </c>
      <c r="B2923" s="25" t="s">
        <v>3747</v>
      </c>
      <c r="C2923" s="45">
        <v>45919</v>
      </c>
      <c r="D2923" s="45">
        <v>45926</v>
      </c>
      <c r="E2923" s="8">
        <v>267.39999999999998</v>
      </c>
      <c r="F2923" s="8">
        <f t="shared" si="404"/>
        <v>23531.199999999997</v>
      </c>
      <c r="G2923" s="54">
        <f t="shared" si="405"/>
        <v>23531.199999999997</v>
      </c>
      <c r="H2923" s="25">
        <v>302326</v>
      </c>
      <c r="I2923" s="25" t="s">
        <v>4284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/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/>
      <c r="Y2923" s="25" t="str">
        <f t="shared" si="406"/>
        <v/>
      </c>
      <c r="Z2923" s="25" t="str">
        <f t="shared" si="407"/>
        <v>Saturday</v>
      </c>
      <c r="AA2923" s="25" t="str">
        <f t="shared" si="408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393"/>
        <v>2923</v>
      </c>
      <c r="B2924" s="25" t="s">
        <v>3747</v>
      </c>
      <c r="C2924" s="45">
        <v>45919</v>
      </c>
      <c r="D2924" s="45">
        <v>45926</v>
      </c>
      <c r="E2924" s="8">
        <v>204.4</v>
      </c>
      <c r="F2924" s="8">
        <f t="shared" si="404"/>
        <v>17987.2</v>
      </c>
      <c r="G2924" s="54">
        <f t="shared" si="405"/>
        <v>17987.2</v>
      </c>
      <c r="H2924" s="25">
        <v>302612</v>
      </c>
      <c r="I2924" s="25" t="s">
        <v>4285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/>
      <c r="Y2924" s="25" t="str">
        <f t="shared" si="406"/>
        <v/>
      </c>
      <c r="Z2924" s="25" t="str">
        <f t="shared" si="407"/>
        <v>Saturday</v>
      </c>
      <c r="AA2924" s="25" t="str">
        <f t="shared" si="408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3747</v>
      </c>
      <c r="C2925" s="45">
        <v>45919</v>
      </c>
      <c r="D2925" s="45">
        <v>45926</v>
      </c>
      <c r="E2925" s="8">
        <v>73.5</v>
      </c>
      <c r="F2925" s="8">
        <f t="shared" si="404"/>
        <v>6468</v>
      </c>
      <c r="G2925" s="54">
        <f t="shared" si="405"/>
        <v>6468</v>
      </c>
      <c r="H2925" s="25">
        <v>302808</v>
      </c>
      <c r="I2925" s="25" t="s">
        <v>4286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3744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406"/>
        <v>2</v>
      </c>
      <c r="Z2925" s="25" t="str">
        <f t="shared" si="407"/>
        <v>Saturday</v>
      </c>
      <c r="AA2925" s="25" t="str">
        <f t="shared" si="408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393"/>
        <v>2925</v>
      </c>
      <c r="B2926" s="25" t="s">
        <v>3747</v>
      </c>
      <c r="C2926" s="45">
        <v>45919</v>
      </c>
      <c r="D2926" s="45">
        <v>45926</v>
      </c>
      <c r="E2926" s="8">
        <v>35</v>
      </c>
      <c r="F2926" s="8">
        <f t="shared" si="404"/>
        <v>3080</v>
      </c>
      <c r="G2926" s="54">
        <f t="shared" si="405"/>
        <v>3080</v>
      </c>
      <c r="H2926" s="25">
        <v>302902</v>
      </c>
      <c r="I2926" s="25" t="s">
        <v>4287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06"/>
        <v/>
      </c>
      <c r="Z2926" s="25" t="str">
        <f t="shared" si="407"/>
        <v>Monday</v>
      </c>
      <c r="AA2926" s="25" t="str">
        <f t="shared" si="408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hidden="1" x14ac:dyDescent="0.25">
      <c r="A2927" s="25">
        <f t="shared" si="393"/>
        <v>2926</v>
      </c>
      <c r="B2927" s="25" t="s">
        <v>3747</v>
      </c>
      <c r="C2927" s="45">
        <v>45919</v>
      </c>
      <c r="D2927" s="45">
        <v>45926</v>
      </c>
      <c r="E2927" s="8">
        <v>207.9</v>
      </c>
      <c r="F2927" s="8">
        <f t="shared" si="404"/>
        <v>18295.2</v>
      </c>
      <c r="G2927" s="54">
        <f t="shared" si="405"/>
        <v>18295.2</v>
      </c>
      <c r="H2927" s="25">
        <v>302910</v>
      </c>
      <c r="I2927" s="25" t="s">
        <v>4111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3732</v>
      </c>
      <c r="Q2927" s="25" t="s">
        <v>3745</v>
      </c>
      <c r="R2927" s="25"/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/>
      <c r="Y2927" s="25" t="str">
        <f t="shared" si="406"/>
        <v/>
      </c>
      <c r="Z2927" s="25" t="str">
        <f t="shared" si="407"/>
        <v>Saturday</v>
      </c>
      <c r="AA2927" s="25" t="str">
        <f t="shared" si="408"/>
        <v/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393"/>
        <v>2927</v>
      </c>
      <c r="B2928" s="25" t="s">
        <v>3747</v>
      </c>
      <c r="C2928" s="45">
        <v>45919</v>
      </c>
      <c r="D2928" s="45">
        <v>45926</v>
      </c>
      <c r="E2928" s="8">
        <v>185.5</v>
      </c>
      <c r="F2928" s="8">
        <f t="shared" si="404"/>
        <v>16324</v>
      </c>
      <c r="G2928" s="54">
        <f t="shared" si="405"/>
        <v>16324</v>
      </c>
      <c r="H2928" s="25">
        <v>303110</v>
      </c>
      <c r="I2928" s="25" t="s">
        <v>4288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3733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06"/>
        <v/>
      </c>
      <c r="Z2928" s="25" t="str">
        <f t="shared" si="407"/>
        <v>Monday</v>
      </c>
      <c r="AA2928" s="25" t="str">
        <f t="shared" si="408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3747</v>
      </c>
      <c r="C2929" s="45">
        <v>45919</v>
      </c>
      <c r="D2929" s="45">
        <v>45926</v>
      </c>
      <c r="E2929" s="8">
        <v>285.75</v>
      </c>
      <c r="F2929" s="8">
        <f t="shared" si="404"/>
        <v>25146</v>
      </c>
      <c r="G2929" s="54">
        <f t="shared" si="405"/>
        <v>25146</v>
      </c>
      <c r="H2929" s="25">
        <v>303526</v>
      </c>
      <c r="I2929" s="25" t="s">
        <v>4289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3744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06"/>
        <v>2</v>
      </c>
      <c r="Z2929" s="25" t="str">
        <f t="shared" si="407"/>
        <v>Saturday</v>
      </c>
      <c r="AA2929" s="25" t="str">
        <f t="shared" si="408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hidden="1" x14ac:dyDescent="0.25">
      <c r="A2930" s="25">
        <f t="shared" si="393"/>
        <v>2929</v>
      </c>
      <c r="B2930" s="25" t="s">
        <v>3747</v>
      </c>
      <c r="C2930" s="45">
        <v>45919</v>
      </c>
      <c r="D2930" s="45">
        <v>45926</v>
      </c>
      <c r="E2930" s="8">
        <v>157.5</v>
      </c>
      <c r="F2930" s="8">
        <f t="shared" si="404"/>
        <v>13860</v>
      </c>
      <c r="G2930" s="54">
        <f t="shared" si="405"/>
        <v>13860</v>
      </c>
      <c r="H2930" s="25">
        <v>303651</v>
      </c>
      <c r="I2930" s="25" t="s">
        <v>4290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3752</v>
      </c>
      <c r="X2930" s="45"/>
      <c r="Y2930" s="25" t="str">
        <f t="shared" si="406"/>
        <v/>
      </c>
      <c r="Z2930" s="25" t="str">
        <f t="shared" si="407"/>
        <v/>
      </c>
      <c r="AA2930" s="25" t="str">
        <f t="shared" si="408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hidden="1" x14ac:dyDescent="0.25">
      <c r="A2931" s="25">
        <f t="shared" si="393"/>
        <v>2930</v>
      </c>
      <c r="B2931" s="25" t="s">
        <v>3747</v>
      </c>
      <c r="C2931" s="45">
        <v>45919</v>
      </c>
      <c r="D2931" s="45">
        <v>45926</v>
      </c>
      <c r="E2931" s="8">
        <v>342.75</v>
      </c>
      <c r="F2931" s="8">
        <f t="shared" si="404"/>
        <v>30162</v>
      </c>
      <c r="G2931" s="54">
        <f t="shared" si="405"/>
        <v>30162</v>
      </c>
      <c r="H2931" s="25">
        <v>303744</v>
      </c>
      <c r="I2931" s="25" t="s">
        <v>4291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3757</v>
      </c>
      <c r="X2931" s="45"/>
      <c r="Y2931" s="25" t="str">
        <f t="shared" si="406"/>
        <v/>
      </c>
      <c r="Z2931" s="25" t="str">
        <f t="shared" si="407"/>
        <v/>
      </c>
      <c r="AA2931" s="25" t="str">
        <f t="shared" si="408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hidden="1" x14ac:dyDescent="0.25">
      <c r="A2932" s="25">
        <f t="shared" si="393"/>
        <v>2931</v>
      </c>
      <c r="B2932" s="25" t="s">
        <v>3747</v>
      </c>
      <c r="C2932" s="45">
        <v>45919</v>
      </c>
      <c r="D2932" s="45">
        <v>45926</v>
      </c>
      <c r="E2932" s="8">
        <v>50.4</v>
      </c>
      <c r="F2932" s="8">
        <f t="shared" si="404"/>
        <v>4435.2</v>
      </c>
      <c r="G2932" s="54">
        <f t="shared" si="405"/>
        <v>4435.2</v>
      </c>
      <c r="H2932" s="25">
        <v>304006</v>
      </c>
      <c r="I2932" s="25" t="s">
        <v>3982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/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/>
      <c r="Y2932" s="25" t="str">
        <f t="shared" si="406"/>
        <v/>
      </c>
      <c r="Z2932" s="25" t="str">
        <f t="shared" si="407"/>
        <v>Saturday</v>
      </c>
      <c r="AA2932" s="25" t="str">
        <f t="shared" si="408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hidden="1" x14ac:dyDescent="0.25">
      <c r="A2933" s="25">
        <f t="shared" si="393"/>
        <v>2932</v>
      </c>
      <c r="B2933" s="25" t="s">
        <v>3747</v>
      </c>
      <c r="C2933" s="45">
        <v>45919</v>
      </c>
      <c r="D2933" s="45">
        <v>45926</v>
      </c>
      <c r="E2933" s="8">
        <v>289.5</v>
      </c>
      <c r="F2933" s="8">
        <f t="shared" si="404"/>
        <v>25476</v>
      </c>
      <c r="G2933" s="54">
        <f t="shared" si="405"/>
        <v>25476</v>
      </c>
      <c r="H2933" s="25">
        <v>304036</v>
      </c>
      <c r="I2933" s="25" t="s">
        <v>4292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06"/>
        <v/>
      </c>
      <c r="Z2933" s="25" t="str">
        <f t="shared" si="407"/>
        <v>Monday</v>
      </c>
      <c r="AA2933" s="25" t="str">
        <f t="shared" si="408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hidden="1" x14ac:dyDescent="0.25">
      <c r="A2934" s="25">
        <f t="shared" si="393"/>
        <v>2933</v>
      </c>
      <c r="B2934" s="25" t="s">
        <v>3747</v>
      </c>
      <c r="C2934" s="45">
        <v>45919</v>
      </c>
      <c r="D2934" s="45">
        <v>45926</v>
      </c>
      <c r="E2934" s="8">
        <v>203</v>
      </c>
      <c r="F2934" s="8">
        <f t="shared" si="404"/>
        <v>17864</v>
      </c>
      <c r="G2934" s="54">
        <f t="shared" si="405"/>
        <v>17864</v>
      </c>
      <c r="H2934" s="25">
        <v>304096</v>
      </c>
      <c r="I2934" s="25" t="s">
        <v>4293</v>
      </c>
      <c r="J2934" s="25">
        <v>1</v>
      </c>
      <c r="K2934" s="25">
        <v>1</v>
      </c>
      <c r="L2934" s="25">
        <f t="shared" ref="L2934:L2997" si="409">J2934-K2934</f>
        <v>0</v>
      </c>
      <c r="M2934" s="25"/>
      <c r="N2934" s="45">
        <v>45929</v>
      </c>
      <c r="O2934" s="54"/>
      <c r="P2934" s="25" t="s">
        <v>3733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06"/>
        <v/>
      </c>
      <c r="Z2934" s="25" t="str">
        <f t="shared" si="407"/>
        <v>Monday</v>
      </c>
      <c r="AA2934" s="25" t="str">
        <f t="shared" si="408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hidden="1" x14ac:dyDescent="0.25">
      <c r="A2935" s="25">
        <f t="shared" si="393"/>
        <v>2934</v>
      </c>
      <c r="B2935" s="25" t="s">
        <v>3747</v>
      </c>
      <c r="C2935" s="45">
        <v>45919</v>
      </c>
      <c r="D2935" s="45">
        <v>45926</v>
      </c>
      <c r="E2935" s="8">
        <v>326.25</v>
      </c>
      <c r="F2935" s="8">
        <f t="shared" si="404"/>
        <v>28710</v>
      </c>
      <c r="G2935" s="54">
        <f t="shared" si="405"/>
        <v>28710</v>
      </c>
      <c r="H2935" s="25">
        <v>304136</v>
      </c>
      <c r="I2935" s="25" t="s">
        <v>4294</v>
      </c>
      <c r="J2935" s="25">
        <v>1</v>
      </c>
      <c r="K2935" s="25">
        <v>1</v>
      </c>
      <c r="L2935" s="25">
        <f t="shared" si="409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/>
      <c r="Y2935" s="25" t="str">
        <f t="shared" si="406"/>
        <v/>
      </c>
      <c r="Z2935" s="25" t="str">
        <f t="shared" si="407"/>
        <v>Saturday</v>
      </c>
      <c r="AA2935" s="25" t="str">
        <f t="shared" si="408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3747</v>
      </c>
      <c r="C2936" s="45">
        <v>45919</v>
      </c>
      <c r="D2936" s="45">
        <v>45926</v>
      </c>
      <c r="E2936" s="8">
        <v>285</v>
      </c>
      <c r="F2936" s="8">
        <f t="shared" si="404"/>
        <v>25080</v>
      </c>
      <c r="G2936" s="54">
        <f t="shared" si="405"/>
        <v>25080</v>
      </c>
      <c r="H2936" s="25">
        <v>304142</v>
      </c>
      <c r="I2936" s="25" t="s">
        <v>4295</v>
      </c>
      <c r="J2936" s="25">
        <v>1</v>
      </c>
      <c r="K2936" s="25">
        <v>1</v>
      </c>
      <c r="L2936" s="25">
        <f t="shared" si="409"/>
        <v>0</v>
      </c>
      <c r="M2936" s="25"/>
      <c r="N2936" s="45">
        <v>45927</v>
      </c>
      <c r="O2936" s="54"/>
      <c r="P2936" s="25" t="s">
        <v>192</v>
      </c>
      <c r="Q2936" s="25" t="s">
        <v>3744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>
        <v>45929</v>
      </c>
      <c r="Y2936" s="25">
        <f t="shared" si="406"/>
        <v>2</v>
      </c>
      <c r="Z2936" s="25" t="str">
        <f t="shared" si="407"/>
        <v>Saturday</v>
      </c>
      <c r="AA2936" s="25" t="str">
        <f t="shared" si="408"/>
        <v>Monday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hidden="1" x14ac:dyDescent="0.25">
      <c r="A2937" s="25">
        <f t="shared" si="393"/>
        <v>2936</v>
      </c>
      <c r="B2937" s="25" t="s">
        <v>3747</v>
      </c>
      <c r="C2937" s="45">
        <v>45919</v>
      </c>
      <c r="D2937" s="45">
        <v>45926</v>
      </c>
      <c r="E2937" s="8">
        <v>71.400000000000006</v>
      </c>
      <c r="F2937" s="8">
        <f t="shared" si="404"/>
        <v>6283.2000000000007</v>
      </c>
      <c r="G2937" s="54">
        <f t="shared" si="405"/>
        <v>6283.2000000000007</v>
      </c>
      <c r="H2937" s="25">
        <v>304402</v>
      </c>
      <c r="I2937" s="25" t="s">
        <v>4296</v>
      </c>
      <c r="J2937" s="25">
        <v>1</v>
      </c>
      <c r="K2937" s="25">
        <v>1</v>
      </c>
      <c r="L2937" s="25">
        <f t="shared" si="409"/>
        <v>0</v>
      </c>
      <c r="M2937" s="25"/>
      <c r="N2937" s="45">
        <v>45929</v>
      </c>
      <c r="O2937" s="54"/>
      <c r="P2937" s="25" t="s">
        <v>3733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06"/>
        <v/>
      </c>
      <c r="Z2937" s="25" t="str">
        <f t="shared" si="407"/>
        <v>Monday</v>
      </c>
      <c r="AA2937" s="25" t="str">
        <f t="shared" si="408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hidden="1" x14ac:dyDescent="0.25">
      <c r="A2938" s="25">
        <f t="shared" si="393"/>
        <v>2937</v>
      </c>
      <c r="B2938" s="25" t="s">
        <v>3747</v>
      </c>
      <c r="C2938" s="45">
        <v>45919</v>
      </c>
      <c r="D2938" s="45">
        <v>45926</v>
      </c>
      <c r="E2938" s="8">
        <v>86.8</v>
      </c>
      <c r="F2938" s="8">
        <f t="shared" si="404"/>
        <v>7638.4</v>
      </c>
      <c r="G2938" s="54">
        <f t="shared" si="405"/>
        <v>7638.4</v>
      </c>
      <c r="H2938" s="25">
        <v>304825</v>
      </c>
      <c r="I2938" s="25" t="s">
        <v>4297</v>
      </c>
      <c r="J2938" s="25">
        <v>1</v>
      </c>
      <c r="K2938" s="25"/>
      <c r="L2938" s="25">
        <f t="shared" si="409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3752</v>
      </c>
      <c r="X2938" s="45"/>
      <c r="Y2938" s="25" t="str">
        <f t="shared" si="406"/>
        <v/>
      </c>
      <c r="Z2938" s="25" t="str">
        <f t="shared" si="407"/>
        <v/>
      </c>
      <c r="AA2938" s="25" t="str">
        <f t="shared" si="408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hidden="1" x14ac:dyDescent="0.25">
      <c r="A2939" s="25">
        <f t="shared" si="393"/>
        <v>2938</v>
      </c>
      <c r="B2939" s="25" t="s">
        <v>3747</v>
      </c>
      <c r="C2939" s="45">
        <v>45919</v>
      </c>
      <c r="D2939" s="45">
        <v>45926</v>
      </c>
      <c r="E2939" s="8">
        <v>226.1</v>
      </c>
      <c r="F2939" s="8">
        <f t="shared" si="404"/>
        <v>19896.8</v>
      </c>
      <c r="G2939" s="54">
        <f t="shared" si="405"/>
        <v>19896.8</v>
      </c>
      <c r="H2939" s="25">
        <v>305114</v>
      </c>
      <c r="I2939" s="25" t="s">
        <v>4298</v>
      </c>
      <c r="J2939" s="25">
        <v>1</v>
      </c>
      <c r="K2939" s="25">
        <v>1</v>
      </c>
      <c r="L2939" s="25">
        <f t="shared" si="409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06"/>
        <v/>
      </c>
      <c r="Z2939" s="25" t="str">
        <f t="shared" si="407"/>
        <v>Monday</v>
      </c>
      <c r="AA2939" s="25" t="str">
        <f t="shared" si="408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hidden="1" x14ac:dyDescent="0.25">
      <c r="A2940" s="25">
        <f t="shared" si="393"/>
        <v>2939</v>
      </c>
      <c r="B2940" s="25" t="s">
        <v>3747</v>
      </c>
      <c r="C2940" s="45">
        <v>45919</v>
      </c>
      <c r="D2940" s="45">
        <v>45926</v>
      </c>
      <c r="E2940" s="8">
        <v>205.1</v>
      </c>
      <c r="F2940" s="8">
        <f t="shared" si="404"/>
        <v>18048.8</v>
      </c>
      <c r="G2940" s="54">
        <f t="shared" si="405"/>
        <v>18048.8</v>
      </c>
      <c r="H2940" s="25">
        <v>306008</v>
      </c>
      <c r="I2940" s="25" t="s">
        <v>4299</v>
      </c>
      <c r="J2940" s="25">
        <v>1</v>
      </c>
      <c r="K2940" s="25">
        <v>1</v>
      </c>
      <c r="L2940" s="25">
        <f t="shared" si="409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06"/>
        <v>2</v>
      </c>
      <c r="Z2940" s="25" t="str">
        <f t="shared" si="407"/>
        <v>Saturday</v>
      </c>
      <c r="AA2940" s="25" t="str">
        <f t="shared" si="408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hidden="1" x14ac:dyDescent="0.25">
      <c r="A2941" s="25">
        <f t="shared" si="393"/>
        <v>2940</v>
      </c>
      <c r="B2941" s="25" t="s">
        <v>3747</v>
      </c>
      <c r="C2941" s="45">
        <v>45919</v>
      </c>
      <c r="D2941" s="45">
        <v>45926</v>
      </c>
      <c r="E2941" s="8">
        <v>107.8</v>
      </c>
      <c r="F2941" s="8">
        <f t="shared" si="404"/>
        <v>9486.4</v>
      </c>
      <c r="G2941" s="54">
        <f t="shared" si="405"/>
        <v>9486.4</v>
      </c>
      <c r="H2941" s="25">
        <v>306509</v>
      </c>
      <c r="I2941" s="25" t="s">
        <v>4300</v>
      </c>
      <c r="J2941" s="25">
        <v>1</v>
      </c>
      <c r="K2941" s="25">
        <v>1</v>
      </c>
      <c r="L2941" s="25">
        <f t="shared" si="409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06"/>
        <v/>
      </c>
      <c r="Z2941" s="25" t="str">
        <f t="shared" si="407"/>
        <v>Monday</v>
      </c>
      <c r="AA2941" s="25" t="str">
        <f t="shared" si="408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hidden="1" x14ac:dyDescent="0.25">
      <c r="A2942" s="25">
        <f t="shared" si="393"/>
        <v>2941</v>
      </c>
      <c r="B2942" s="25" t="s">
        <v>3747</v>
      </c>
      <c r="C2942" s="45">
        <v>45919</v>
      </c>
      <c r="D2942" s="45">
        <v>45926</v>
      </c>
      <c r="E2942" s="8">
        <v>321.75</v>
      </c>
      <c r="F2942" s="8">
        <f t="shared" si="404"/>
        <v>28314</v>
      </c>
      <c r="G2942" s="54">
        <f t="shared" si="405"/>
        <v>56628</v>
      </c>
      <c r="H2942" s="25">
        <v>307640</v>
      </c>
      <c r="I2942" s="25" t="s">
        <v>4301</v>
      </c>
      <c r="J2942" s="25">
        <v>2</v>
      </c>
      <c r="K2942" s="25">
        <v>2</v>
      </c>
      <c r="L2942" s="25">
        <f t="shared" si="409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06"/>
        <v>2</v>
      </c>
      <c r="Z2942" s="25" t="str">
        <f t="shared" si="407"/>
        <v>Saturday</v>
      </c>
      <c r="AA2942" s="25" t="str">
        <f t="shared" si="408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hidden="1" x14ac:dyDescent="0.25">
      <c r="A2943" s="25">
        <f t="shared" si="393"/>
        <v>2942</v>
      </c>
      <c r="B2943" s="25" t="s">
        <v>3747</v>
      </c>
      <c r="C2943" s="45">
        <v>45919</v>
      </c>
      <c r="D2943" s="45">
        <v>45926</v>
      </c>
      <c r="E2943" s="8">
        <v>242.9</v>
      </c>
      <c r="F2943" s="8">
        <f t="shared" si="404"/>
        <v>21375.200000000001</v>
      </c>
      <c r="G2943" s="54">
        <f t="shared" si="405"/>
        <v>21375.200000000001</v>
      </c>
      <c r="H2943" s="25">
        <v>307654</v>
      </c>
      <c r="I2943" s="25" t="s">
        <v>4302</v>
      </c>
      <c r="J2943" s="25">
        <v>1</v>
      </c>
      <c r="K2943" s="25">
        <v>1</v>
      </c>
      <c r="L2943" s="25">
        <f t="shared" si="409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06"/>
        <v/>
      </c>
      <c r="Z2943" s="25" t="str">
        <f t="shared" si="407"/>
        <v>Monday</v>
      </c>
      <c r="AA2943" s="25" t="str">
        <f t="shared" si="408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3747</v>
      </c>
      <c r="C2944" s="45">
        <v>45919</v>
      </c>
      <c r="D2944" s="45">
        <v>45926</v>
      </c>
      <c r="E2944" s="8">
        <v>267.39999999999998</v>
      </c>
      <c r="F2944" s="8">
        <f t="shared" si="404"/>
        <v>23531.199999999997</v>
      </c>
      <c r="G2944" s="54">
        <f t="shared" si="405"/>
        <v>23531.199999999997</v>
      </c>
      <c r="H2944" s="25">
        <v>310718</v>
      </c>
      <c r="I2944" s="25" t="s">
        <v>4303</v>
      </c>
      <c r="J2944" s="25">
        <v>1</v>
      </c>
      <c r="K2944" s="25">
        <v>1</v>
      </c>
      <c r="L2944" s="25">
        <f t="shared" si="409"/>
        <v>0</v>
      </c>
      <c r="M2944" s="25"/>
      <c r="N2944" s="45">
        <v>45927</v>
      </c>
      <c r="O2944" s="54"/>
      <c r="P2944" s="25" t="s">
        <v>192</v>
      </c>
      <c r="Q2944" s="25" t="s">
        <v>3744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>
        <v>45929</v>
      </c>
      <c r="Y2944" s="25">
        <f t="shared" si="406"/>
        <v>2</v>
      </c>
      <c r="Z2944" s="25" t="str">
        <f t="shared" si="407"/>
        <v>Saturday</v>
      </c>
      <c r="AA2944" s="25" t="str">
        <f t="shared" si="408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hidden="1" x14ac:dyDescent="0.25">
      <c r="A2945" s="25">
        <f t="shared" si="393"/>
        <v>2944</v>
      </c>
      <c r="B2945" s="25" t="s">
        <v>3747</v>
      </c>
      <c r="C2945" s="45">
        <v>45919</v>
      </c>
      <c r="D2945" s="45">
        <v>45926</v>
      </c>
      <c r="E2945" s="8">
        <v>242.9</v>
      </c>
      <c r="F2945" s="8">
        <f t="shared" si="404"/>
        <v>21375.200000000001</v>
      </c>
      <c r="G2945" s="54">
        <f t="shared" si="405"/>
        <v>21375.200000000001</v>
      </c>
      <c r="H2945" s="25">
        <v>310946</v>
      </c>
      <c r="I2945" s="25" t="s">
        <v>4304</v>
      </c>
      <c r="J2945" s="25">
        <v>1</v>
      </c>
      <c r="K2945" s="25">
        <v>1</v>
      </c>
      <c r="L2945" s="25">
        <f t="shared" si="409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/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/>
      <c r="Y2945" s="25" t="str">
        <f t="shared" si="406"/>
        <v/>
      </c>
      <c r="Z2945" s="25" t="str">
        <f t="shared" si="407"/>
        <v>Saturday</v>
      </c>
      <c r="AA2945" s="25" t="str">
        <f t="shared" si="408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hidden="1" x14ac:dyDescent="0.25">
      <c r="A2946" s="25">
        <f t="shared" si="393"/>
        <v>2945</v>
      </c>
      <c r="B2946" s="25" t="s">
        <v>3747</v>
      </c>
      <c r="C2946" s="45">
        <v>45919</v>
      </c>
      <c r="D2946" s="45">
        <v>45926</v>
      </c>
      <c r="E2946" s="8">
        <v>304.5</v>
      </c>
      <c r="F2946" s="8">
        <f t="shared" si="404"/>
        <v>26796</v>
      </c>
      <c r="G2946" s="54">
        <f t="shared" si="405"/>
        <v>26796</v>
      </c>
      <c r="H2946" s="25">
        <v>311136</v>
      </c>
      <c r="I2946" s="25" t="s">
        <v>4305</v>
      </c>
      <c r="J2946" s="25">
        <v>1</v>
      </c>
      <c r="K2946" s="25"/>
      <c r="L2946" s="25">
        <f t="shared" si="409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3757</v>
      </c>
      <c r="X2946" s="45"/>
      <c r="Y2946" s="25" t="str">
        <f t="shared" si="406"/>
        <v/>
      </c>
      <c r="Z2946" s="25" t="str">
        <f t="shared" si="407"/>
        <v/>
      </c>
      <c r="AA2946" s="25" t="str">
        <f t="shared" si="408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hidden="1" x14ac:dyDescent="0.25">
      <c r="A2947" s="25">
        <f t="shared" si="393"/>
        <v>2946</v>
      </c>
      <c r="B2947" s="25" t="s">
        <v>3747</v>
      </c>
      <c r="C2947" s="45">
        <v>45919</v>
      </c>
      <c r="D2947" s="45">
        <v>45926</v>
      </c>
      <c r="E2947" s="8">
        <v>297</v>
      </c>
      <c r="F2947" s="8">
        <f t="shared" si="404"/>
        <v>26136</v>
      </c>
      <c r="G2947" s="54">
        <f t="shared" si="405"/>
        <v>26136</v>
      </c>
      <c r="H2947" s="25">
        <v>312238</v>
      </c>
      <c r="I2947" s="25" t="s">
        <v>4306</v>
      </c>
      <c r="J2947" s="25">
        <v>1</v>
      </c>
      <c r="K2947" s="25">
        <v>1</v>
      </c>
      <c r="L2947" s="25">
        <f t="shared" si="409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06"/>
        <v/>
      </c>
      <c r="Z2947" s="25" t="str">
        <f t="shared" si="407"/>
        <v>Monday</v>
      </c>
      <c r="AA2947" s="25" t="str">
        <f t="shared" si="408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hidden="1" x14ac:dyDescent="0.25">
      <c r="A2948" s="25">
        <f t="shared" si="393"/>
        <v>2947</v>
      </c>
      <c r="B2948" s="25" t="s">
        <v>3747</v>
      </c>
      <c r="C2948" s="45">
        <v>45919</v>
      </c>
      <c r="D2948" s="45">
        <v>45926</v>
      </c>
      <c r="E2948" s="8">
        <v>86.8</v>
      </c>
      <c r="F2948" s="8">
        <f t="shared" si="404"/>
        <v>7638.4</v>
      </c>
      <c r="G2948" s="54">
        <f t="shared" si="405"/>
        <v>7638.4</v>
      </c>
      <c r="H2948" s="25">
        <v>317313</v>
      </c>
      <c r="I2948" s="25" t="s">
        <v>4307</v>
      </c>
      <c r="J2948" s="25">
        <v>1</v>
      </c>
      <c r="K2948" s="25"/>
      <c r="L2948" s="25">
        <f t="shared" si="409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3752</v>
      </c>
      <c r="X2948" s="45"/>
      <c r="Y2948" s="25" t="str">
        <f t="shared" si="406"/>
        <v/>
      </c>
      <c r="Z2948" s="25" t="str">
        <f t="shared" si="407"/>
        <v/>
      </c>
      <c r="AA2948" s="25" t="str">
        <f t="shared" si="408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hidden="1" x14ac:dyDescent="0.25">
      <c r="A2949" s="25">
        <f t="shared" si="393"/>
        <v>2948</v>
      </c>
      <c r="B2949" s="25" t="s">
        <v>3747</v>
      </c>
      <c r="C2949" s="45">
        <v>45919</v>
      </c>
      <c r="D2949" s="45">
        <v>45926</v>
      </c>
      <c r="E2949" s="8">
        <v>19.600000000000001</v>
      </c>
      <c r="F2949" s="8">
        <f t="shared" si="404"/>
        <v>1724.8000000000002</v>
      </c>
      <c r="G2949" s="54">
        <f t="shared" si="405"/>
        <v>1724.8000000000002</v>
      </c>
      <c r="H2949" s="25">
        <v>317409</v>
      </c>
      <c r="I2949" s="25" t="s">
        <v>4308</v>
      </c>
      <c r="J2949" s="25">
        <v>1</v>
      </c>
      <c r="K2949" s="25"/>
      <c r="L2949" s="25">
        <f t="shared" si="409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3752</v>
      </c>
      <c r="X2949" s="45"/>
      <c r="Y2949" s="25" t="str">
        <f t="shared" si="406"/>
        <v/>
      </c>
      <c r="Z2949" s="25" t="str">
        <f t="shared" si="407"/>
        <v/>
      </c>
      <c r="AA2949" s="25" t="str">
        <f t="shared" si="408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hidden="1" x14ac:dyDescent="0.25">
      <c r="A2950" s="25">
        <f t="shared" ref="A2950:A3013" si="410">A2949+1</f>
        <v>2949</v>
      </c>
      <c r="B2950" s="25" t="s">
        <v>3747</v>
      </c>
      <c r="C2950" s="45">
        <v>45919</v>
      </c>
      <c r="D2950" s="45">
        <v>45926</v>
      </c>
      <c r="E2950" s="8">
        <v>141.4</v>
      </c>
      <c r="F2950" s="8">
        <f t="shared" si="404"/>
        <v>12443.2</v>
      </c>
      <c r="G2950" s="54">
        <f t="shared" si="405"/>
        <v>12443.2</v>
      </c>
      <c r="H2950" s="25">
        <v>323512</v>
      </c>
      <c r="I2950" s="25" t="s">
        <v>4309</v>
      </c>
      <c r="J2950" s="25">
        <v>1</v>
      </c>
      <c r="K2950" s="25">
        <v>1</v>
      </c>
      <c r="L2950" s="25">
        <f t="shared" si="409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/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/>
      <c r="Y2950" s="25" t="str">
        <f t="shared" si="406"/>
        <v/>
      </c>
      <c r="Z2950" s="25" t="str">
        <f t="shared" si="407"/>
        <v>Saturday</v>
      </c>
      <c r="AA2950" s="25" t="str">
        <f t="shared" si="408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hidden="1" x14ac:dyDescent="0.25">
      <c r="A2951" s="25">
        <f t="shared" si="410"/>
        <v>2950</v>
      </c>
      <c r="B2951" s="25" t="s">
        <v>3747</v>
      </c>
      <c r="C2951" s="45">
        <v>45919</v>
      </c>
      <c r="D2951" s="45">
        <v>45926</v>
      </c>
      <c r="E2951" s="8">
        <v>175</v>
      </c>
      <c r="F2951" s="8">
        <f t="shared" si="404"/>
        <v>15400</v>
      </c>
      <c r="G2951" s="54">
        <f t="shared" si="405"/>
        <v>15400</v>
      </c>
      <c r="H2951" s="25">
        <v>324206</v>
      </c>
      <c r="I2951" s="25" t="s">
        <v>4310</v>
      </c>
      <c r="J2951" s="25">
        <v>1</v>
      </c>
      <c r="K2951" s="25">
        <v>1</v>
      </c>
      <c r="L2951" s="25">
        <f t="shared" si="409"/>
        <v>0</v>
      </c>
      <c r="M2951" s="25"/>
      <c r="N2951" s="45">
        <v>45929</v>
      </c>
      <c r="O2951" s="54"/>
      <c r="P2951" s="25" t="s">
        <v>3733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06"/>
        <v/>
      </c>
      <c r="Z2951" s="25" t="str">
        <f t="shared" si="407"/>
        <v>Monday</v>
      </c>
      <c r="AA2951" s="25" t="str">
        <f t="shared" si="408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hidden="1" x14ac:dyDescent="0.25">
      <c r="A2952" s="25">
        <f t="shared" si="410"/>
        <v>2951</v>
      </c>
      <c r="B2952" s="25" t="s">
        <v>3747</v>
      </c>
      <c r="C2952" s="45">
        <v>45919</v>
      </c>
      <c r="D2952" s="45">
        <v>45926</v>
      </c>
      <c r="E2952" s="8">
        <v>175</v>
      </c>
      <c r="F2952" s="8">
        <f t="shared" si="404"/>
        <v>15400</v>
      </c>
      <c r="G2952" s="54">
        <f t="shared" si="405"/>
        <v>15400</v>
      </c>
      <c r="H2952" s="25">
        <v>324206</v>
      </c>
      <c r="I2952" s="25" t="s">
        <v>4310</v>
      </c>
      <c r="J2952" s="25">
        <v>1</v>
      </c>
      <c r="K2952" s="25">
        <v>1</v>
      </c>
      <c r="L2952" s="25">
        <f t="shared" si="409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/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/>
      <c r="Y2952" s="25" t="str">
        <f t="shared" si="406"/>
        <v/>
      </c>
      <c r="Z2952" s="25" t="str">
        <f t="shared" si="407"/>
        <v>Saturday</v>
      </c>
      <c r="AA2952" s="25" t="str">
        <f t="shared" si="408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hidden="1" x14ac:dyDescent="0.25">
      <c r="A2953" s="25">
        <f t="shared" si="410"/>
        <v>2952</v>
      </c>
      <c r="B2953" s="25" t="s">
        <v>3747</v>
      </c>
      <c r="C2953" s="45">
        <v>45919</v>
      </c>
      <c r="D2953" s="45">
        <v>45926</v>
      </c>
      <c r="E2953" s="8">
        <v>65.8</v>
      </c>
      <c r="F2953" s="8">
        <f t="shared" si="404"/>
        <v>5790.4</v>
      </c>
      <c r="G2953" s="54">
        <f t="shared" si="405"/>
        <v>5790.4</v>
      </c>
      <c r="H2953" s="25">
        <v>327005</v>
      </c>
      <c r="I2953" s="25" t="s">
        <v>4311</v>
      </c>
      <c r="J2953" s="25">
        <v>1</v>
      </c>
      <c r="K2953" s="25">
        <v>1</v>
      </c>
      <c r="L2953" s="25">
        <f t="shared" si="409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/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/>
      <c r="Y2953" s="25" t="str">
        <f t="shared" si="406"/>
        <v/>
      </c>
      <c r="Z2953" s="25" t="str">
        <f t="shared" si="407"/>
        <v>Saturday</v>
      </c>
      <c r="AA2953" s="25" t="str">
        <f t="shared" si="408"/>
        <v/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hidden="1" x14ac:dyDescent="0.25">
      <c r="A2954" s="25">
        <f t="shared" si="410"/>
        <v>2953</v>
      </c>
      <c r="B2954" s="25" t="s">
        <v>3747</v>
      </c>
      <c r="C2954" s="45">
        <v>45919</v>
      </c>
      <c r="D2954" s="45">
        <v>45926</v>
      </c>
      <c r="E2954" s="8">
        <v>219.8</v>
      </c>
      <c r="F2954" s="8">
        <f t="shared" si="404"/>
        <v>19342.400000000001</v>
      </c>
      <c r="G2954" s="54">
        <f t="shared" si="405"/>
        <v>19342.400000000001</v>
      </c>
      <c r="H2954" s="25">
        <v>328114</v>
      </c>
      <c r="I2954" s="25" t="s">
        <v>4312</v>
      </c>
      <c r="J2954" s="25">
        <v>1</v>
      </c>
      <c r="K2954" s="25">
        <v>1</v>
      </c>
      <c r="L2954" s="25">
        <f t="shared" si="409"/>
        <v>0</v>
      </c>
      <c r="M2954" s="25"/>
      <c r="N2954" s="45">
        <v>45929</v>
      </c>
      <c r="O2954" s="54"/>
      <c r="P2954" s="25" t="s">
        <v>3733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06"/>
        <v/>
      </c>
      <c r="Z2954" s="25" t="str">
        <f t="shared" si="407"/>
        <v>Monday</v>
      </c>
      <c r="AA2954" s="25" t="str">
        <f t="shared" si="408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hidden="1" x14ac:dyDescent="0.25">
      <c r="A2955" s="25">
        <f t="shared" si="410"/>
        <v>2954</v>
      </c>
      <c r="B2955" s="25" t="s">
        <v>3747</v>
      </c>
      <c r="C2955" s="45">
        <v>45919</v>
      </c>
      <c r="D2955" s="45">
        <v>45926</v>
      </c>
      <c r="E2955" s="8">
        <v>267.39999999999998</v>
      </c>
      <c r="F2955" s="8">
        <f t="shared" si="404"/>
        <v>23531.199999999997</v>
      </c>
      <c r="G2955" s="54">
        <f t="shared" si="405"/>
        <v>23531.199999999997</v>
      </c>
      <c r="H2955" s="25">
        <v>329918</v>
      </c>
      <c r="I2955" s="25" t="s">
        <v>3992</v>
      </c>
      <c r="J2955" s="25">
        <v>1</v>
      </c>
      <c r="K2955" s="25">
        <v>1</v>
      </c>
      <c r="L2955" s="25">
        <f t="shared" si="409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/>
      <c r="Y2955" s="25" t="str">
        <f t="shared" si="406"/>
        <v/>
      </c>
      <c r="Z2955" s="25" t="str">
        <f t="shared" si="407"/>
        <v>Saturday</v>
      </c>
      <c r="AA2955" s="25" t="str">
        <f t="shared" si="408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410"/>
        <v>2955</v>
      </c>
      <c r="B2956" s="25" t="s">
        <v>3747</v>
      </c>
      <c r="C2956" s="45">
        <v>45919</v>
      </c>
      <c r="D2956" s="45">
        <v>45926</v>
      </c>
      <c r="E2956" s="8">
        <v>175</v>
      </c>
      <c r="F2956" s="8">
        <f t="shared" si="404"/>
        <v>15400</v>
      </c>
      <c r="G2956" s="54">
        <f t="shared" si="405"/>
        <v>15400</v>
      </c>
      <c r="H2956" s="25">
        <v>330610</v>
      </c>
      <c r="I2956" s="25" t="s">
        <v>4313</v>
      </c>
      <c r="J2956" s="25">
        <v>1</v>
      </c>
      <c r="K2956" s="25">
        <v>1</v>
      </c>
      <c r="L2956" s="25">
        <f t="shared" si="409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06"/>
        <v>2</v>
      </c>
      <c r="Z2956" s="25" t="str">
        <f t="shared" si="407"/>
        <v>Saturday</v>
      </c>
      <c r="AA2956" s="25" t="str">
        <f t="shared" si="408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hidden="1" x14ac:dyDescent="0.25">
      <c r="A2957" s="25">
        <f t="shared" si="410"/>
        <v>2956</v>
      </c>
      <c r="B2957" s="25" t="s">
        <v>3747</v>
      </c>
      <c r="C2957" s="45">
        <v>45919</v>
      </c>
      <c r="D2957" s="45">
        <v>45926</v>
      </c>
      <c r="E2957" s="8">
        <v>214.9</v>
      </c>
      <c r="F2957" s="8">
        <f t="shared" si="404"/>
        <v>18911.2</v>
      </c>
      <c r="G2957" s="54">
        <f t="shared" si="405"/>
        <v>18911.2</v>
      </c>
      <c r="H2957" s="25">
        <v>330706</v>
      </c>
      <c r="I2957" s="25" t="s">
        <v>4314</v>
      </c>
      <c r="J2957" s="25">
        <v>1</v>
      </c>
      <c r="K2957" s="25">
        <v>1</v>
      </c>
      <c r="L2957" s="25">
        <f t="shared" si="409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06"/>
        <v>2</v>
      </c>
      <c r="Z2957" s="25" t="str">
        <f t="shared" si="407"/>
        <v>Saturday</v>
      </c>
      <c r="AA2957" s="25" t="str">
        <f t="shared" si="408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hidden="1" x14ac:dyDescent="0.25">
      <c r="A2958" s="25">
        <f t="shared" si="410"/>
        <v>2957</v>
      </c>
      <c r="B2958" s="25" t="s">
        <v>3747</v>
      </c>
      <c r="C2958" s="45">
        <v>45919</v>
      </c>
      <c r="D2958" s="45">
        <v>45926</v>
      </c>
      <c r="E2958" s="8">
        <v>315</v>
      </c>
      <c r="F2958" s="8">
        <f t="shared" si="404"/>
        <v>27720</v>
      </c>
      <c r="G2958" s="54">
        <f t="shared" si="405"/>
        <v>27720</v>
      </c>
      <c r="H2958" s="25">
        <v>333648</v>
      </c>
      <c r="I2958" s="25" t="s">
        <v>4315</v>
      </c>
      <c r="J2958" s="25">
        <v>1</v>
      </c>
      <c r="K2958" s="25">
        <v>1</v>
      </c>
      <c r="L2958" s="25">
        <f t="shared" si="409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06"/>
        <v/>
      </c>
      <c r="Z2958" s="25" t="str">
        <f t="shared" si="407"/>
        <v>Monday</v>
      </c>
      <c r="AA2958" s="25" t="str">
        <f t="shared" si="408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hidden="1" x14ac:dyDescent="0.25">
      <c r="A2959" s="25">
        <f t="shared" si="410"/>
        <v>2958</v>
      </c>
      <c r="B2959" s="25" t="s">
        <v>3747</v>
      </c>
      <c r="C2959" s="45">
        <v>45919</v>
      </c>
      <c r="D2959" s="45">
        <v>45926</v>
      </c>
      <c r="E2959" s="8">
        <v>267.39999999999998</v>
      </c>
      <c r="F2959" s="8">
        <f t="shared" si="404"/>
        <v>23531.199999999997</v>
      </c>
      <c r="G2959" s="54">
        <f t="shared" si="405"/>
        <v>23531.199999999997</v>
      </c>
      <c r="H2959" s="25">
        <v>334114</v>
      </c>
      <c r="I2959" s="25" t="s">
        <v>4316</v>
      </c>
      <c r="J2959" s="25">
        <v>1</v>
      </c>
      <c r="K2959" s="25">
        <v>1</v>
      </c>
      <c r="L2959" s="25">
        <f t="shared" si="409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/>
      <c r="Y2959" s="25" t="str">
        <f t="shared" si="406"/>
        <v/>
      </c>
      <c r="Z2959" s="25" t="str">
        <f t="shared" si="407"/>
        <v>Saturday</v>
      </c>
      <c r="AA2959" s="25" t="str">
        <f t="shared" si="408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410"/>
        <v>2959</v>
      </c>
      <c r="B2960" s="25" t="s">
        <v>3747</v>
      </c>
      <c r="C2960" s="45">
        <v>45919</v>
      </c>
      <c r="D2960" s="45">
        <v>45926</v>
      </c>
      <c r="E2960" s="8">
        <v>246.4</v>
      </c>
      <c r="F2960" s="8">
        <f t="shared" si="404"/>
        <v>21683.200000000001</v>
      </c>
      <c r="G2960" s="54">
        <f t="shared" si="405"/>
        <v>21683.200000000001</v>
      </c>
      <c r="H2960" s="25">
        <v>336220</v>
      </c>
      <c r="I2960" s="25" t="s">
        <v>4317</v>
      </c>
      <c r="J2960" s="25">
        <v>1</v>
      </c>
      <c r="K2960" s="25">
        <v>1</v>
      </c>
      <c r="L2960" s="25">
        <f t="shared" si="409"/>
        <v>0</v>
      </c>
      <c r="M2960" s="25"/>
      <c r="N2960" s="45">
        <v>45927</v>
      </c>
      <c r="O2960" s="54"/>
      <c r="P2960" s="25" t="s">
        <v>3734</v>
      </c>
      <c r="Q2960" s="25">
        <v>58156229014</v>
      </c>
      <c r="R2960" s="25"/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/>
      <c r="Y2960" s="25" t="str">
        <f t="shared" si="406"/>
        <v/>
      </c>
      <c r="Z2960" s="25" t="str">
        <f t="shared" si="407"/>
        <v>Saturday</v>
      </c>
      <c r="AA2960" s="25" t="str">
        <f t="shared" si="408"/>
        <v/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hidden="1" x14ac:dyDescent="0.25">
      <c r="A2961" s="25">
        <f t="shared" si="410"/>
        <v>2960</v>
      </c>
      <c r="B2961" s="25" t="s">
        <v>3747</v>
      </c>
      <c r="C2961" s="45">
        <v>45919</v>
      </c>
      <c r="D2961" s="45">
        <v>45926</v>
      </c>
      <c r="E2961" s="8">
        <v>107.1</v>
      </c>
      <c r="F2961" s="8">
        <f t="shared" si="404"/>
        <v>9424.7999999999993</v>
      </c>
      <c r="G2961" s="54">
        <f t="shared" si="405"/>
        <v>9424.7999999999993</v>
      </c>
      <c r="H2961" s="25">
        <v>343513</v>
      </c>
      <c r="I2961" s="25" t="s">
        <v>4318</v>
      </c>
      <c r="J2961" s="25">
        <v>1</v>
      </c>
      <c r="K2961" s="25">
        <v>1</v>
      </c>
      <c r="L2961" s="25">
        <f t="shared" si="409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06"/>
        <v/>
      </c>
      <c r="Z2961" s="25" t="str">
        <f t="shared" si="407"/>
        <v>Monday</v>
      </c>
      <c r="AA2961" s="25" t="str">
        <f t="shared" si="408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hidden="1" x14ac:dyDescent="0.25">
      <c r="A2962" s="25">
        <f t="shared" si="410"/>
        <v>2961</v>
      </c>
      <c r="B2962" s="25" t="s">
        <v>3747</v>
      </c>
      <c r="C2962" s="45">
        <v>45919</v>
      </c>
      <c r="D2962" s="45">
        <v>45926</v>
      </c>
      <c r="E2962" s="8">
        <v>84.7</v>
      </c>
      <c r="F2962" s="8">
        <f t="shared" si="404"/>
        <v>7453.6</v>
      </c>
      <c r="G2962" s="54">
        <f t="shared" si="405"/>
        <v>7453.6</v>
      </c>
      <c r="H2962" s="25">
        <v>344703</v>
      </c>
      <c r="I2962" s="25" t="s">
        <v>4319</v>
      </c>
      <c r="J2962" s="25">
        <v>1</v>
      </c>
      <c r="K2962" s="25"/>
      <c r="L2962" s="25">
        <f t="shared" si="409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3752</v>
      </c>
      <c r="X2962" s="45"/>
      <c r="Y2962" s="25" t="str">
        <f t="shared" si="406"/>
        <v/>
      </c>
      <c r="Z2962" s="25" t="str">
        <f t="shared" si="407"/>
        <v/>
      </c>
      <c r="AA2962" s="25" t="str">
        <f t="shared" si="408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0"/>
        <v>2962</v>
      </c>
      <c r="B2963" s="25" t="s">
        <v>3747</v>
      </c>
      <c r="C2963" s="45">
        <v>45919</v>
      </c>
      <c r="D2963" s="45">
        <v>45926</v>
      </c>
      <c r="E2963" s="8">
        <v>100.1</v>
      </c>
      <c r="F2963" s="8">
        <f t="shared" si="404"/>
        <v>8808.7999999999993</v>
      </c>
      <c r="G2963" s="54">
        <f t="shared" si="405"/>
        <v>8808.7999999999993</v>
      </c>
      <c r="H2963" s="25">
        <v>344813</v>
      </c>
      <c r="I2963" s="25" t="s">
        <v>4320</v>
      </c>
      <c r="J2963" s="25">
        <v>1</v>
      </c>
      <c r="K2963" s="25">
        <v>1</v>
      </c>
      <c r="L2963" s="25">
        <f t="shared" si="409"/>
        <v>0</v>
      </c>
      <c r="M2963" s="25"/>
      <c r="N2963" s="45">
        <v>45927</v>
      </c>
      <c r="O2963" s="54"/>
      <c r="P2963" s="25" t="s">
        <v>192</v>
      </c>
      <c r="Q2963" s="25" t="s">
        <v>3744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>
        <v>45929</v>
      </c>
      <c r="Y2963" s="25">
        <f t="shared" si="406"/>
        <v>2</v>
      </c>
      <c r="Z2963" s="25" t="str">
        <f t="shared" si="407"/>
        <v>Saturday</v>
      </c>
      <c r="AA2963" s="25" t="str">
        <f t="shared" si="408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hidden="1" x14ac:dyDescent="0.25">
      <c r="A2964" s="25">
        <f t="shared" si="410"/>
        <v>2963</v>
      </c>
      <c r="B2964" s="25" t="s">
        <v>3747</v>
      </c>
      <c r="C2964" s="45">
        <v>45919</v>
      </c>
      <c r="D2964" s="45">
        <v>45926</v>
      </c>
      <c r="E2964" s="8">
        <v>313.5</v>
      </c>
      <c r="F2964" s="8">
        <f t="shared" si="404"/>
        <v>27588</v>
      </c>
      <c r="G2964" s="54">
        <f t="shared" si="405"/>
        <v>27588</v>
      </c>
      <c r="H2964" s="25">
        <v>344846</v>
      </c>
      <c r="I2964" s="25" t="s">
        <v>4321</v>
      </c>
      <c r="J2964" s="25">
        <v>1</v>
      </c>
      <c r="K2964" s="25">
        <v>1</v>
      </c>
      <c r="L2964" s="25">
        <f t="shared" si="409"/>
        <v>0</v>
      </c>
      <c r="M2964" s="25" t="s">
        <v>3750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06"/>
        <v/>
      </c>
      <c r="Z2964" s="25" t="str">
        <f t="shared" si="407"/>
        <v>Monday</v>
      </c>
      <c r="AA2964" s="25" t="str">
        <f t="shared" si="408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hidden="1" x14ac:dyDescent="0.25">
      <c r="A2965" s="25">
        <f t="shared" si="410"/>
        <v>2964</v>
      </c>
      <c r="B2965" s="25" t="s">
        <v>3747</v>
      </c>
      <c r="C2965" s="45">
        <v>45919</v>
      </c>
      <c r="D2965" s="45">
        <v>45926</v>
      </c>
      <c r="E2965" s="8">
        <v>102.9</v>
      </c>
      <c r="F2965" s="8">
        <f t="shared" si="404"/>
        <v>9055.2000000000007</v>
      </c>
      <c r="G2965" s="54">
        <f t="shared" si="405"/>
        <v>9055.2000000000007</v>
      </c>
      <c r="H2965" s="25">
        <v>345013</v>
      </c>
      <c r="I2965" s="25" t="s">
        <v>4322</v>
      </c>
      <c r="J2965" s="25">
        <v>1</v>
      </c>
      <c r="K2965" s="25"/>
      <c r="L2965" s="25">
        <f t="shared" si="409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3752</v>
      </c>
      <c r="X2965" s="45"/>
      <c r="Y2965" s="25" t="str">
        <f t="shared" si="406"/>
        <v/>
      </c>
      <c r="Z2965" s="25" t="str">
        <f t="shared" si="407"/>
        <v/>
      </c>
      <c r="AA2965" s="25" t="str">
        <f t="shared" si="408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410"/>
        <v>2965</v>
      </c>
      <c r="B2966" s="25" t="s">
        <v>3747</v>
      </c>
      <c r="C2966" s="45">
        <v>45919</v>
      </c>
      <c r="D2966" s="45">
        <v>45926</v>
      </c>
      <c r="E2966" s="8">
        <v>259</v>
      </c>
      <c r="F2966" s="8">
        <f t="shared" si="404"/>
        <v>22792</v>
      </c>
      <c r="G2966" s="54">
        <f t="shared" si="405"/>
        <v>22792</v>
      </c>
      <c r="H2966" s="25">
        <v>305044</v>
      </c>
      <c r="I2966" s="25"/>
      <c r="J2966" s="25">
        <v>1</v>
      </c>
      <c r="K2966" s="25">
        <v>1</v>
      </c>
      <c r="L2966" s="25">
        <f t="shared" si="409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/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/>
      <c r="Y2966" s="25" t="str">
        <f t="shared" si="406"/>
        <v/>
      </c>
      <c r="Z2966" s="25" t="str">
        <f t="shared" si="407"/>
        <v>Saturday</v>
      </c>
      <c r="AA2966" s="25" t="str">
        <f t="shared" si="408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hidden="1" x14ac:dyDescent="0.25">
      <c r="A2967" s="25">
        <f t="shared" si="410"/>
        <v>2966</v>
      </c>
      <c r="B2967" s="25" t="s">
        <v>3747</v>
      </c>
      <c r="C2967" s="45">
        <v>45919</v>
      </c>
      <c r="D2967" s="45">
        <v>45926</v>
      </c>
      <c r="E2967" s="8">
        <v>309.75</v>
      </c>
      <c r="F2967" s="8">
        <f t="shared" si="404"/>
        <v>27258</v>
      </c>
      <c r="G2967" s="54">
        <f t="shared" si="405"/>
        <v>27258</v>
      </c>
      <c r="H2967" s="25">
        <v>347318</v>
      </c>
      <c r="I2967" s="25" t="s">
        <v>4323</v>
      </c>
      <c r="J2967" s="25">
        <v>1</v>
      </c>
      <c r="K2967" s="25"/>
      <c r="L2967" s="25">
        <f t="shared" si="409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3754</v>
      </c>
      <c r="X2967" s="45"/>
      <c r="Y2967" s="25" t="str">
        <f t="shared" si="406"/>
        <v/>
      </c>
      <c r="Z2967" s="25" t="str">
        <f t="shared" si="407"/>
        <v/>
      </c>
      <c r="AA2967" s="25" t="str">
        <f t="shared" si="408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hidden="1" x14ac:dyDescent="0.25">
      <c r="A2968" s="25">
        <f t="shared" si="410"/>
        <v>2967</v>
      </c>
      <c r="B2968" s="25" t="s">
        <v>3747</v>
      </c>
      <c r="C2968" s="45">
        <v>45919</v>
      </c>
      <c r="D2968" s="45">
        <v>45926</v>
      </c>
      <c r="E2968" s="8">
        <v>111.3</v>
      </c>
      <c r="F2968" s="8">
        <f t="shared" si="404"/>
        <v>9794.4</v>
      </c>
      <c r="G2968" s="54">
        <f t="shared" si="405"/>
        <v>9794.4</v>
      </c>
      <c r="H2968" s="25">
        <v>351729</v>
      </c>
      <c r="I2968" s="25" t="s">
        <v>4324</v>
      </c>
      <c r="J2968" s="25">
        <v>1</v>
      </c>
      <c r="K2968" s="25">
        <v>1</v>
      </c>
      <c r="L2968" s="25">
        <f t="shared" si="409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06"/>
        <v/>
      </c>
      <c r="Z2968" s="25" t="str">
        <f t="shared" si="407"/>
        <v>Monday</v>
      </c>
      <c r="AA2968" s="25" t="str">
        <f t="shared" si="408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hidden="1" x14ac:dyDescent="0.25">
      <c r="A2969" s="25">
        <f t="shared" si="410"/>
        <v>2968</v>
      </c>
      <c r="B2969" s="25" t="s">
        <v>3747</v>
      </c>
      <c r="C2969" s="45">
        <v>45919</v>
      </c>
      <c r="D2969" s="45">
        <v>45926</v>
      </c>
      <c r="E2969" s="8">
        <v>236.6</v>
      </c>
      <c r="F2969" s="8">
        <f t="shared" ref="F2969:F3024" si="411">IF(AB2969="DOLLAR",E2969*88,E2969)</f>
        <v>20820.8</v>
      </c>
      <c r="G2969" s="54">
        <f t="shared" ref="G2969:G3024" si="412">F2969*J2969</f>
        <v>20820.8</v>
      </c>
      <c r="H2969" s="25">
        <v>353606</v>
      </c>
      <c r="I2969" s="25" t="s">
        <v>4325</v>
      </c>
      <c r="J2969" s="25">
        <v>1</v>
      </c>
      <c r="K2969" s="25">
        <v>1</v>
      </c>
      <c r="L2969" s="25">
        <f t="shared" si="409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/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/>
      <c r="Y2969" s="25" t="str">
        <f t="shared" ref="Y2969:Y3027" si="413">IF(X2969="", "", X2969-N2969)</f>
        <v/>
      </c>
      <c r="Z2969" s="25" t="str">
        <f t="shared" ref="Z2969:Z3024" si="414">IF(N2969="", "", TEXT(N2969, "dddd"))</f>
        <v>Saturday</v>
      </c>
      <c r="AA2969" s="25" t="str">
        <f t="shared" ref="AA2969:AA3024" si="415">IF(X2969="", "", TEXT(X2969, "dddd"))</f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410"/>
        <v>2969</v>
      </c>
      <c r="B2970" s="25" t="s">
        <v>3747</v>
      </c>
      <c r="C2970" s="45">
        <v>45919</v>
      </c>
      <c r="D2970" s="45">
        <v>45926</v>
      </c>
      <c r="E2970" s="8">
        <v>305.25</v>
      </c>
      <c r="F2970" s="8">
        <f t="shared" si="411"/>
        <v>26862</v>
      </c>
      <c r="G2970" s="54">
        <f t="shared" si="412"/>
        <v>80586</v>
      </c>
      <c r="H2970" s="25">
        <v>353726</v>
      </c>
      <c r="I2970" s="25" t="s">
        <v>4326</v>
      </c>
      <c r="J2970" s="25">
        <v>3</v>
      </c>
      <c r="K2970" s="25">
        <v>3</v>
      </c>
      <c r="L2970" s="25">
        <f t="shared" si="409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3"/>
        <v>2</v>
      </c>
      <c r="Z2970" s="25" t="str">
        <f t="shared" si="414"/>
        <v>Saturday</v>
      </c>
      <c r="AA2970" s="25" t="str">
        <f t="shared" si="415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hidden="1" x14ac:dyDescent="0.25">
      <c r="A2971" s="25">
        <f t="shared" si="410"/>
        <v>2970</v>
      </c>
      <c r="B2971" s="25" t="s">
        <v>3747</v>
      </c>
      <c r="C2971" s="45">
        <v>45919</v>
      </c>
      <c r="D2971" s="45">
        <v>45926</v>
      </c>
      <c r="E2971" s="8">
        <v>151.19999999999999</v>
      </c>
      <c r="F2971" s="8">
        <f t="shared" si="411"/>
        <v>13305.599999999999</v>
      </c>
      <c r="G2971" s="54">
        <f t="shared" si="412"/>
        <v>13305.599999999999</v>
      </c>
      <c r="H2971" s="25">
        <v>356110</v>
      </c>
      <c r="I2971" s="25" t="s">
        <v>3773</v>
      </c>
      <c r="J2971" s="25">
        <v>1</v>
      </c>
      <c r="K2971" s="25"/>
      <c r="L2971" s="25">
        <f t="shared" si="409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3752</v>
      </c>
      <c r="X2971" s="45"/>
      <c r="Y2971" s="25" t="str">
        <f t="shared" si="413"/>
        <v/>
      </c>
      <c r="Z2971" s="25" t="str">
        <f t="shared" si="414"/>
        <v/>
      </c>
      <c r="AA2971" s="25" t="str">
        <f t="shared" si="415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410"/>
        <v>2971</v>
      </c>
      <c r="B2972" s="25" t="s">
        <v>3747</v>
      </c>
      <c r="C2972" s="45">
        <v>45919</v>
      </c>
      <c r="D2972" s="45">
        <v>45926</v>
      </c>
      <c r="E2972" s="8">
        <v>245.70000000000002</v>
      </c>
      <c r="F2972" s="8">
        <f t="shared" si="411"/>
        <v>21621.600000000002</v>
      </c>
      <c r="G2972" s="54">
        <f t="shared" si="412"/>
        <v>64864.800000000003</v>
      </c>
      <c r="H2972" s="25">
        <v>356422</v>
      </c>
      <c r="I2972" s="25" t="s">
        <v>4327</v>
      </c>
      <c r="J2972" s="25">
        <v>3</v>
      </c>
      <c r="K2972" s="25">
        <v>3</v>
      </c>
      <c r="L2972" s="25">
        <f t="shared" si="409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/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/>
      <c r="Y2972" s="25" t="str">
        <f t="shared" si="413"/>
        <v/>
      </c>
      <c r="Z2972" s="25" t="str">
        <f t="shared" si="414"/>
        <v>Saturday</v>
      </c>
      <c r="AA2972" s="25" t="str">
        <f t="shared" si="415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410"/>
        <v>2972</v>
      </c>
      <c r="B2973" s="25" t="s">
        <v>3747</v>
      </c>
      <c r="C2973" s="45">
        <v>45919</v>
      </c>
      <c r="D2973" s="45">
        <v>45926</v>
      </c>
      <c r="E2973" s="8">
        <v>86.8</v>
      </c>
      <c r="F2973" s="8">
        <f t="shared" si="411"/>
        <v>7638.4</v>
      </c>
      <c r="G2973" s="54">
        <f t="shared" si="412"/>
        <v>7638.4</v>
      </c>
      <c r="H2973" s="25">
        <v>357415</v>
      </c>
      <c r="I2973" s="25" t="s">
        <v>4093</v>
      </c>
      <c r="J2973" s="25">
        <v>1</v>
      </c>
      <c r="K2973" s="25"/>
      <c r="L2973" s="25">
        <f t="shared" si="409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3752</v>
      </c>
      <c r="X2973" s="45"/>
      <c r="Y2973" s="25" t="str">
        <f t="shared" si="413"/>
        <v/>
      </c>
      <c r="Z2973" s="25" t="str">
        <f t="shared" si="414"/>
        <v/>
      </c>
      <c r="AA2973" s="25" t="str">
        <f t="shared" si="415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410"/>
        <v>2973</v>
      </c>
      <c r="B2974" s="25" t="s">
        <v>3747</v>
      </c>
      <c r="C2974" s="45">
        <v>45919</v>
      </c>
      <c r="D2974" s="45">
        <v>45926</v>
      </c>
      <c r="E2974" s="8">
        <v>252</v>
      </c>
      <c r="F2974" s="8">
        <f t="shared" si="411"/>
        <v>22176</v>
      </c>
      <c r="G2974" s="54">
        <f t="shared" si="412"/>
        <v>66528</v>
      </c>
      <c r="H2974" s="25">
        <v>357304</v>
      </c>
      <c r="I2974" s="25" t="s">
        <v>4328</v>
      </c>
      <c r="J2974" s="25">
        <v>3</v>
      </c>
      <c r="K2974" s="25">
        <v>3</v>
      </c>
      <c r="L2974" s="25">
        <f t="shared" si="409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/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/>
      <c r="Y2974" s="25" t="str">
        <f t="shared" si="413"/>
        <v/>
      </c>
      <c r="Z2974" s="25" t="str">
        <f t="shared" si="414"/>
        <v>Saturday</v>
      </c>
      <c r="AA2974" s="25" t="str">
        <f t="shared" si="415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hidden="1" x14ac:dyDescent="0.25">
      <c r="A2975" s="25">
        <f t="shared" si="410"/>
        <v>2974</v>
      </c>
      <c r="B2975" s="25" t="s">
        <v>3747</v>
      </c>
      <c r="C2975" s="45">
        <v>45919</v>
      </c>
      <c r="D2975" s="45">
        <v>45926</v>
      </c>
      <c r="E2975" s="8">
        <v>326.25</v>
      </c>
      <c r="F2975" s="8">
        <f t="shared" si="411"/>
        <v>28710</v>
      </c>
      <c r="G2975" s="54">
        <f t="shared" si="412"/>
        <v>28710</v>
      </c>
      <c r="H2975" s="25">
        <v>358610</v>
      </c>
      <c r="I2975" s="25" t="s">
        <v>4329</v>
      </c>
      <c r="J2975" s="25">
        <v>1</v>
      </c>
      <c r="K2975" s="25">
        <v>1</v>
      </c>
      <c r="L2975" s="25">
        <f t="shared" si="409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3"/>
        <v/>
      </c>
      <c r="Z2975" s="25" t="str">
        <f t="shared" si="414"/>
        <v>Monday</v>
      </c>
      <c r="AA2975" s="25" t="str">
        <f t="shared" si="415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hidden="1" x14ac:dyDescent="0.25">
      <c r="A2976" s="25">
        <f t="shared" si="410"/>
        <v>2975</v>
      </c>
      <c r="B2976" s="25" t="s">
        <v>3747</v>
      </c>
      <c r="C2976" s="45">
        <v>45919</v>
      </c>
      <c r="D2976" s="45">
        <v>45926</v>
      </c>
      <c r="E2976" s="8">
        <v>107.1</v>
      </c>
      <c r="F2976" s="8">
        <f t="shared" si="411"/>
        <v>9424.7999999999993</v>
      </c>
      <c r="G2976" s="54">
        <f t="shared" si="412"/>
        <v>9424.7999999999993</v>
      </c>
      <c r="H2976" s="25">
        <v>363203</v>
      </c>
      <c r="I2976" s="25" t="s">
        <v>4330</v>
      </c>
      <c r="J2976" s="25">
        <v>1</v>
      </c>
      <c r="K2976" s="25"/>
      <c r="L2976" s="25">
        <f t="shared" si="409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3752</v>
      </c>
      <c r="X2976" s="45"/>
      <c r="Y2976" s="25" t="str">
        <f t="shared" si="413"/>
        <v/>
      </c>
      <c r="Z2976" s="25" t="str">
        <f t="shared" si="414"/>
        <v/>
      </c>
      <c r="AA2976" s="25" t="str">
        <f t="shared" si="415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hidden="1" x14ac:dyDescent="0.25">
      <c r="A2977" s="25">
        <f t="shared" si="410"/>
        <v>2976</v>
      </c>
      <c r="B2977" s="25" t="s">
        <v>3747</v>
      </c>
      <c r="C2977" s="45">
        <v>45919</v>
      </c>
      <c r="D2977" s="45">
        <v>45926</v>
      </c>
      <c r="E2977" s="8">
        <v>259</v>
      </c>
      <c r="F2977" s="8">
        <f t="shared" si="411"/>
        <v>22792</v>
      </c>
      <c r="G2977" s="54">
        <f t="shared" si="412"/>
        <v>22792</v>
      </c>
      <c r="H2977" s="25">
        <v>363210</v>
      </c>
      <c r="I2977" s="25" t="s">
        <v>4331</v>
      </c>
      <c r="J2977" s="25">
        <v>1</v>
      </c>
      <c r="K2977" s="25">
        <v>1</v>
      </c>
      <c r="L2977" s="25">
        <f t="shared" si="409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3"/>
        <v/>
      </c>
      <c r="Z2977" s="25" t="str">
        <f t="shared" si="414"/>
        <v>Monday</v>
      </c>
      <c r="AA2977" s="25" t="str">
        <f t="shared" si="415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hidden="1" x14ac:dyDescent="0.25">
      <c r="A2978" s="25">
        <f t="shared" si="410"/>
        <v>2977</v>
      </c>
      <c r="B2978" s="25" t="s">
        <v>3747</v>
      </c>
      <c r="C2978" s="45">
        <v>45919</v>
      </c>
      <c r="D2978" s="45">
        <v>45926</v>
      </c>
      <c r="E2978" s="8">
        <v>410.2</v>
      </c>
      <c r="F2978" s="8">
        <f t="shared" si="411"/>
        <v>36097.599999999999</v>
      </c>
      <c r="G2978" s="54">
        <f t="shared" si="412"/>
        <v>36097.599999999999</v>
      </c>
      <c r="H2978" s="25">
        <v>363601</v>
      </c>
      <c r="I2978" s="25" t="s">
        <v>4332</v>
      </c>
      <c r="J2978" s="25">
        <v>1</v>
      </c>
      <c r="K2978" s="25">
        <v>1</v>
      </c>
      <c r="L2978" s="25">
        <f t="shared" si="409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3"/>
        <v/>
      </c>
      <c r="Z2978" s="25" t="str">
        <f t="shared" si="414"/>
        <v>Monday</v>
      </c>
      <c r="AA2978" s="25" t="str">
        <f t="shared" si="415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hidden="1" x14ac:dyDescent="0.25">
      <c r="A2979" s="25">
        <f t="shared" si="410"/>
        <v>2978</v>
      </c>
      <c r="B2979" s="25" t="s">
        <v>3747</v>
      </c>
      <c r="C2979" s="45">
        <v>45919</v>
      </c>
      <c r="D2979" s="45">
        <v>45926</v>
      </c>
      <c r="E2979" s="8">
        <v>252</v>
      </c>
      <c r="F2979" s="8">
        <f t="shared" si="411"/>
        <v>22176</v>
      </c>
      <c r="G2979" s="54">
        <f t="shared" si="412"/>
        <v>22176</v>
      </c>
      <c r="H2979" s="25">
        <v>366704</v>
      </c>
      <c r="I2979" s="25" t="s">
        <v>4333</v>
      </c>
      <c r="J2979" s="25">
        <v>1</v>
      </c>
      <c r="K2979" s="25">
        <v>1</v>
      </c>
      <c r="L2979" s="25">
        <f t="shared" si="409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3"/>
        <v>2</v>
      </c>
      <c r="Z2979" s="25" t="str">
        <f t="shared" si="414"/>
        <v>Saturday</v>
      </c>
      <c r="AA2979" s="25" t="str">
        <f t="shared" si="415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hidden="1" x14ac:dyDescent="0.25">
      <c r="A2980" s="25">
        <f t="shared" si="410"/>
        <v>2979</v>
      </c>
      <c r="B2980" s="25" t="s">
        <v>3747</v>
      </c>
      <c r="C2980" s="45">
        <v>45919</v>
      </c>
      <c r="D2980" s="45">
        <v>45926</v>
      </c>
      <c r="E2980" s="8">
        <v>104.3</v>
      </c>
      <c r="F2980" s="8">
        <f t="shared" si="411"/>
        <v>9178.4</v>
      </c>
      <c r="G2980" s="54">
        <f t="shared" si="412"/>
        <v>9178.4</v>
      </c>
      <c r="H2980" s="25">
        <v>367405</v>
      </c>
      <c r="I2980" s="25" t="s">
        <v>4123</v>
      </c>
      <c r="J2980" s="25">
        <v>1</v>
      </c>
      <c r="K2980" s="25"/>
      <c r="L2980" s="25">
        <f t="shared" si="409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3752</v>
      </c>
      <c r="X2980" s="45"/>
      <c r="Y2980" s="25" t="str">
        <f t="shared" si="413"/>
        <v/>
      </c>
      <c r="Z2980" s="25" t="str">
        <f t="shared" si="414"/>
        <v/>
      </c>
      <c r="AA2980" s="25" t="str">
        <f t="shared" si="415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hidden="1" x14ac:dyDescent="0.25">
      <c r="A2981" s="25">
        <f t="shared" si="410"/>
        <v>2980</v>
      </c>
      <c r="B2981" s="25" t="s">
        <v>3747</v>
      </c>
      <c r="C2981" s="45">
        <v>45919</v>
      </c>
      <c r="D2981" s="45">
        <v>45926</v>
      </c>
      <c r="E2981" s="8">
        <v>102.9</v>
      </c>
      <c r="F2981" s="8">
        <f t="shared" si="411"/>
        <v>9055.2000000000007</v>
      </c>
      <c r="G2981" s="54">
        <f t="shared" si="412"/>
        <v>9055.2000000000007</v>
      </c>
      <c r="H2981" s="25">
        <v>368503</v>
      </c>
      <c r="I2981" s="25" t="s">
        <v>4334</v>
      </c>
      <c r="J2981" s="25">
        <v>1</v>
      </c>
      <c r="K2981" s="25">
        <v>1</v>
      </c>
      <c r="L2981" s="25">
        <f t="shared" si="409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3"/>
        <v/>
      </c>
      <c r="Z2981" s="25" t="str">
        <f t="shared" si="414"/>
        <v>Monday</v>
      </c>
      <c r="AA2981" s="25" t="str">
        <f t="shared" si="415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hidden="1" x14ac:dyDescent="0.25">
      <c r="A2982" s="25">
        <f t="shared" si="410"/>
        <v>2981</v>
      </c>
      <c r="B2982" s="25" t="s">
        <v>3747</v>
      </c>
      <c r="C2982" s="45">
        <v>45919</v>
      </c>
      <c r="D2982" s="45">
        <v>45926</v>
      </c>
      <c r="E2982" s="8">
        <v>96.6</v>
      </c>
      <c r="F2982" s="8">
        <f t="shared" si="411"/>
        <v>8500.7999999999993</v>
      </c>
      <c r="G2982" s="54">
        <f t="shared" si="412"/>
        <v>8500.7999999999993</v>
      </c>
      <c r="H2982" s="25">
        <v>368508</v>
      </c>
      <c r="I2982" s="25" t="s">
        <v>3982</v>
      </c>
      <c r="J2982" s="25">
        <v>1</v>
      </c>
      <c r="K2982" s="25"/>
      <c r="L2982" s="25">
        <f t="shared" si="409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3752</v>
      </c>
      <c r="X2982" s="45"/>
      <c r="Y2982" s="25" t="str">
        <f t="shared" si="413"/>
        <v/>
      </c>
      <c r="Z2982" s="25" t="str">
        <f t="shared" si="414"/>
        <v/>
      </c>
      <c r="AA2982" s="25" t="str">
        <f t="shared" si="415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410"/>
        <v>2982</v>
      </c>
      <c r="B2983" s="25" t="s">
        <v>3747</v>
      </c>
      <c r="C2983" s="45">
        <v>45919</v>
      </c>
      <c r="D2983" s="45">
        <v>45926</v>
      </c>
      <c r="E2983" s="8">
        <v>42.7</v>
      </c>
      <c r="F2983" s="8">
        <f t="shared" si="411"/>
        <v>3757.6000000000004</v>
      </c>
      <c r="G2983" s="54">
        <f t="shared" si="412"/>
        <v>3757.6000000000004</v>
      </c>
      <c r="H2983" s="25">
        <v>368509</v>
      </c>
      <c r="I2983" s="25" t="s">
        <v>4335</v>
      </c>
      <c r="J2983" s="25">
        <v>1</v>
      </c>
      <c r="K2983" s="25"/>
      <c r="L2983" s="25">
        <f t="shared" si="409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3752</v>
      </c>
      <c r="X2983" s="45"/>
      <c r="Y2983" s="25" t="str">
        <f t="shared" si="413"/>
        <v/>
      </c>
      <c r="Z2983" s="25" t="str">
        <f t="shared" si="414"/>
        <v/>
      </c>
      <c r="AA2983" s="25" t="str">
        <f t="shared" si="415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hidden="1" x14ac:dyDescent="0.25">
      <c r="A2984" s="25">
        <f t="shared" si="410"/>
        <v>2983</v>
      </c>
      <c r="B2984" s="25" t="s">
        <v>3747</v>
      </c>
      <c r="C2984" s="45">
        <v>45919</v>
      </c>
      <c r="D2984" s="45">
        <v>45926</v>
      </c>
      <c r="E2984" s="8">
        <v>210</v>
      </c>
      <c r="F2984" s="8">
        <f t="shared" si="411"/>
        <v>18480</v>
      </c>
      <c r="G2984" s="54">
        <f t="shared" si="412"/>
        <v>18480</v>
      </c>
      <c r="H2984" s="25">
        <v>369312</v>
      </c>
      <c r="I2984" s="25" t="s">
        <v>4336</v>
      </c>
      <c r="J2984" s="25">
        <v>1</v>
      </c>
      <c r="K2984" s="25">
        <v>1</v>
      </c>
      <c r="L2984" s="25">
        <f t="shared" si="409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/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/>
      <c r="Y2984" s="25" t="str">
        <f t="shared" si="413"/>
        <v/>
      </c>
      <c r="Z2984" s="25" t="str">
        <f t="shared" si="414"/>
        <v>Saturday</v>
      </c>
      <c r="AA2984" s="25" t="str">
        <f t="shared" si="415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hidden="1" x14ac:dyDescent="0.25">
      <c r="A2985" s="25">
        <f t="shared" si="410"/>
        <v>2984</v>
      </c>
      <c r="B2985" s="25" t="s">
        <v>3747</v>
      </c>
      <c r="C2985" s="45">
        <v>45919</v>
      </c>
      <c r="D2985" s="45">
        <v>45926</v>
      </c>
      <c r="E2985" s="8">
        <v>161.25</v>
      </c>
      <c r="F2985" s="8">
        <f t="shared" si="411"/>
        <v>14190</v>
      </c>
      <c r="G2985" s="54">
        <f t="shared" si="412"/>
        <v>14190</v>
      </c>
      <c r="H2985" s="25">
        <v>369321</v>
      </c>
      <c r="I2985" s="25" t="s">
        <v>4337</v>
      </c>
      <c r="J2985" s="25">
        <v>1</v>
      </c>
      <c r="K2985" s="25"/>
      <c r="L2985" s="25">
        <f t="shared" si="409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3752</v>
      </c>
      <c r="X2985" s="45"/>
      <c r="Y2985" s="25" t="str">
        <f t="shared" si="413"/>
        <v/>
      </c>
      <c r="Z2985" s="25" t="str">
        <f t="shared" si="414"/>
        <v/>
      </c>
      <c r="AA2985" s="25" t="str">
        <f t="shared" si="415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410"/>
        <v>2985</v>
      </c>
      <c r="B2986" s="25" t="s">
        <v>3747</v>
      </c>
      <c r="C2986" s="45">
        <v>45919</v>
      </c>
      <c r="D2986" s="45">
        <v>45926</v>
      </c>
      <c r="E2986" s="8">
        <v>226.1</v>
      </c>
      <c r="F2986" s="8">
        <f t="shared" si="411"/>
        <v>19896.8</v>
      </c>
      <c r="G2986" s="54">
        <f t="shared" si="412"/>
        <v>19896.8</v>
      </c>
      <c r="H2986" s="25">
        <v>372002</v>
      </c>
      <c r="I2986" s="25" t="s">
        <v>4338</v>
      </c>
      <c r="J2986" s="25">
        <v>1</v>
      </c>
      <c r="K2986" s="25">
        <v>1</v>
      </c>
      <c r="L2986" s="25">
        <f t="shared" si="409"/>
        <v>0</v>
      </c>
      <c r="M2986" s="25" t="s">
        <v>3749</v>
      </c>
      <c r="N2986" s="45">
        <v>45929</v>
      </c>
      <c r="O2986" s="54">
        <v>35045.5</v>
      </c>
      <c r="P2986" s="25" t="s">
        <v>3748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3"/>
        <v/>
      </c>
      <c r="Z2986" s="25" t="str">
        <f t="shared" si="414"/>
        <v>Monday</v>
      </c>
      <c r="AA2986" s="25" t="str">
        <f t="shared" si="415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hidden="1" x14ac:dyDescent="0.25">
      <c r="A2987" s="25">
        <f t="shared" si="410"/>
        <v>2986</v>
      </c>
      <c r="B2987" s="25" t="s">
        <v>3747</v>
      </c>
      <c r="C2987" s="45">
        <v>45919</v>
      </c>
      <c r="D2987" s="45">
        <v>45926</v>
      </c>
      <c r="E2987" s="8">
        <v>87.5</v>
      </c>
      <c r="F2987" s="8">
        <f t="shared" si="411"/>
        <v>7700</v>
      </c>
      <c r="G2987" s="54">
        <f t="shared" si="412"/>
        <v>7700</v>
      </c>
      <c r="H2987" s="25">
        <v>372203</v>
      </c>
      <c r="I2987" s="25" t="s">
        <v>4339</v>
      </c>
      <c r="J2987" s="25">
        <v>1</v>
      </c>
      <c r="K2987" s="25"/>
      <c r="L2987" s="25">
        <f t="shared" si="409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3752</v>
      </c>
      <c r="X2987" s="45"/>
      <c r="Y2987" s="25" t="str">
        <f t="shared" si="413"/>
        <v/>
      </c>
      <c r="Z2987" s="25" t="str">
        <f t="shared" si="414"/>
        <v/>
      </c>
      <c r="AA2987" s="25" t="str">
        <f t="shared" si="415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410"/>
        <v>2987</v>
      </c>
      <c r="B2988" s="25" t="s">
        <v>3747</v>
      </c>
      <c r="C2988" s="45">
        <v>45919</v>
      </c>
      <c r="D2988" s="45">
        <v>45926</v>
      </c>
      <c r="E2988" s="8">
        <v>234.5</v>
      </c>
      <c r="F2988" s="8">
        <f t="shared" si="411"/>
        <v>20636</v>
      </c>
      <c r="G2988" s="54">
        <f t="shared" si="412"/>
        <v>20636</v>
      </c>
      <c r="H2988" s="25">
        <v>372208</v>
      </c>
      <c r="I2988" s="25" t="s">
        <v>4008</v>
      </c>
      <c r="J2988" s="25">
        <v>1</v>
      </c>
      <c r="K2988" s="25"/>
      <c r="L2988" s="25">
        <f t="shared" si="409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3757</v>
      </c>
      <c r="X2988" s="45"/>
      <c r="Y2988" s="25" t="str">
        <f t="shared" si="413"/>
        <v/>
      </c>
      <c r="Z2988" s="25" t="str">
        <f t="shared" si="414"/>
        <v/>
      </c>
      <c r="AA2988" s="25" t="str">
        <f t="shared" si="415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hidden="1" x14ac:dyDescent="0.25">
      <c r="A2989" s="25">
        <f t="shared" si="410"/>
        <v>2988</v>
      </c>
      <c r="B2989" s="25" t="s">
        <v>3747</v>
      </c>
      <c r="C2989" s="45">
        <v>45919</v>
      </c>
      <c r="D2989" s="45">
        <v>45926</v>
      </c>
      <c r="E2989" s="8">
        <v>300.3</v>
      </c>
      <c r="F2989" s="8">
        <f t="shared" si="411"/>
        <v>26426.400000000001</v>
      </c>
      <c r="G2989" s="54">
        <f t="shared" si="412"/>
        <v>26426.400000000001</v>
      </c>
      <c r="H2989" s="25">
        <v>372716</v>
      </c>
      <c r="I2989" s="25" t="s">
        <v>4340</v>
      </c>
      <c r="J2989" s="25">
        <v>1</v>
      </c>
      <c r="K2989" s="25">
        <v>1</v>
      </c>
      <c r="L2989" s="25">
        <f t="shared" si="409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13"/>
        <v/>
      </c>
      <c r="Z2989" s="25" t="str">
        <f t="shared" si="414"/>
        <v>Saturday</v>
      </c>
      <c r="AA2989" s="25" t="str">
        <f t="shared" si="415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410"/>
        <v>2989</v>
      </c>
      <c r="B2990" s="25" t="s">
        <v>3747</v>
      </c>
      <c r="C2990" s="45">
        <v>45919</v>
      </c>
      <c r="D2990" s="45">
        <v>45926</v>
      </c>
      <c r="E2990" s="8">
        <v>56</v>
      </c>
      <c r="F2990" s="8">
        <f t="shared" si="411"/>
        <v>4928</v>
      </c>
      <c r="G2990" s="54">
        <f t="shared" si="412"/>
        <v>4928</v>
      </c>
      <c r="H2990" s="25">
        <v>384813</v>
      </c>
      <c r="I2990" s="25" t="s">
        <v>4341</v>
      </c>
      <c r="J2990" s="25">
        <v>1</v>
      </c>
      <c r="K2990" s="25"/>
      <c r="L2990" s="25">
        <f t="shared" si="409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3752</v>
      </c>
      <c r="X2990" s="45"/>
      <c r="Y2990" s="25" t="str">
        <f t="shared" si="413"/>
        <v/>
      </c>
      <c r="Z2990" s="25" t="str">
        <f t="shared" si="414"/>
        <v/>
      </c>
      <c r="AA2990" s="25" t="str">
        <f t="shared" si="415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hidden="1" x14ac:dyDescent="0.25">
      <c r="A2991" s="25">
        <f t="shared" si="410"/>
        <v>2990</v>
      </c>
      <c r="B2991" s="25" t="s">
        <v>3747</v>
      </c>
      <c r="C2991" s="45">
        <v>45919</v>
      </c>
      <c r="D2991" s="45">
        <v>45926</v>
      </c>
      <c r="E2991" s="8">
        <v>268.5</v>
      </c>
      <c r="F2991" s="8">
        <f t="shared" si="411"/>
        <v>23628</v>
      </c>
      <c r="G2991" s="54">
        <f t="shared" si="412"/>
        <v>70884</v>
      </c>
      <c r="H2991" s="25">
        <v>400158</v>
      </c>
      <c r="I2991" s="25" t="s">
        <v>3837</v>
      </c>
      <c r="J2991" s="25">
        <v>3</v>
      </c>
      <c r="K2991" s="25">
        <v>3</v>
      </c>
      <c r="L2991" s="25">
        <f t="shared" si="409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3"/>
        <v/>
      </c>
      <c r="Z2991" s="25" t="str">
        <f t="shared" si="414"/>
        <v>Saturday</v>
      </c>
      <c r="AA2991" s="25" t="str">
        <f t="shared" si="415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hidden="1" x14ac:dyDescent="0.25">
      <c r="A2992" s="25">
        <f t="shared" si="410"/>
        <v>2991</v>
      </c>
      <c r="B2992" s="25" t="s">
        <v>3747</v>
      </c>
      <c r="C2992" s="45">
        <v>45919</v>
      </c>
      <c r="D2992" s="45">
        <v>45926</v>
      </c>
      <c r="E2992" s="8">
        <v>64.400000000000006</v>
      </c>
      <c r="F2992" s="8">
        <f t="shared" si="411"/>
        <v>5667.2000000000007</v>
      </c>
      <c r="G2992" s="54">
        <f t="shared" si="412"/>
        <v>11334.400000000001</v>
      </c>
      <c r="H2992" s="25">
        <v>400212</v>
      </c>
      <c r="I2992" s="25" t="s">
        <v>4342</v>
      </c>
      <c r="J2992" s="25">
        <v>2</v>
      </c>
      <c r="K2992" s="25">
        <v>2</v>
      </c>
      <c r="L2992" s="25">
        <f t="shared" si="409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/>
      <c r="Y2992" s="25" t="str">
        <f t="shared" si="413"/>
        <v/>
      </c>
      <c r="Z2992" s="25" t="str">
        <f t="shared" si="414"/>
        <v>Saturday</v>
      </c>
      <c r="AA2992" s="25" t="str">
        <f t="shared" si="415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410"/>
        <v>2992</v>
      </c>
      <c r="B2993" s="25" t="s">
        <v>3747</v>
      </c>
      <c r="C2993" s="45">
        <v>45919</v>
      </c>
      <c r="D2993" s="45">
        <v>45926</v>
      </c>
      <c r="E2993" s="8">
        <v>81.900000000000006</v>
      </c>
      <c r="F2993" s="8">
        <f t="shared" si="411"/>
        <v>7207.2000000000007</v>
      </c>
      <c r="G2993" s="54">
        <f t="shared" si="412"/>
        <v>7207.2000000000007</v>
      </c>
      <c r="H2993" s="25">
        <v>401319</v>
      </c>
      <c r="I2993" s="25" t="s">
        <v>4343</v>
      </c>
      <c r="J2993" s="25">
        <v>1</v>
      </c>
      <c r="K2993" s="25">
        <v>1</v>
      </c>
      <c r="L2993" s="25">
        <f t="shared" si="409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/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/>
      <c r="Y2993" s="25" t="str">
        <f t="shared" si="413"/>
        <v/>
      </c>
      <c r="Z2993" s="25" t="str">
        <f t="shared" si="414"/>
        <v>Saturday</v>
      </c>
      <c r="AA2993" s="25" t="str">
        <f t="shared" si="415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hidden="1" x14ac:dyDescent="0.25">
      <c r="A2994" s="25">
        <f t="shared" si="410"/>
        <v>2993</v>
      </c>
      <c r="B2994" s="25" t="s">
        <v>3747</v>
      </c>
      <c r="C2994" s="45">
        <v>45919</v>
      </c>
      <c r="D2994" s="45">
        <v>45926</v>
      </c>
      <c r="E2994" s="8">
        <v>144.19999999999999</v>
      </c>
      <c r="F2994" s="8">
        <f t="shared" si="411"/>
        <v>12689.599999999999</v>
      </c>
      <c r="G2994" s="54">
        <f t="shared" si="412"/>
        <v>12689.599999999999</v>
      </c>
      <c r="H2994" s="25">
        <v>405206</v>
      </c>
      <c r="I2994" s="25" t="s">
        <v>4344</v>
      </c>
      <c r="J2994" s="25">
        <v>1</v>
      </c>
      <c r="K2994" s="25">
        <v>1</v>
      </c>
      <c r="L2994" s="25">
        <f t="shared" si="409"/>
        <v>0</v>
      </c>
      <c r="M2994" s="25" t="s">
        <v>3750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3"/>
        <v/>
      </c>
      <c r="Z2994" s="25" t="str">
        <f t="shared" si="414"/>
        <v>Monday</v>
      </c>
      <c r="AA2994" s="25" t="str">
        <f t="shared" si="415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hidden="1" x14ac:dyDescent="0.25">
      <c r="A2995" s="25">
        <f t="shared" si="410"/>
        <v>2994</v>
      </c>
      <c r="B2995" s="25" t="s">
        <v>3747</v>
      </c>
      <c r="C2995" s="45">
        <v>45919</v>
      </c>
      <c r="D2995" s="45">
        <v>45926</v>
      </c>
      <c r="E2995" s="8">
        <v>78.400000000000006</v>
      </c>
      <c r="F2995" s="8">
        <f t="shared" si="411"/>
        <v>6899.2000000000007</v>
      </c>
      <c r="G2995" s="54">
        <f t="shared" si="412"/>
        <v>6899.2000000000007</v>
      </c>
      <c r="H2995" s="25">
        <v>405326</v>
      </c>
      <c r="I2995" s="25" t="s">
        <v>4345</v>
      </c>
      <c r="J2995" s="25">
        <v>1</v>
      </c>
      <c r="K2995" s="25">
        <v>1</v>
      </c>
      <c r="L2995" s="25">
        <f t="shared" si="409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/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/>
      <c r="Y2995" s="25" t="str">
        <f t="shared" si="413"/>
        <v/>
      </c>
      <c r="Z2995" s="25" t="str">
        <f t="shared" si="414"/>
        <v>Saturday</v>
      </c>
      <c r="AA2995" s="25" t="str">
        <f t="shared" si="415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410"/>
        <v>2995</v>
      </c>
      <c r="B2996" s="25" t="s">
        <v>3747</v>
      </c>
      <c r="C2996" s="45">
        <v>45919</v>
      </c>
      <c r="D2996" s="45">
        <v>45926</v>
      </c>
      <c r="E2996" s="8">
        <v>58.1</v>
      </c>
      <c r="F2996" s="8">
        <f t="shared" si="411"/>
        <v>5112.8</v>
      </c>
      <c r="G2996" s="54">
        <f t="shared" si="412"/>
        <v>5112.8</v>
      </c>
      <c r="H2996" s="25">
        <v>406605</v>
      </c>
      <c r="I2996" s="25" t="s">
        <v>4346</v>
      </c>
      <c r="J2996" s="25">
        <v>1</v>
      </c>
      <c r="K2996" s="25">
        <v>1</v>
      </c>
      <c r="L2996" s="25">
        <f t="shared" si="409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/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/>
      <c r="Y2996" s="25" t="str">
        <f t="shared" si="413"/>
        <v/>
      </c>
      <c r="Z2996" s="25" t="str">
        <f t="shared" si="414"/>
        <v>Saturday</v>
      </c>
      <c r="AA2996" s="25" t="str">
        <f t="shared" si="415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hidden="1" x14ac:dyDescent="0.25">
      <c r="A2997" s="25">
        <f t="shared" si="410"/>
        <v>2996</v>
      </c>
      <c r="B2997" s="25" t="s">
        <v>3747</v>
      </c>
      <c r="C2997" s="45">
        <v>45919</v>
      </c>
      <c r="D2997" s="45">
        <v>45926</v>
      </c>
      <c r="E2997" s="8">
        <v>79.099999999999994</v>
      </c>
      <c r="F2997" s="8">
        <f t="shared" si="411"/>
        <v>6960.7999999999993</v>
      </c>
      <c r="G2997" s="54">
        <f t="shared" si="412"/>
        <v>6960.7999999999993</v>
      </c>
      <c r="H2997" s="25">
        <v>406609</v>
      </c>
      <c r="I2997" s="25" t="s">
        <v>4347</v>
      </c>
      <c r="J2997" s="25">
        <v>1</v>
      </c>
      <c r="K2997" s="25">
        <v>1</v>
      </c>
      <c r="L2997" s="25">
        <f t="shared" si="409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13"/>
        <v/>
      </c>
      <c r="Z2997" s="25" t="str">
        <f t="shared" si="414"/>
        <v>Saturday</v>
      </c>
      <c r="AA2997" s="25" t="str">
        <f t="shared" si="415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410"/>
        <v>2997</v>
      </c>
      <c r="B2998" s="25" t="s">
        <v>3747</v>
      </c>
      <c r="C2998" s="45">
        <v>45919</v>
      </c>
      <c r="D2998" s="45">
        <v>45926</v>
      </c>
      <c r="E2998" s="8">
        <v>41.3</v>
      </c>
      <c r="F2998" s="8">
        <f t="shared" si="411"/>
        <v>3634.3999999999996</v>
      </c>
      <c r="G2998" s="54">
        <f t="shared" si="412"/>
        <v>7268.7999999999993</v>
      </c>
      <c r="H2998" s="25">
        <v>420404</v>
      </c>
      <c r="I2998" s="25" t="s">
        <v>3781</v>
      </c>
      <c r="J2998" s="25">
        <v>2</v>
      </c>
      <c r="K2998" s="25">
        <v>2</v>
      </c>
      <c r="L2998" s="25">
        <f t="shared" ref="L2998:L3032" si="416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/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/>
      <c r="Y2998" s="25" t="str">
        <f t="shared" si="413"/>
        <v/>
      </c>
      <c r="Z2998" s="25" t="str">
        <f t="shared" si="414"/>
        <v>Saturday</v>
      </c>
      <c r="AA2998" s="25" t="str">
        <f t="shared" si="415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410"/>
        <v>2998</v>
      </c>
      <c r="B2999" s="25" t="s">
        <v>3747</v>
      </c>
      <c r="C2999" s="45">
        <v>45919</v>
      </c>
      <c r="D2999" s="45">
        <v>45926</v>
      </c>
      <c r="E2999" s="8">
        <v>160.30000000000001</v>
      </c>
      <c r="F2999" s="8">
        <f t="shared" si="411"/>
        <v>14106.400000000001</v>
      </c>
      <c r="G2999" s="54">
        <f t="shared" si="412"/>
        <v>28212.800000000003</v>
      </c>
      <c r="H2999" s="25">
        <v>422302</v>
      </c>
      <c r="I2999" s="25" t="s">
        <v>3845</v>
      </c>
      <c r="J2999" s="25">
        <v>2</v>
      </c>
      <c r="K2999" s="25">
        <v>2</v>
      </c>
      <c r="L2999" s="25">
        <f t="shared" si="416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/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/>
      <c r="Y2999" s="25" t="str">
        <f t="shared" si="413"/>
        <v/>
      </c>
      <c r="Z2999" s="25" t="str">
        <f t="shared" si="414"/>
        <v>Saturday</v>
      </c>
      <c r="AA2999" s="25" t="str">
        <f t="shared" si="415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410"/>
        <v>2999</v>
      </c>
      <c r="B3000" s="25" t="s">
        <v>3747</v>
      </c>
      <c r="C3000" s="45">
        <v>45919</v>
      </c>
      <c r="D3000" s="45">
        <v>45926</v>
      </c>
      <c r="E3000" s="8">
        <v>62.3</v>
      </c>
      <c r="F3000" s="8">
        <f t="shared" si="411"/>
        <v>5482.4</v>
      </c>
      <c r="G3000" s="54">
        <f t="shared" si="412"/>
        <v>5482.4</v>
      </c>
      <c r="H3000" s="25">
        <v>423115</v>
      </c>
      <c r="I3000" s="25" t="s">
        <v>4348</v>
      </c>
      <c r="J3000" s="25">
        <v>1</v>
      </c>
      <c r="K3000" s="25">
        <v>1</v>
      </c>
      <c r="L3000" s="25">
        <f t="shared" si="416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/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/>
      <c r="Y3000" s="25" t="str">
        <f t="shared" si="413"/>
        <v/>
      </c>
      <c r="Z3000" s="25" t="str">
        <f t="shared" si="414"/>
        <v>Saturday</v>
      </c>
      <c r="AA3000" s="25" t="str">
        <f t="shared" si="415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410"/>
        <v>3000</v>
      </c>
      <c r="B3001" s="25" t="s">
        <v>3747</v>
      </c>
      <c r="C3001" s="45">
        <v>45919</v>
      </c>
      <c r="D3001" s="45">
        <v>45926</v>
      </c>
      <c r="E3001" s="8">
        <v>29.4</v>
      </c>
      <c r="F3001" s="8">
        <f t="shared" si="411"/>
        <v>2587.1999999999998</v>
      </c>
      <c r="G3001" s="54">
        <f t="shared" si="412"/>
        <v>2587.1999999999998</v>
      </c>
      <c r="H3001" s="25">
        <v>423501</v>
      </c>
      <c r="I3001" s="25" t="s">
        <v>4349</v>
      </c>
      <c r="J3001" s="25">
        <v>1</v>
      </c>
      <c r="K3001" s="25"/>
      <c r="L3001" s="25">
        <f t="shared" si="416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3754</v>
      </c>
      <c r="X3001" s="45"/>
      <c r="Y3001" s="25" t="str">
        <f t="shared" si="413"/>
        <v/>
      </c>
      <c r="Z3001" s="25" t="str">
        <f t="shared" si="414"/>
        <v/>
      </c>
      <c r="AA3001" s="25" t="str">
        <f t="shared" si="415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410"/>
        <v>3001</v>
      </c>
      <c r="B3002" s="25" t="s">
        <v>3747</v>
      </c>
      <c r="C3002" s="45">
        <v>45919</v>
      </c>
      <c r="D3002" s="45">
        <v>45926</v>
      </c>
      <c r="E3002" s="8">
        <v>147.69999999999999</v>
      </c>
      <c r="F3002" s="8">
        <f t="shared" si="411"/>
        <v>12997.599999999999</v>
      </c>
      <c r="G3002" s="54">
        <f t="shared" si="412"/>
        <v>12997.599999999999</v>
      </c>
      <c r="H3002" s="25">
        <v>425305</v>
      </c>
      <c r="I3002" s="25" t="s">
        <v>4350</v>
      </c>
      <c r="J3002" s="25">
        <v>1</v>
      </c>
      <c r="K3002" s="25">
        <v>1</v>
      </c>
      <c r="L3002" s="25">
        <f t="shared" si="416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/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/>
      <c r="Y3002" s="25" t="str">
        <f t="shared" si="413"/>
        <v/>
      </c>
      <c r="Z3002" s="25" t="str">
        <f t="shared" si="414"/>
        <v>Saturday</v>
      </c>
      <c r="AA3002" s="25" t="str">
        <f t="shared" si="415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410"/>
        <v>3002</v>
      </c>
      <c r="B3003" s="25" t="s">
        <v>3747</v>
      </c>
      <c r="C3003" s="45">
        <v>45919</v>
      </c>
      <c r="D3003" s="45">
        <v>45926</v>
      </c>
      <c r="E3003" s="8">
        <v>164.5</v>
      </c>
      <c r="F3003" s="8">
        <f t="shared" si="411"/>
        <v>14476</v>
      </c>
      <c r="G3003" s="54">
        <f t="shared" si="412"/>
        <v>14476</v>
      </c>
      <c r="H3003" s="25">
        <v>500304</v>
      </c>
      <c r="I3003" s="25" t="s">
        <v>4351</v>
      </c>
      <c r="J3003" s="25">
        <v>1</v>
      </c>
      <c r="K3003" s="25">
        <v>1</v>
      </c>
      <c r="L3003" s="25">
        <f t="shared" si="416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3"/>
        <v>2</v>
      </c>
      <c r="Z3003" s="25" t="str">
        <f t="shared" si="414"/>
        <v>Saturday</v>
      </c>
      <c r="AA3003" s="25" t="str">
        <f t="shared" si="415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410"/>
        <v>3003</v>
      </c>
      <c r="B3004" s="25" t="s">
        <v>3747</v>
      </c>
      <c r="C3004" s="45">
        <v>45919</v>
      </c>
      <c r="D3004" s="45">
        <v>45926</v>
      </c>
      <c r="E3004" s="8">
        <v>58.1</v>
      </c>
      <c r="F3004" s="8">
        <f t="shared" si="411"/>
        <v>5112.8</v>
      </c>
      <c r="G3004" s="54">
        <f t="shared" si="412"/>
        <v>5112.8</v>
      </c>
      <c r="H3004" s="25">
        <v>500701</v>
      </c>
      <c r="I3004" s="25" t="s">
        <v>4352</v>
      </c>
      <c r="J3004" s="25">
        <v>1</v>
      </c>
      <c r="K3004" s="25">
        <v>1</v>
      </c>
      <c r="L3004" s="25">
        <f t="shared" si="416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3"/>
        <v/>
      </c>
      <c r="Z3004" s="25" t="str">
        <f t="shared" si="414"/>
        <v>Monday</v>
      </c>
      <c r="AA3004" s="25" t="str">
        <f t="shared" si="415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hidden="1" x14ac:dyDescent="0.25">
      <c r="A3005" s="25">
        <f t="shared" si="410"/>
        <v>3004</v>
      </c>
      <c r="B3005" s="25" t="s">
        <v>3747</v>
      </c>
      <c r="C3005" s="45">
        <v>45919</v>
      </c>
      <c r="D3005" s="45">
        <v>45926</v>
      </c>
      <c r="E3005" s="8">
        <v>164.5</v>
      </c>
      <c r="F3005" s="8">
        <f t="shared" si="411"/>
        <v>14476</v>
      </c>
      <c r="G3005" s="54">
        <f t="shared" si="412"/>
        <v>14476</v>
      </c>
      <c r="H3005" s="25">
        <v>500806</v>
      </c>
      <c r="I3005" s="25" t="s">
        <v>4353</v>
      </c>
      <c r="J3005" s="25">
        <v>1</v>
      </c>
      <c r="K3005" s="25">
        <v>1</v>
      </c>
      <c r="L3005" s="25">
        <f t="shared" si="416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3"/>
        <v>2</v>
      </c>
      <c r="Z3005" s="25" t="str">
        <f t="shared" si="414"/>
        <v>Saturday</v>
      </c>
      <c r="AA3005" s="25" t="str">
        <f t="shared" si="415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410"/>
        <v>3005</v>
      </c>
      <c r="B3006" s="25" t="s">
        <v>3747</v>
      </c>
      <c r="C3006" s="45">
        <v>45919</v>
      </c>
      <c r="D3006" s="45">
        <v>45926</v>
      </c>
      <c r="E3006" s="8">
        <v>241.5</v>
      </c>
      <c r="F3006" s="8">
        <f t="shared" si="411"/>
        <v>21252</v>
      </c>
      <c r="G3006" s="54">
        <f t="shared" si="412"/>
        <v>21252</v>
      </c>
      <c r="H3006" s="25">
        <v>500832</v>
      </c>
      <c r="I3006" s="25" t="s">
        <v>4354</v>
      </c>
      <c r="J3006" s="25">
        <v>1</v>
      </c>
      <c r="K3006" s="25"/>
      <c r="L3006" s="25">
        <f t="shared" si="416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3757</v>
      </c>
      <c r="X3006" s="45"/>
      <c r="Y3006" s="25" t="str">
        <f t="shared" si="413"/>
        <v/>
      </c>
      <c r="Z3006" s="25" t="str">
        <f t="shared" si="414"/>
        <v/>
      </c>
      <c r="AA3006" s="25" t="str">
        <f t="shared" si="415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hidden="1" x14ac:dyDescent="0.25">
      <c r="A3007" s="25">
        <f t="shared" si="410"/>
        <v>3006</v>
      </c>
      <c r="B3007" s="25" t="s">
        <v>3747</v>
      </c>
      <c r="C3007" s="45">
        <v>45919</v>
      </c>
      <c r="D3007" s="45">
        <v>45926</v>
      </c>
      <c r="E3007" s="8">
        <v>86.8</v>
      </c>
      <c r="F3007" s="8">
        <f t="shared" si="411"/>
        <v>7638.4</v>
      </c>
      <c r="G3007" s="54">
        <f t="shared" si="412"/>
        <v>7638.4</v>
      </c>
      <c r="H3007" s="25">
        <v>502521</v>
      </c>
      <c r="I3007" s="25" t="s">
        <v>4355</v>
      </c>
      <c r="J3007" s="25">
        <v>1</v>
      </c>
      <c r="K3007" s="25"/>
      <c r="L3007" s="25">
        <f t="shared" si="416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3752</v>
      </c>
      <c r="X3007" s="45"/>
      <c r="Y3007" s="25" t="str">
        <f t="shared" si="413"/>
        <v/>
      </c>
      <c r="Z3007" s="25" t="str">
        <f t="shared" si="414"/>
        <v/>
      </c>
      <c r="AA3007" s="25" t="str">
        <f t="shared" si="415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410"/>
        <v>3007</v>
      </c>
      <c r="B3008" s="25" t="s">
        <v>3747</v>
      </c>
      <c r="C3008" s="45">
        <v>45919</v>
      </c>
      <c r="D3008" s="45">
        <v>45926</v>
      </c>
      <c r="E3008" s="8">
        <v>90.3</v>
      </c>
      <c r="F3008" s="8">
        <f t="shared" si="411"/>
        <v>7946.4</v>
      </c>
      <c r="G3008" s="54">
        <f t="shared" si="412"/>
        <v>7946.4</v>
      </c>
      <c r="H3008" s="25">
        <v>502929</v>
      </c>
      <c r="I3008" s="25" t="s">
        <v>4356</v>
      </c>
      <c r="J3008" s="25">
        <v>1</v>
      </c>
      <c r="K3008" s="25"/>
      <c r="L3008" s="25">
        <f t="shared" si="416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3752</v>
      </c>
      <c r="X3008" s="45"/>
      <c r="Y3008" s="25" t="str">
        <f t="shared" si="413"/>
        <v/>
      </c>
      <c r="Z3008" s="25" t="str">
        <f t="shared" si="414"/>
        <v/>
      </c>
      <c r="AA3008" s="25" t="str">
        <f t="shared" si="415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hidden="1" x14ac:dyDescent="0.25">
      <c r="A3009" s="25">
        <f t="shared" si="410"/>
        <v>3008</v>
      </c>
      <c r="B3009" s="25" t="s">
        <v>3747</v>
      </c>
      <c r="C3009" s="45">
        <v>45919</v>
      </c>
      <c r="D3009" s="45">
        <v>45926</v>
      </c>
      <c r="E3009" s="8">
        <v>321.75</v>
      </c>
      <c r="F3009" s="8">
        <f t="shared" si="411"/>
        <v>28314</v>
      </c>
      <c r="G3009" s="54">
        <f t="shared" si="412"/>
        <v>28314</v>
      </c>
      <c r="H3009" s="25">
        <v>502948</v>
      </c>
      <c r="I3009" s="25" t="s">
        <v>4357</v>
      </c>
      <c r="J3009" s="25">
        <v>1</v>
      </c>
      <c r="K3009" s="25"/>
      <c r="L3009" s="25">
        <f t="shared" si="416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3754</v>
      </c>
      <c r="X3009" s="45"/>
      <c r="Y3009" s="25" t="str">
        <f t="shared" si="413"/>
        <v/>
      </c>
      <c r="Z3009" s="25" t="str">
        <f t="shared" si="414"/>
        <v/>
      </c>
      <c r="AA3009" s="25" t="str">
        <f t="shared" si="415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hidden="1" x14ac:dyDescent="0.25">
      <c r="A3010" s="25">
        <f t="shared" si="410"/>
        <v>3009</v>
      </c>
      <c r="B3010" s="25" t="s">
        <v>3747</v>
      </c>
      <c r="C3010" s="45">
        <v>45919</v>
      </c>
      <c r="D3010" s="45">
        <v>45926</v>
      </c>
      <c r="E3010" s="8">
        <v>65.8</v>
      </c>
      <c r="F3010" s="8">
        <f t="shared" si="411"/>
        <v>5790.4</v>
      </c>
      <c r="G3010" s="54">
        <f t="shared" si="412"/>
        <v>5790.4</v>
      </c>
      <c r="H3010" s="25">
        <v>506501</v>
      </c>
      <c r="I3010" s="25" t="s">
        <v>4358</v>
      </c>
      <c r="J3010" s="25">
        <v>1</v>
      </c>
      <c r="K3010" s="25">
        <v>1</v>
      </c>
      <c r="L3010" s="25">
        <f t="shared" si="416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3"/>
        <v/>
      </c>
      <c r="Z3010" s="25" t="str">
        <f t="shared" si="414"/>
        <v>Monday</v>
      </c>
      <c r="AA3010" s="25" t="str">
        <f t="shared" si="415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hidden="1" x14ac:dyDescent="0.25">
      <c r="A3011" s="25">
        <f t="shared" si="410"/>
        <v>3010</v>
      </c>
      <c r="B3011" s="25" t="s">
        <v>3747</v>
      </c>
      <c r="C3011" s="45">
        <v>45919</v>
      </c>
      <c r="D3011" s="45">
        <v>45926</v>
      </c>
      <c r="E3011" s="8">
        <v>212.8</v>
      </c>
      <c r="F3011" s="8">
        <f t="shared" si="411"/>
        <v>18726.400000000001</v>
      </c>
      <c r="G3011" s="54">
        <f t="shared" si="412"/>
        <v>18726.400000000001</v>
      </c>
      <c r="H3011" s="25">
        <v>507605</v>
      </c>
      <c r="I3011" s="25" t="s">
        <v>4359</v>
      </c>
      <c r="J3011" s="25">
        <v>1</v>
      </c>
      <c r="K3011" s="25">
        <v>1</v>
      </c>
      <c r="L3011" s="25">
        <f t="shared" si="416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3"/>
        <v>2</v>
      </c>
      <c r="Z3011" s="25" t="str">
        <f t="shared" si="414"/>
        <v>Saturday</v>
      </c>
      <c r="AA3011" s="25" t="str">
        <f t="shared" si="415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hidden="1" x14ac:dyDescent="0.25">
      <c r="A3012" s="25">
        <f t="shared" si="410"/>
        <v>3011</v>
      </c>
      <c r="B3012" s="25" t="s">
        <v>3747</v>
      </c>
      <c r="C3012" s="45">
        <v>45919</v>
      </c>
      <c r="D3012" s="45">
        <v>45926</v>
      </c>
      <c r="E3012" s="8">
        <v>102.2</v>
      </c>
      <c r="F3012" s="8">
        <f t="shared" si="411"/>
        <v>8993.6</v>
      </c>
      <c r="G3012" s="54">
        <f t="shared" si="412"/>
        <v>8993.6</v>
      </c>
      <c r="H3012" s="25">
        <v>512305</v>
      </c>
      <c r="I3012" s="25" t="s">
        <v>4360</v>
      </c>
      <c r="J3012" s="25">
        <v>1</v>
      </c>
      <c r="K3012" s="25">
        <v>1</v>
      </c>
      <c r="L3012" s="25">
        <f t="shared" si="416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3"/>
        <v/>
      </c>
      <c r="Z3012" s="25" t="str">
        <f t="shared" si="414"/>
        <v>Monday</v>
      </c>
      <c r="AA3012" s="25" t="str">
        <f t="shared" si="415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hidden="1" x14ac:dyDescent="0.25">
      <c r="A3013" s="25">
        <f t="shared" si="410"/>
        <v>3012</v>
      </c>
      <c r="B3013" s="25" t="s">
        <v>3747</v>
      </c>
      <c r="C3013" s="45">
        <v>45919</v>
      </c>
      <c r="D3013" s="45">
        <v>45926</v>
      </c>
      <c r="E3013" s="8">
        <v>177.1</v>
      </c>
      <c r="F3013" s="8">
        <f t="shared" si="411"/>
        <v>15584.8</v>
      </c>
      <c r="G3013" s="54">
        <f t="shared" si="412"/>
        <v>15584.8</v>
      </c>
      <c r="H3013" s="25">
        <v>570804</v>
      </c>
      <c r="I3013" s="25" t="s">
        <v>3936</v>
      </c>
      <c r="J3013" s="25">
        <v>1</v>
      </c>
      <c r="K3013" s="25">
        <v>1</v>
      </c>
      <c r="L3013" s="25">
        <f t="shared" si="416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/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/>
      <c r="Y3013" s="25" t="str">
        <f t="shared" si="413"/>
        <v/>
      </c>
      <c r="Z3013" s="25" t="str">
        <f t="shared" si="414"/>
        <v>Saturday</v>
      </c>
      <c r="AA3013" s="25" t="str">
        <f t="shared" si="415"/>
        <v/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hidden="1" x14ac:dyDescent="0.25">
      <c r="A3014" s="25">
        <f t="shared" ref="A3014:A3032" si="417">A3013+1</f>
        <v>3013</v>
      </c>
      <c r="B3014" s="25" t="s">
        <v>3747</v>
      </c>
      <c r="C3014" s="45">
        <v>45919</v>
      </c>
      <c r="D3014" s="45">
        <v>45926</v>
      </c>
      <c r="E3014" s="8">
        <v>259</v>
      </c>
      <c r="F3014" s="8">
        <f t="shared" si="411"/>
        <v>22792</v>
      </c>
      <c r="G3014" s="54">
        <f t="shared" si="412"/>
        <v>22792</v>
      </c>
      <c r="H3014" s="25">
        <v>621616</v>
      </c>
      <c r="I3014" s="25" t="s">
        <v>3992</v>
      </c>
      <c r="J3014" s="25">
        <v>1</v>
      </c>
      <c r="K3014" s="25">
        <v>1</v>
      </c>
      <c r="L3014" s="25">
        <f t="shared" si="416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/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/>
      <c r="Y3014" s="25" t="str">
        <f t="shared" si="413"/>
        <v/>
      </c>
      <c r="Z3014" s="25" t="str">
        <f t="shared" si="414"/>
        <v>Saturday</v>
      </c>
      <c r="AA3014" s="25" t="str">
        <f t="shared" si="415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hidden="1" x14ac:dyDescent="0.25">
      <c r="A3015" s="25">
        <f t="shared" si="417"/>
        <v>3014</v>
      </c>
      <c r="B3015" s="25" t="s">
        <v>3747</v>
      </c>
      <c r="C3015" s="45">
        <v>45919</v>
      </c>
      <c r="D3015" s="45">
        <v>45926</v>
      </c>
      <c r="E3015" s="8">
        <v>70.7</v>
      </c>
      <c r="F3015" s="8">
        <f t="shared" si="411"/>
        <v>6221.6</v>
      </c>
      <c r="G3015" s="54">
        <f t="shared" si="412"/>
        <v>6221.6</v>
      </c>
      <c r="H3015" s="25">
        <v>626801</v>
      </c>
      <c r="I3015" s="25" t="s">
        <v>4361</v>
      </c>
      <c r="J3015" s="25">
        <v>1</v>
      </c>
      <c r="K3015" s="25">
        <v>1</v>
      </c>
      <c r="L3015" s="25">
        <f t="shared" si="416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3751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3"/>
        <v/>
      </c>
      <c r="Z3015" s="25" t="str">
        <f t="shared" si="414"/>
        <v>Friday</v>
      </c>
      <c r="AA3015" s="25" t="str">
        <f t="shared" si="415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hidden="1" x14ac:dyDescent="0.25">
      <c r="A3016" s="25">
        <f t="shared" si="417"/>
        <v>3015</v>
      </c>
      <c r="B3016" s="25" t="s">
        <v>3747</v>
      </c>
      <c r="C3016" s="45">
        <v>45919</v>
      </c>
      <c r="D3016" s="45">
        <v>45926</v>
      </c>
      <c r="E3016" s="8">
        <v>267.39999999999998</v>
      </c>
      <c r="F3016" s="8">
        <f t="shared" si="411"/>
        <v>23531.199999999997</v>
      </c>
      <c r="G3016" s="54">
        <f t="shared" si="412"/>
        <v>47062.399999999994</v>
      </c>
      <c r="H3016" s="25">
        <v>626810</v>
      </c>
      <c r="I3016" s="25" t="s">
        <v>4136</v>
      </c>
      <c r="J3016" s="25">
        <v>2</v>
      </c>
      <c r="K3016" s="25">
        <v>2</v>
      </c>
      <c r="L3016" s="25">
        <f t="shared" si="416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/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/>
      <c r="Y3016" s="25" t="str">
        <f t="shared" si="413"/>
        <v/>
      </c>
      <c r="Z3016" s="25" t="str">
        <f t="shared" si="414"/>
        <v>Saturday</v>
      </c>
      <c r="AA3016" s="25" t="str">
        <f t="shared" si="415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417"/>
        <v>3016</v>
      </c>
      <c r="B3017" s="25" t="s">
        <v>3747</v>
      </c>
      <c r="C3017" s="45">
        <v>45919</v>
      </c>
      <c r="D3017" s="45">
        <v>45926</v>
      </c>
      <c r="E3017" s="8">
        <v>234.5</v>
      </c>
      <c r="F3017" s="8">
        <f t="shared" si="411"/>
        <v>20636</v>
      </c>
      <c r="G3017" s="54">
        <f t="shared" si="412"/>
        <v>20636</v>
      </c>
      <c r="H3017" s="25">
        <v>651020</v>
      </c>
      <c r="I3017" s="25" t="s">
        <v>4362</v>
      </c>
      <c r="J3017" s="25">
        <v>1</v>
      </c>
      <c r="K3017" s="25">
        <v>1</v>
      </c>
      <c r="L3017" s="25">
        <f t="shared" si="416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/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/>
      <c r="Y3017" s="25" t="str">
        <f t="shared" si="413"/>
        <v/>
      </c>
      <c r="Z3017" s="25" t="str">
        <f t="shared" si="414"/>
        <v>Saturday</v>
      </c>
      <c r="AA3017" s="25" t="str">
        <f t="shared" si="415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hidden="1" x14ac:dyDescent="0.25">
      <c r="A3018" s="25">
        <f t="shared" si="417"/>
        <v>3017</v>
      </c>
      <c r="B3018" s="25" t="s">
        <v>3747</v>
      </c>
      <c r="C3018" s="45">
        <v>45919</v>
      </c>
      <c r="D3018" s="45">
        <v>45926</v>
      </c>
      <c r="E3018" s="8">
        <v>252</v>
      </c>
      <c r="F3018" s="8">
        <f t="shared" si="411"/>
        <v>22176</v>
      </c>
      <c r="G3018" s="54">
        <f t="shared" si="412"/>
        <v>22176</v>
      </c>
      <c r="H3018" s="25">
        <v>655208</v>
      </c>
      <c r="I3018" s="25" t="s">
        <v>4363</v>
      </c>
      <c r="J3018" s="25">
        <v>1</v>
      </c>
      <c r="K3018" s="25"/>
      <c r="L3018" s="25">
        <f t="shared" si="416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3752</v>
      </c>
      <c r="X3018" s="45"/>
      <c r="Y3018" s="25" t="str">
        <f t="shared" si="413"/>
        <v/>
      </c>
      <c r="Z3018" s="25" t="str">
        <f t="shared" si="414"/>
        <v/>
      </c>
      <c r="AA3018" s="25" t="str">
        <f t="shared" si="415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417"/>
        <v>3018</v>
      </c>
      <c r="B3019" s="25" t="s">
        <v>3747</v>
      </c>
      <c r="C3019" s="45">
        <v>45919</v>
      </c>
      <c r="D3019" s="45">
        <v>45926</v>
      </c>
      <c r="E3019" s="8">
        <v>90.3</v>
      </c>
      <c r="F3019" s="8">
        <f t="shared" si="411"/>
        <v>7946.4</v>
      </c>
      <c r="G3019" s="54">
        <f t="shared" si="412"/>
        <v>7946.4</v>
      </c>
      <c r="H3019" s="25">
        <v>795604</v>
      </c>
      <c r="I3019" s="25" t="s">
        <v>4364</v>
      </c>
      <c r="J3019" s="25">
        <v>1</v>
      </c>
      <c r="K3019" s="25">
        <v>1</v>
      </c>
      <c r="L3019" s="25">
        <f t="shared" si="416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/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/>
      <c r="Y3019" s="25" t="str">
        <f t="shared" si="413"/>
        <v/>
      </c>
      <c r="Z3019" s="25" t="str">
        <f t="shared" si="414"/>
        <v>Saturday</v>
      </c>
      <c r="AA3019" s="25" t="str">
        <f t="shared" si="415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417"/>
        <v>3019</v>
      </c>
      <c r="B3020" s="25" t="s">
        <v>3747</v>
      </c>
      <c r="C3020" s="45">
        <v>45919</v>
      </c>
      <c r="D3020" s="45">
        <v>45926</v>
      </c>
      <c r="E3020" s="8">
        <v>1320</v>
      </c>
      <c r="F3020" s="8">
        <f t="shared" si="411"/>
        <v>116160</v>
      </c>
      <c r="G3020" s="54">
        <f t="shared" si="412"/>
        <v>232320</v>
      </c>
      <c r="H3020" s="25">
        <v>900000034</v>
      </c>
      <c r="I3020" s="25" t="s">
        <v>4365</v>
      </c>
      <c r="J3020" s="25">
        <v>2</v>
      </c>
      <c r="K3020" s="25">
        <v>2</v>
      </c>
      <c r="L3020" s="25">
        <f t="shared" si="416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13"/>
        <v/>
      </c>
      <c r="Z3020" s="25" t="str">
        <f t="shared" si="414"/>
        <v>Saturday</v>
      </c>
      <c r="AA3020" s="25" t="str">
        <f t="shared" si="415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417"/>
        <v>3020</v>
      </c>
      <c r="B3021" s="25" t="s">
        <v>3747</v>
      </c>
      <c r="C3021" s="45">
        <v>45919</v>
      </c>
      <c r="D3021" s="45">
        <v>45926</v>
      </c>
      <c r="E3021" s="8">
        <v>1210</v>
      </c>
      <c r="F3021" s="8">
        <f t="shared" si="411"/>
        <v>106480</v>
      </c>
      <c r="G3021" s="54">
        <f t="shared" si="412"/>
        <v>212960</v>
      </c>
      <c r="H3021" s="25">
        <v>900000035</v>
      </c>
      <c r="I3021" s="25" t="s">
        <v>4366</v>
      </c>
      <c r="J3021" s="25">
        <v>2</v>
      </c>
      <c r="K3021" s="25">
        <v>2</v>
      </c>
      <c r="L3021" s="25">
        <f t="shared" si="416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13"/>
        <v/>
      </c>
      <c r="Z3021" s="25" t="str">
        <f t="shared" si="414"/>
        <v>Saturday</v>
      </c>
      <c r="AA3021" s="25" t="str">
        <f t="shared" si="415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417"/>
        <v>3021</v>
      </c>
      <c r="B3022" s="25" t="s">
        <v>3747</v>
      </c>
      <c r="C3022" s="45">
        <v>45919</v>
      </c>
      <c r="D3022" s="45">
        <v>45926</v>
      </c>
      <c r="E3022" s="8">
        <v>1210</v>
      </c>
      <c r="F3022" s="8">
        <f t="shared" si="411"/>
        <v>106480</v>
      </c>
      <c r="G3022" s="54">
        <f t="shared" si="412"/>
        <v>212960</v>
      </c>
      <c r="H3022" s="25">
        <v>900000036</v>
      </c>
      <c r="I3022" s="25" t="s">
        <v>4367</v>
      </c>
      <c r="J3022" s="25">
        <v>2</v>
      </c>
      <c r="K3022" s="25">
        <v>2</v>
      </c>
      <c r="L3022" s="25">
        <f t="shared" si="416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/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/>
      <c r="Y3022" s="25" t="str">
        <f t="shared" si="413"/>
        <v/>
      </c>
      <c r="Z3022" s="25" t="str">
        <f t="shared" si="414"/>
        <v>Saturday</v>
      </c>
      <c r="AA3022" s="25" t="str">
        <f t="shared" si="415"/>
        <v/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417"/>
        <v>3022</v>
      </c>
      <c r="B3023" s="25" t="s">
        <v>3747</v>
      </c>
      <c r="C3023" s="45">
        <v>45919</v>
      </c>
      <c r="D3023" s="45">
        <v>45926</v>
      </c>
      <c r="E3023" s="8">
        <v>1760</v>
      </c>
      <c r="F3023" s="8">
        <f t="shared" si="411"/>
        <v>154880</v>
      </c>
      <c r="G3023" s="54">
        <f t="shared" si="412"/>
        <v>309760</v>
      </c>
      <c r="H3023" s="25">
        <v>900000866</v>
      </c>
      <c r="I3023" s="25" t="s">
        <v>4368</v>
      </c>
      <c r="J3023" s="25">
        <v>2</v>
      </c>
      <c r="K3023" s="25">
        <v>2</v>
      </c>
      <c r="L3023" s="25">
        <f t="shared" si="416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/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/>
      <c r="Y3023" s="25" t="str">
        <f t="shared" si="413"/>
        <v/>
      </c>
      <c r="Z3023" s="25" t="str">
        <f t="shared" si="414"/>
        <v>Saturday</v>
      </c>
      <c r="AA3023" s="25" t="str">
        <f t="shared" si="415"/>
        <v/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hidden="1" x14ac:dyDescent="0.25">
      <c r="A3024" s="25">
        <f t="shared" si="417"/>
        <v>3023</v>
      </c>
      <c r="B3024" s="25" t="s">
        <v>3747</v>
      </c>
      <c r="C3024" s="45">
        <v>45919</v>
      </c>
      <c r="D3024" s="45">
        <v>45926</v>
      </c>
      <c r="E3024" s="8">
        <v>135.80000000000001</v>
      </c>
      <c r="F3024" s="8">
        <f t="shared" si="411"/>
        <v>11950.400000000001</v>
      </c>
      <c r="G3024" s="54">
        <f t="shared" si="412"/>
        <v>11950.400000000001</v>
      </c>
      <c r="H3024" s="25">
        <v>947203</v>
      </c>
      <c r="I3024" s="25" t="s">
        <v>4369</v>
      </c>
      <c r="J3024" s="25">
        <v>1</v>
      </c>
      <c r="K3024" s="25"/>
      <c r="L3024" s="25">
        <f t="shared" si="416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3"/>
        <v/>
      </c>
      <c r="Z3024" s="25" t="str">
        <f t="shared" si="414"/>
        <v/>
      </c>
      <c r="AA3024" s="25" t="str">
        <f t="shared" si="415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hidden="1" x14ac:dyDescent="0.25">
      <c r="A3025" s="25">
        <f t="shared" si="417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18">IF(AB3025="DOLLAR",E3025*88,E3025)</f>
        <v>33264</v>
      </c>
      <c r="G3025" s="54">
        <f t="shared" ref="G3025:G3027" si="419">F3025*J3025</f>
        <v>33264</v>
      </c>
      <c r="H3025" s="25" t="s">
        <v>442</v>
      </c>
      <c r="I3025" s="25" t="s">
        <v>4370</v>
      </c>
      <c r="J3025" s="25">
        <v>1</v>
      </c>
      <c r="K3025" s="25"/>
      <c r="L3025" s="25">
        <f t="shared" si="416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3756</v>
      </c>
      <c r="X3025" s="45"/>
      <c r="Y3025" s="25" t="str">
        <f t="shared" si="413"/>
        <v/>
      </c>
      <c r="Z3025" s="25" t="str">
        <f t="shared" ref="Z3025:Z3027" si="420">IF(N3025="", "", TEXT(N3025, "dddd"))</f>
        <v/>
      </c>
      <c r="AA3025" s="25" t="str">
        <f t="shared" ref="AA3025:AA3027" si="421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417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18"/>
        <v>33264</v>
      </c>
      <c r="G3026" s="54">
        <f t="shared" si="419"/>
        <v>33264</v>
      </c>
      <c r="H3026" s="25" t="s">
        <v>936</v>
      </c>
      <c r="I3026" s="25" t="s">
        <v>4159</v>
      </c>
      <c r="J3026" s="25">
        <v>1</v>
      </c>
      <c r="K3026" s="25"/>
      <c r="L3026" s="25">
        <f t="shared" si="416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3756</v>
      </c>
      <c r="X3026" s="45"/>
      <c r="Y3026" s="25" t="str">
        <f t="shared" si="413"/>
        <v/>
      </c>
      <c r="Z3026" s="25" t="str">
        <f t="shared" si="420"/>
        <v/>
      </c>
      <c r="AA3026" s="25" t="str">
        <f t="shared" si="421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hidden="1" x14ac:dyDescent="0.25">
      <c r="A3027" s="25">
        <f t="shared" si="417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18"/>
        <v>33264</v>
      </c>
      <c r="G3027" s="54">
        <f t="shared" si="419"/>
        <v>33264</v>
      </c>
      <c r="H3027" s="25" t="s">
        <v>3746</v>
      </c>
      <c r="I3027" s="25" t="s">
        <v>4371</v>
      </c>
      <c r="J3027" s="25">
        <v>1</v>
      </c>
      <c r="K3027" s="25"/>
      <c r="L3027" s="25">
        <f t="shared" si="416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3756</v>
      </c>
      <c r="X3027" s="45"/>
      <c r="Y3027" s="25" t="str">
        <f t="shared" si="413"/>
        <v/>
      </c>
      <c r="Z3027" s="25" t="str">
        <f t="shared" si="420"/>
        <v/>
      </c>
      <c r="AA3027" s="25" t="str">
        <f t="shared" si="421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hidden="1" x14ac:dyDescent="0.25">
      <c r="A3028" s="25">
        <f t="shared" si="417"/>
        <v>3027</v>
      </c>
      <c r="B3028" s="25" t="s">
        <v>4372</v>
      </c>
      <c r="C3028" s="45">
        <v>45922</v>
      </c>
      <c r="D3028" s="45">
        <v>45929</v>
      </c>
      <c r="E3028" s="8">
        <v>104.8</v>
      </c>
      <c r="F3028" s="8">
        <f t="shared" ref="F3028:F3032" si="422">IF(AB3028="DOLLAR",E3028*88,E3028)</f>
        <v>9222.4</v>
      </c>
      <c r="G3028" s="54">
        <f t="shared" ref="G3028:G3032" si="423">F3028*J3028</f>
        <v>9222.4</v>
      </c>
      <c r="H3028" s="25" t="s">
        <v>667</v>
      </c>
      <c r="I3028" s="25"/>
      <c r="J3028" s="25">
        <v>1</v>
      </c>
      <c r="K3028" s="25"/>
      <c r="L3028" s="25">
        <f t="shared" si="416"/>
        <v>1</v>
      </c>
      <c r="M3028" s="25"/>
      <c r="N3028" s="45"/>
      <c r="O3028" s="54"/>
      <c r="P3028" s="25" t="s">
        <v>670</v>
      </c>
      <c r="Q3028" s="25"/>
      <c r="R3028" s="25"/>
      <c r="S3028" s="3">
        <v>4</v>
      </c>
      <c r="T3028" s="55"/>
      <c r="U3028" s="25" t="s">
        <v>508</v>
      </c>
      <c r="V3028" s="25" t="str">
        <f>VLOOKUP(P3028,'Customer List'!B:C,2,)</f>
        <v>Manesar</v>
      </c>
      <c r="W3028" s="56"/>
      <c r="X3028" s="45"/>
      <c r="Y3028" s="25" t="str">
        <f t="shared" ref="Y3028:Y3029" si="424">IF(X3028="", "", X3028-N3028)</f>
        <v/>
      </c>
      <c r="Z3028" s="25" t="str">
        <f t="shared" ref="Z3028:Z3029" si="425">IF(N3028="", "", TEXT(N3028, "dddd"))</f>
        <v/>
      </c>
      <c r="AA3028" s="25" t="str">
        <f t="shared" ref="AA3028:AA3029" si="426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Local</v>
      </c>
    </row>
    <row r="3029" spans="1:29" hidden="1" x14ac:dyDescent="0.25">
      <c r="A3029" s="25">
        <f t="shared" si="417"/>
        <v>3028</v>
      </c>
      <c r="B3029" s="25" t="s">
        <v>4372</v>
      </c>
      <c r="C3029" s="45">
        <v>45922</v>
      </c>
      <c r="D3029" s="45">
        <v>45929</v>
      </c>
      <c r="E3029" s="8">
        <v>246.4</v>
      </c>
      <c r="F3029" s="8">
        <f t="shared" si="422"/>
        <v>21683.200000000001</v>
      </c>
      <c r="G3029" s="54">
        <f t="shared" si="423"/>
        <v>21683.200000000001</v>
      </c>
      <c r="H3029" s="25">
        <v>30002</v>
      </c>
      <c r="I3029" s="25"/>
      <c r="J3029" s="25">
        <v>1</v>
      </c>
      <c r="K3029" s="25"/>
      <c r="L3029" s="25">
        <f t="shared" si="416"/>
        <v>1</v>
      </c>
      <c r="M3029" s="25"/>
      <c r="N3029" s="45"/>
      <c r="O3029" s="54"/>
      <c r="P3029" s="25" t="s">
        <v>626</v>
      </c>
      <c r="Q3029" s="25"/>
      <c r="R3029" s="25"/>
      <c r="S3029" s="3">
        <v>-20</v>
      </c>
      <c r="T3029" s="55"/>
      <c r="U3029" s="25" t="s">
        <v>508</v>
      </c>
      <c r="V3029" s="25" t="str">
        <f>VLOOKUP(P3029,'Customer List'!B:C,2,)</f>
        <v>Delhi</v>
      </c>
      <c r="W3029" s="56"/>
      <c r="X3029" s="45"/>
      <c r="Y3029" s="25" t="str">
        <f t="shared" si="424"/>
        <v/>
      </c>
      <c r="Z3029" s="25" t="str">
        <f t="shared" si="425"/>
        <v/>
      </c>
      <c r="AA3029" s="25" t="str">
        <f t="shared" si="426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hidden="1" x14ac:dyDescent="0.25">
      <c r="A3030" s="25">
        <f t="shared" si="417"/>
        <v>3029</v>
      </c>
      <c r="B3030" s="25">
        <v>339467</v>
      </c>
      <c r="C3030" s="45">
        <v>45924</v>
      </c>
      <c r="D3030" s="45">
        <v>45929</v>
      </c>
      <c r="E3030" s="8">
        <v>83.25</v>
      </c>
      <c r="F3030" s="8">
        <f t="shared" si="422"/>
        <v>7326</v>
      </c>
      <c r="G3030" s="54">
        <f t="shared" si="423"/>
        <v>7326</v>
      </c>
      <c r="H3030" s="25" t="s">
        <v>4373</v>
      </c>
      <c r="I3030" s="25"/>
      <c r="J3030" s="25">
        <v>1</v>
      </c>
      <c r="K3030" s="25"/>
      <c r="L3030" s="25">
        <f t="shared" si="416"/>
        <v>1</v>
      </c>
      <c r="M3030" s="25"/>
      <c r="N3030" s="45"/>
      <c r="O3030" s="54"/>
      <c r="P3030" s="25" t="s">
        <v>43</v>
      </c>
      <c r="Q3030" s="25"/>
      <c r="R3030" s="25"/>
      <c r="S3030" s="3">
        <v>4</v>
      </c>
      <c r="T3030" s="55"/>
      <c r="U3030" s="25" t="s">
        <v>4374</v>
      </c>
      <c r="V3030" s="25" t="str">
        <f>VLOOKUP(P3030,'Customer List'!B:C,2,)</f>
        <v>Faridabad</v>
      </c>
      <c r="W3030" s="56"/>
      <c r="X3030" s="45"/>
      <c r="Y3030" s="25" t="str">
        <f t="shared" ref="Y3030" si="427">IF(X3030="", "", X3030-N3030)</f>
        <v/>
      </c>
      <c r="Z3030" s="25" t="str">
        <f t="shared" ref="Z3030" si="428">IF(N3030="", "", TEXT(N3030, "dddd"))</f>
        <v/>
      </c>
      <c r="AA3030" s="25" t="str">
        <f t="shared" ref="AA3030" si="429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hidden="1" x14ac:dyDescent="0.25">
      <c r="A3031" s="25">
        <f t="shared" si="417"/>
        <v>3030</v>
      </c>
      <c r="B3031" s="25">
        <v>66452</v>
      </c>
      <c r="C3031" s="45">
        <v>45922</v>
      </c>
      <c r="D3031" s="45">
        <v>45929</v>
      </c>
      <c r="E3031" s="8">
        <v>579</v>
      </c>
      <c r="F3031" s="8">
        <f t="shared" si="422"/>
        <v>50952</v>
      </c>
      <c r="G3031" s="54">
        <f t="shared" si="423"/>
        <v>50952</v>
      </c>
      <c r="H3031" s="25" t="s">
        <v>4375</v>
      </c>
      <c r="I3031" s="25"/>
      <c r="J3031" s="25">
        <v>1</v>
      </c>
      <c r="K3031" s="25"/>
      <c r="L3031" s="25">
        <f t="shared" si="416"/>
        <v>1</v>
      </c>
      <c r="M3031" s="25"/>
      <c r="N3031" s="45"/>
      <c r="O3031" s="54"/>
      <c r="P3031" s="25" t="s">
        <v>4376</v>
      </c>
      <c r="Q3031" s="25"/>
      <c r="R3031" s="25"/>
      <c r="S3031" s="3">
        <v>-20</v>
      </c>
      <c r="T3031" s="55"/>
      <c r="U3031" s="25" t="s">
        <v>2381</v>
      </c>
      <c r="V3031" s="25" t="str">
        <f>VLOOKUP(P3031,'Customer List'!B:C,2,)</f>
        <v xml:space="preserve"> BANGLORE</v>
      </c>
      <c r="W3031" s="56"/>
      <c r="X3031" s="45"/>
      <c r="Y3031" s="25" t="str">
        <f t="shared" ref="Y3031" si="430">IF(X3031="", "", X3031-N3031)</f>
        <v/>
      </c>
      <c r="Z3031" s="25" t="str">
        <f t="shared" ref="Z3031" si="431">IF(N3031="", "", TEXT(N3031, "dddd"))</f>
        <v/>
      </c>
      <c r="AA3031" s="25" t="str">
        <f t="shared" ref="AA3031" si="432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hidden="1" x14ac:dyDescent="0.25">
      <c r="A3032" s="25">
        <f t="shared" si="417"/>
        <v>3031</v>
      </c>
      <c r="B3032" s="25" t="s">
        <v>4378</v>
      </c>
      <c r="C3032" s="45">
        <v>45924</v>
      </c>
      <c r="D3032" s="45">
        <v>45929</v>
      </c>
      <c r="E3032" s="8">
        <v>13000</v>
      </c>
      <c r="F3032" s="8">
        <f t="shared" si="422"/>
        <v>13000</v>
      </c>
      <c r="G3032" s="54">
        <f t="shared" si="423"/>
        <v>26000</v>
      </c>
      <c r="H3032" s="25" t="s">
        <v>4379</v>
      </c>
      <c r="I3032" s="25"/>
      <c r="J3032" s="25">
        <v>2</v>
      </c>
      <c r="K3032" s="25"/>
      <c r="L3032" s="25">
        <f t="shared" si="416"/>
        <v>2</v>
      </c>
      <c r="M3032" s="25"/>
      <c r="N3032" s="45"/>
      <c r="O3032" s="54"/>
      <c r="P3032" s="25" t="s">
        <v>2031</v>
      </c>
      <c r="Q3032" s="25"/>
      <c r="R3032" s="25"/>
      <c r="S3032" s="3"/>
      <c r="T3032" s="55"/>
      <c r="U3032" s="25" t="s">
        <v>4380</v>
      </c>
      <c r="V3032" s="25" t="str">
        <f>VLOOKUP(P3032,'Customer List'!B:C,2,)</f>
        <v>STOCK</v>
      </c>
      <c r="W3032" s="56" t="s">
        <v>2031</v>
      </c>
      <c r="X3032" s="45"/>
      <c r="Y3032" s="25" t="str">
        <f t="shared" ref="Y3032" si="433">IF(X3032="", "", X3032-N3032)</f>
        <v/>
      </c>
      <c r="Z3032" s="25" t="str">
        <f t="shared" ref="Z3032" si="434">IF(N3032="", "", TEXT(N3032, "dddd"))</f>
        <v/>
      </c>
      <c r="AA3032" s="25" t="str">
        <f t="shared" ref="AA3032" si="435">IF(X3032="", "", TEXT(X3032, "dddd"))</f>
        <v/>
      </c>
      <c r="AB3032" s="25" t="str">
        <f>VLOOKUP(U3032,'Currency Sheet'!A:C,3,)</f>
        <v>INR</v>
      </c>
      <c r="AC3032" s="67" t="str">
        <f>VLOOKUP(P3032,'Customer List'!B:D,3,)</f>
        <v>STOCK</v>
      </c>
    </row>
  </sheetData>
  <autoFilter ref="A1:AC3032" xr:uid="{00000000-0001-0000-0000-000000000000}">
    <filterColumn colId="16">
      <filters>
        <filter val="D3003710006"/>
      </filters>
    </filterColumn>
  </autoFilter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40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40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TPC/25-26/00483</v>
      </c>
      <c r="B2810" s="46">
        <v>45925</v>
      </c>
      <c r="C2810" s="27" t="str">
        <v>S1714</v>
      </c>
    </row>
    <row r="2811" spans="1:3" x14ac:dyDescent="0.25">
      <c r="A2811" s="27" t="str">
        <v>INV250923-074</v>
      </c>
      <c r="B2811" s="46">
        <v>45926</v>
      </c>
      <c r="C2811" s="27" t="str">
        <v>TMPH-02761</v>
      </c>
    </row>
    <row r="2812" spans="1:3" x14ac:dyDescent="0.25">
      <c r="A2812" s="27" t="str">
        <v>INV250923-069</v>
      </c>
      <c r="B2812" s="46">
        <v>45926</v>
      </c>
      <c r="C2812" s="27" t="str">
        <v>T1765</v>
      </c>
    </row>
    <row r="2813" spans="1:3" x14ac:dyDescent="0.25">
      <c r="A2813" s="27" t="str">
        <v>EED119246</v>
      </c>
      <c r="B2813" s="46">
        <v>45926</v>
      </c>
      <c r="C2813" s="27">
        <v>100219</v>
      </c>
    </row>
    <row r="2814" spans="1:3" x14ac:dyDescent="0.25">
      <c r="A2814" s="27" t="str">
        <v>EED119246</v>
      </c>
      <c r="B2814" s="46">
        <v>45926</v>
      </c>
      <c r="C2814" s="27">
        <v>100536</v>
      </c>
    </row>
    <row r="2815" spans="1:3" x14ac:dyDescent="0.25">
      <c r="A2815" s="27" t="str">
        <v>EED119246</v>
      </c>
      <c r="B2815" s="46">
        <v>45926</v>
      </c>
      <c r="C2815" s="27">
        <v>100722</v>
      </c>
    </row>
    <row r="2816" spans="1:3" x14ac:dyDescent="0.25">
      <c r="A2816" s="27" t="str">
        <v>EED119246</v>
      </c>
      <c r="B2816" s="46">
        <v>45926</v>
      </c>
      <c r="C2816" s="27">
        <v>103011</v>
      </c>
    </row>
    <row r="2817" spans="1:3" x14ac:dyDescent="0.25">
      <c r="A2817" s="27" t="str">
        <v>EED119246</v>
      </c>
      <c r="B2817" s="46">
        <v>45926</v>
      </c>
      <c r="C2817" s="27">
        <v>123109</v>
      </c>
    </row>
    <row r="2818" spans="1:3" x14ac:dyDescent="0.25">
      <c r="A2818" s="27" t="str">
        <v>EED119246</v>
      </c>
      <c r="B2818" s="46">
        <v>45926</v>
      </c>
      <c r="C2818" s="27">
        <v>138419</v>
      </c>
    </row>
    <row r="2819" spans="1:3" x14ac:dyDescent="0.25">
      <c r="A2819" s="27" t="str">
        <v>EED119246</v>
      </c>
      <c r="B2819" s="46">
        <v>45926</v>
      </c>
      <c r="C2819" s="27">
        <v>144215</v>
      </c>
    </row>
    <row r="2820" spans="1:3" x14ac:dyDescent="0.25">
      <c r="A2820" s="27" t="str">
        <v>EED119246</v>
      </c>
      <c r="B2820" s="46">
        <v>45926</v>
      </c>
      <c r="C2820" s="27">
        <v>157617</v>
      </c>
    </row>
    <row r="2821" spans="1:3" x14ac:dyDescent="0.25">
      <c r="A2821" s="27" t="str">
        <v>EED119246</v>
      </c>
      <c r="B2821" s="46">
        <v>45926</v>
      </c>
      <c r="C2821" s="27">
        <v>300402</v>
      </c>
    </row>
    <row r="2822" spans="1:3" x14ac:dyDescent="0.25">
      <c r="A2822" s="27" t="str">
        <v>EED119246</v>
      </c>
      <c r="B2822" s="46">
        <v>45926</v>
      </c>
      <c r="C2822" s="27">
        <v>300434</v>
      </c>
    </row>
    <row r="2823" spans="1:3" x14ac:dyDescent="0.25">
      <c r="A2823" s="27" t="str">
        <v>EED119246</v>
      </c>
      <c r="B2823" s="46">
        <v>45926</v>
      </c>
      <c r="C2823" s="27">
        <v>300468</v>
      </c>
    </row>
    <row r="2824" spans="1:3" x14ac:dyDescent="0.25">
      <c r="A2824" s="27" t="str">
        <v>EED119246</v>
      </c>
      <c r="B2824" s="46">
        <v>45926</v>
      </c>
      <c r="C2824" s="27">
        <v>300508</v>
      </c>
    </row>
    <row r="2825" spans="1:3" x14ac:dyDescent="0.25">
      <c r="A2825" s="27" t="str">
        <v>EED119246</v>
      </c>
      <c r="B2825" s="46">
        <v>45926</v>
      </c>
      <c r="C2825" s="27">
        <v>301330</v>
      </c>
    </row>
    <row r="2826" spans="1:3" x14ac:dyDescent="0.25">
      <c r="A2826" s="27" t="str">
        <v>EED119246</v>
      </c>
      <c r="B2826" s="46">
        <v>45926</v>
      </c>
      <c r="C2826" s="27">
        <v>301805</v>
      </c>
    </row>
    <row r="2827" spans="1:3" x14ac:dyDescent="0.25">
      <c r="A2827" s="27" t="str">
        <v>EED119246</v>
      </c>
      <c r="B2827" s="46">
        <v>45926</v>
      </c>
      <c r="C2827" s="27">
        <v>302008</v>
      </c>
    </row>
    <row r="2828" spans="1:3" x14ac:dyDescent="0.25">
      <c r="A2828" s="27" t="str">
        <v>EED119246</v>
      </c>
      <c r="B2828" s="46">
        <v>45926</v>
      </c>
      <c r="C2828" s="27">
        <v>302037</v>
      </c>
    </row>
    <row r="2829" spans="1:3" x14ac:dyDescent="0.25">
      <c r="A2829" s="27" t="str">
        <v>EED119246</v>
      </c>
      <c r="B2829" s="46">
        <v>45926</v>
      </c>
      <c r="C2829" s="27">
        <v>302088</v>
      </c>
    </row>
    <row r="2830" spans="1:3" x14ac:dyDescent="0.25">
      <c r="A2830" s="27" t="str">
        <v>EED119246</v>
      </c>
      <c r="B2830" s="46">
        <v>45926</v>
      </c>
      <c r="C2830" s="27">
        <v>302208</v>
      </c>
    </row>
    <row r="2831" spans="1:3" x14ac:dyDescent="0.25">
      <c r="A2831" s="27" t="str">
        <v>EED119246</v>
      </c>
      <c r="B2831" s="46">
        <v>45926</v>
      </c>
      <c r="C2831" s="27">
        <v>302326</v>
      </c>
    </row>
    <row r="2832" spans="1:3" x14ac:dyDescent="0.25">
      <c r="A2832" s="27" t="str">
        <v>EED119246</v>
      </c>
      <c r="B2832" s="46">
        <v>45926</v>
      </c>
      <c r="C2832" s="27">
        <v>302612</v>
      </c>
    </row>
    <row r="2833" spans="1:3" x14ac:dyDescent="0.25">
      <c r="A2833" s="27" t="str">
        <v>EED119246</v>
      </c>
      <c r="B2833" s="46">
        <v>45926</v>
      </c>
      <c r="C2833" s="27">
        <v>302808</v>
      </c>
    </row>
    <row r="2834" spans="1:3" x14ac:dyDescent="0.25">
      <c r="A2834" s="27" t="str">
        <v>EED119246</v>
      </c>
      <c r="B2834" s="46">
        <v>45926</v>
      </c>
      <c r="C2834" s="27">
        <v>302902</v>
      </c>
    </row>
    <row r="2835" spans="1:3" x14ac:dyDescent="0.25">
      <c r="A2835" s="27" t="str">
        <v>EED119246</v>
      </c>
      <c r="B2835" s="46">
        <v>45926</v>
      </c>
      <c r="C2835" s="27">
        <v>302910</v>
      </c>
    </row>
    <row r="2836" spans="1:3" x14ac:dyDescent="0.25">
      <c r="A2836" s="27" t="str">
        <v>EED119246</v>
      </c>
      <c r="B2836" s="46">
        <v>45926</v>
      </c>
      <c r="C2836" s="27">
        <v>303110</v>
      </c>
    </row>
    <row r="2837" spans="1:3" x14ac:dyDescent="0.25">
      <c r="A2837" s="27" t="str">
        <v>EED119246</v>
      </c>
      <c r="B2837" s="46">
        <v>45926</v>
      </c>
      <c r="C2837" s="27">
        <v>303526</v>
      </c>
    </row>
    <row r="2838" spans="1:3" x14ac:dyDescent="0.25">
      <c r="A2838" s="27" t="str">
        <v>EED119246</v>
      </c>
      <c r="B2838" s="46">
        <v>45926</v>
      </c>
      <c r="C2838" s="27">
        <v>303651</v>
      </c>
    </row>
    <row r="2839" spans="1:3" x14ac:dyDescent="0.25">
      <c r="A2839" s="27" t="str">
        <v>EED119246</v>
      </c>
      <c r="B2839" s="46">
        <v>45926</v>
      </c>
      <c r="C2839" s="27">
        <v>303744</v>
      </c>
    </row>
    <row r="2840" spans="1:3" x14ac:dyDescent="0.25">
      <c r="A2840" s="27" t="str">
        <v>EED119246</v>
      </c>
      <c r="B2840" s="46">
        <v>45926</v>
      </c>
      <c r="C2840" s="27">
        <v>304006</v>
      </c>
    </row>
    <row r="2841" spans="1:3" x14ac:dyDescent="0.25">
      <c r="A2841" s="27" t="str">
        <v>EED119246</v>
      </c>
      <c r="B2841" s="46">
        <v>45926</v>
      </c>
      <c r="C2841" s="27">
        <v>304036</v>
      </c>
    </row>
    <row r="2842" spans="1:3" x14ac:dyDescent="0.25">
      <c r="A2842" s="27" t="str">
        <v>EED119246</v>
      </c>
      <c r="B2842" s="46">
        <v>45926</v>
      </c>
      <c r="C2842" s="27">
        <v>304096</v>
      </c>
    </row>
    <row r="2843" spans="1:3" x14ac:dyDescent="0.25">
      <c r="A2843" s="27" t="str">
        <v>EED119246</v>
      </c>
      <c r="B2843" s="46">
        <v>45926</v>
      </c>
      <c r="C2843" s="27">
        <v>304136</v>
      </c>
    </row>
    <row r="2844" spans="1:3" x14ac:dyDescent="0.25">
      <c r="A2844" s="27" t="str">
        <v>EED119246</v>
      </c>
      <c r="B2844" s="46">
        <v>45926</v>
      </c>
      <c r="C2844" s="27">
        <v>304142</v>
      </c>
    </row>
    <row r="2845" spans="1:3" x14ac:dyDescent="0.25">
      <c r="A2845" s="27" t="str">
        <v>EED119246</v>
      </c>
      <c r="B2845" s="46">
        <v>45926</v>
      </c>
      <c r="C2845" s="27">
        <v>304402</v>
      </c>
    </row>
    <row r="2846" spans="1:3" x14ac:dyDescent="0.25">
      <c r="A2846" s="27" t="str">
        <v>EED119246</v>
      </c>
      <c r="B2846" s="46">
        <v>45926</v>
      </c>
      <c r="C2846" s="27">
        <v>304825</v>
      </c>
    </row>
    <row r="2847" spans="1:3" x14ac:dyDescent="0.25">
      <c r="A2847" s="27" t="str">
        <v>EED119246</v>
      </c>
      <c r="B2847" s="46">
        <v>45926</v>
      </c>
      <c r="C2847" s="27">
        <v>305114</v>
      </c>
    </row>
    <row r="2848" spans="1:3" x14ac:dyDescent="0.25">
      <c r="A2848" s="27" t="str">
        <v>EED119246</v>
      </c>
      <c r="B2848" s="46">
        <v>45926</v>
      </c>
      <c r="C2848" s="27">
        <v>306008</v>
      </c>
    </row>
    <row r="2849" spans="1:3" x14ac:dyDescent="0.25">
      <c r="A2849" s="27" t="str">
        <v>EED119246</v>
      </c>
      <c r="B2849" s="46">
        <v>45926</v>
      </c>
      <c r="C2849" s="27">
        <v>306509</v>
      </c>
    </row>
    <row r="2850" spans="1:3" x14ac:dyDescent="0.25">
      <c r="A2850" s="27" t="str">
        <v>EED119246</v>
      </c>
      <c r="B2850" s="46">
        <v>45926</v>
      </c>
      <c r="C2850" s="27">
        <v>307640</v>
      </c>
    </row>
    <row r="2851" spans="1:3" x14ac:dyDescent="0.25">
      <c r="A2851" s="27" t="str">
        <v>EED119246</v>
      </c>
      <c r="B2851" s="46">
        <v>45926</v>
      </c>
      <c r="C2851" s="27">
        <v>307654</v>
      </c>
    </row>
    <row r="2852" spans="1:3" x14ac:dyDescent="0.25">
      <c r="A2852" s="27" t="str">
        <v>EED119246</v>
      </c>
      <c r="B2852" s="46">
        <v>45926</v>
      </c>
      <c r="C2852" s="27">
        <v>310718</v>
      </c>
    </row>
    <row r="2853" spans="1:3" x14ac:dyDescent="0.25">
      <c r="A2853" s="27" t="str">
        <v>EED119246</v>
      </c>
      <c r="B2853" s="46">
        <v>45926</v>
      </c>
      <c r="C2853" s="27">
        <v>310946</v>
      </c>
    </row>
    <row r="2854" spans="1:3" x14ac:dyDescent="0.25">
      <c r="A2854" s="27" t="str">
        <v>EED119246</v>
      </c>
      <c r="B2854" s="46">
        <v>45926</v>
      </c>
      <c r="C2854" s="27">
        <v>311136</v>
      </c>
    </row>
    <row r="2855" spans="1:3" x14ac:dyDescent="0.25">
      <c r="A2855" s="27" t="str">
        <v>EED119246</v>
      </c>
      <c r="B2855" s="46">
        <v>45926</v>
      </c>
      <c r="C2855" s="27">
        <v>312238</v>
      </c>
    </row>
    <row r="2856" spans="1:3" x14ac:dyDescent="0.25">
      <c r="A2856" s="27" t="str">
        <v>EED119246</v>
      </c>
      <c r="B2856" s="46">
        <v>45926</v>
      </c>
      <c r="C2856" s="27">
        <v>317313</v>
      </c>
    </row>
    <row r="2857" spans="1:3" x14ac:dyDescent="0.25">
      <c r="A2857" s="27" t="str">
        <v>EED119246</v>
      </c>
      <c r="B2857" s="46">
        <v>45926</v>
      </c>
      <c r="C2857" s="27">
        <v>317409</v>
      </c>
    </row>
    <row r="2858" spans="1:3" x14ac:dyDescent="0.25">
      <c r="A2858" s="27" t="str">
        <v>EED119246</v>
      </c>
      <c r="B2858" s="46">
        <v>45926</v>
      </c>
      <c r="C2858" s="27">
        <v>323512</v>
      </c>
    </row>
    <row r="2859" spans="1:3" x14ac:dyDescent="0.25">
      <c r="A2859" s="27" t="str">
        <v>EED119246</v>
      </c>
      <c r="B2859" s="46">
        <v>45926</v>
      </c>
      <c r="C2859" s="27">
        <v>324206</v>
      </c>
    </row>
    <row r="2860" spans="1:3" x14ac:dyDescent="0.25">
      <c r="A2860" s="27" t="str">
        <v>EED119246</v>
      </c>
      <c r="B2860" s="46">
        <v>45926</v>
      </c>
      <c r="C2860" s="27">
        <v>327005</v>
      </c>
    </row>
    <row r="2861" spans="1:3" x14ac:dyDescent="0.25">
      <c r="A2861" s="27" t="str">
        <v>EED119246</v>
      </c>
      <c r="B2861" s="46">
        <v>45926</v>
      </c>
      <c r="C2861" s="27">
        <v>328114</v>
      </c>
    </row>
    <row r="2862" spans="1:3" x14ac:dyDescent="0.25">
      <c r="A2862" s="27" t="str">
        <v>EED119246</v>
      </c>
      <c r="B2862" s="46">
        <v>45926</v>
      </c>
      <c r="C2862" s="27">
        <v>329918</v>
      </c>
    </row>
    <row r="2863" spans="1:3" x14ac:dyDescent="0.25">
      <c r="A2863" s="27" t="str">
        <v>EED119246</v>
      </c>
      <c r="B2863" s="46">
        <v>45926</v>
      </c>
      <c r="C2863" s="27">
        <v>330610</v>
      </c>
    </row>
    <row r="2864" spans="1:3" x14ac:dyDescent="0.25">
      <c r="A2864" s="27" t="str">
        <v>EED119246</v>
      </c>
      <c r="B2864" s="46">
        <v>45926</v>
      </c>
      <c r="C2864" s="27">
        <v>330706</v>
      </c>
    </row>
    <row r="2865" spans="1:3" x14ac:dyDescent="0.25">
      <c r="A2865" s="27" t="str">
        <v>EED119246</v>
      </c>
      <c r="B2865" s="46">
        <v>45926</v>
      </c>
      <c r="C2865" s="27">
        <v>333648</v>
      </c>
    </row>
    <row r="2866" spans="1:3" x14ac:dyDescent="0.25">
      <c r="A2866" s="27" t="str">
        <v>EED119246</v>
      </c>
      <c r="B2866" s="46">
        <v>45926</v>
      </c>
      <c r="C2866" s="27">
        <v>334114</v>
      </c>
    </row>
    <row r="2867" spans="1:3" x14ac:dyDescent="0.25">
      <c r="A2867" s="27" t="str">
        <v>EED119246</v>
      </c>
      <c r="B2867" s="46">
        <v>45926</v>
      </c>
      <c r="C2867" s="27">
        <v>336220</v>
      </c>
    </row>
    <row r="2868" spans="1:3" x14ac:dyDescent="0.25">
      <c r="A2868" s="27" t="str">
        <v>EED119246</v>
      </c>
      <c r="B2868" s="46">
        <v>45926</v>
      </c>
      <c r="C2868" s="27">
        <v>343513</v>
      </c>
    </row>
    <row r="2869" spans="1:3" x14ac:dyDescent="0.25">
      <c r="A2869" s="27" t="str">
        <v>EED119246</v>
      </c>
      <c r="B2869" s="46">
        <v>45926</v>
      </c>
      <c r="C2869" s="27">
        <v>344703</v>
      </c>
    </row>
    <row r="2870" spans="1:3" x14ac:dyDescent="0.25">
      <c r="A2870" s="27" t="str">
        <v>EED119246</v>
      </c>
      <c r="B2870" s="46">
        <v>45926</v>
      </c>
      <c r="C2870" s="27">
        <v>344813</v>
      </c>
    </row>
    <row r="2871" spans="1:3" x14ac:dyDescent="0.25">
      <c r="A2871" s="27" t="str">
        <v>EED119246</v>
      </c>
      <c r="B2871" s="46">
        <v>45926</v>
      </c>
      <c r="C2871" s="27">
        <v>344846</v>
      </c>
    </row>
    <row r="2872" spans="1:3" x14ac:dyDescent="0.25">
      <c r="A2872" s="27" t="str">
        <v>EED119246</v>
      </c>
      <c r="B2872" s="46">
        <v>45926</v>
      </c>
      <c r="C2872" s="27">
        <v>345013</v>
      </c>
    </row>
    <row r="2873" spans="1:3" x14ac:dyDescent="0.25">
      <c r="A2873" s="27" t="str">
        <v>EED119246</v>
      </c>
      <c r="B2873" s="46">
        <v>45926</v>
      </c>
      <c r="C2873" s="27">
        <v>305044</v>
      </c>
    </row>
    <row r="2874" spans="1:3" x14ac:dyDescent="0.25">
      <c r="A2874" s="27" t="str">
        <v>EED119246</v>
      </c>
      <c r="B2874" s="46">
        <v>45926</v>
      </c>
      <c r="C2874" s="27">
        <v>347318</v>
      </c>
    </row>
    <row r="2875" spans="1:3" x14ac:dyDescent="0.25">
      <c r="A2875" s="27" t="str">
        <v>EED119246</v>
      </c>
      <c r="B2875" s="46">
        <v>45926</v>
      </c>
      <c r="C2875" s="27">
        <v>351729</v>
      </c>
    </row>
    <row r="2876" spans="1:3" x14ac:dyDescent="0.25">
      <c r="A2876" s="27" t="str">
        <v>EED119246</v>
      </c>
      <c r="B2876" s="46">
        <v>45926</v>
      </c>
      <c r="C2876" s="27">
        <v>353606</v>
      </c>
    </row>
    <row r="2877" spans="1:3" x14ac:dyDescent="0.25">
      <c r="A2877" s="27" t="str">
        <v>EED119246</v>
      </c>
      <c r="B2877" s="46">
        <v>45926</v>
      </c>
      <c r="C2877" s="27">
        <v>353726</v>
      </c>
    </row>
    <row r="2878" spans="1:3" x14ac:dyDescent="0.25">
      <c r="A2878" s="27" t="str">
        <v>EED119246</v>
      </c>
      <c r="B2878" s="46">
        <v>45926</v>
      </c>
      <c r="C2878" s="27">
        <v>356110</v>
      </c>
    </row>
    <row r="2879" spans="1:3" x14ac:dyDescent="0.25">
      <c r="A2879" s="27" t="str">
        <v>EED119246</v>
      </c>
      <c r="B2879" s="46">
        <v>45926</v>
      </c>
      <c r="C2879" s="27">
        <v>356422</v>
      </c>
    </row>
    <row r="2880" spans="1:3" x14ac:dyDescent="0.25">
      <c r="A2880" s="27" t="str">
        <v>EED119246</v>
      </c>
      <c r="B2880" s="46">
        <v>45926</v>
      </c>
      <c r="C2880" s="27">
        <v>357415</v>
      </c>
    </row>
    <row r="2881" spans="1:3" x14ac:dyDescent="0.25">
      <c r="A2881" s="27" t="str">
        <v>EED119246</v>
      </c>
      <c r="B2881" s="46">
        <v>45926</v>
      </c>
      <c r="C2881" s="27">
        <v>357304</v>
      </c>
    </row>
    <row r="2882" spans="1:3" x14ac:dyDescent="0.25">
      <c r="A2882" s="27" t="str">
        <v>EED119246</v>
      </c>
      <c r="B2882" s="46">
        <v>45926</v>
      </c>
      <c r="C2882" s="27">
        <v>358610</v>
      </c>
    </row>
    <row r="2883" spans="1:3" x14ac:dyDescent="0.25">
      <c r="A2883" s="27" t="str">
        <v>EED119246</v>
      </c>
      <c r="B2883" s="46">
        <v>45926</v>
      </c>
      <c r="C2883" s="27">
        <v>363203</v>
      </c>
    </row>
    <row r="2884" spans="1:3" x14ac:dyDescent="0.25">
      <c r="A2884" s="27" t="str">
        <v>EED119246</v>
      </c>
      <c r="B2884" s="46">
        <v>45926</v>
      </c>
      <c r="C2884" s="27">
        <v>363210</v>
      </c>
    </row>
    <row r="2885" spans="1:3" x14ac:dyDescent="0.25">
      <c r="A2885" s="27" t="str">
        <v>EED119246</v>
      </c>
      <c r="B2885" s="46">
        <v>45926</v>
      </c>
      <c r="C2885" s="27">
        <v>363601</v>
      </c>
    </row>
    <row r="2886" spans="1:3" x14ac:dyDescent="0.25">
      <c r="A2886" s="27" t="str">
        <v>EED119246</v>
      </c>
      <c r="B2886" s="46">
        <v>45926</v>
      </c>
      <c r="C2886" s="27">
        <v>366704</v>
      </c>
    </row>
    <row r="2887" spans="1:3" x14ac:dyDescent="0.25">
      <c r="A2887" s="27" t="str">
        <v>EED119246</v>
      </c>
      <c r="B2887" s="46">
        <v>45926</v>
      </c>
      <c r="C2887" s="27">
        <v>367405</v>
      </c>
    </row>
    <row r="2888" spans="1:3" x14ac:dyDescent="0.25">
      <c r="A2888" s="27" t="str">
        <v>EED119246</v>
      </c>
      <c r="B2888" s="46">
        <v>45926</v>
      </c>
      <c r="C2888" s="27">
        <v>368503</v>
      </c>
    </row>
    <row r="2889" spans="1:3" x14ac:dyDescent="0.25">
      <c r="A2889" s="27" t="str">
        <v>EED119246</v>
      </c>
      <c r="B2889" s="46">
        <v>45926</v>
      </c>
      <c r="C2889" s="27">
        <v>368508</v>
      </c>
    </row>
    <row r="2890" spans="1:3" x14ac:dyDescent="0.25">
      <c r="A2890" s="27" t="str">
        <v>EED119246</v>
      </c>
      <c r="B2890" s="46">
        <v>45926</v>
      </c>
      <c r="C2890" s="27">
        <v>368509</v>
      </c>
    </row>
    <row r="2891" spans="1:3" x14ac:dyDescent="0.25">
      <c r="A2891" s="27" t="str">
        <v>EED119246</v>
      </c>
      <c r="B2891" s="46">
        <v>45926</v>
      </c>
      <c r="C2891" s="27">
        <v>369312</v>
      </c>
    </row>
    <row r="2892" spans="1:3" x14ac:dyDescent="0.25">
      <c r="A2892" s="27" t="str">
        <v>EED119246</v>
      </c>
      <c r="B2892" s="46">
        <v>45926</v>
      </c>
      <c r="C2892" s="27">
        <v>369321</v>
      </c>
    </row>
    <row r="2893" spans="1:3" x14ac:dyDescent="0.25">
      <c r="A2893" s="27" t="str">
        <v>EED119246</v>
      </c>
      <c r="B2893" s="46">
        <v>45926</v>
      </c>
      <c r="C2893" s="27">
        <v>372002</v>
      </c>
    </row>
    <row r="2894" spans="1:3" x14ac:dyDescent="0.25">
      <c r="A2894" s="27" t="str">
        <v>EED119246</v>
      </c>
      <c r="B2894" s="46">
        <v>45926</v>
      </c>
      <c r="C2894" s="27">
        <v>372203</v>
      </c>
    </row>
    <row r="2895" spans="1:3" x14ac:dyDescent="0.25">
      <c r="A2895" s="27" t="str">
        <v>EED119246</v>
      </c>
      <c r="B2895" s="46">
        <v>45926</v>
      </c>
      <c r="C2895" s="27">
        <v>372208</v>
      </c>
    </row>
    <row r="2896" spans="1:3" x14ac:dyDescent="0.25">
      <c r="A2896" s="27" t="str">
        <v>EED119246</v>
      </c>
      <c r="B2896" s="46">
        <v>45926</v>
      </c>
      <c r="C2896" s="27">
        <v>372716</v>
      </c>
    </row>
    <row r="2897" spans="1:3" x14ac:dyDescent="0.25">
      <c r="A2897" s="27" t="str">
        <v>EED119246</v>
      </c>
      <c r="B2897" s="46">
        <v>45926</v>
      </c>
      <c r="C2897" s="27">
        <v>384813</v>
      </c>
    </row>
    <row r="2898" spans="1:3" x14ac:dyDescent="0.25">
      <c r="A2898" s="27" t="str">
        <v>EED119246</v>
      </c>
      <c r="B2898" s="46">
        <v>45926</v>
      </c>
      <c r="C2898" s="27">
        <v>400158</v>
      </c>
    </row>
    <row r="2899" spans="1:3" x14ac:dyDescent="0.25">
      <c r="A2899" s="27" t="str">
        <v>EED119246</v>
      </c>
      <c r="B2899" s="46">
        <v>45926</v>
      </c>
      <c r="C2899" s="27">
        <v>400212</v>
      </c>
    </row>
    <row r="2900" spans="1:3" x14ac:dyDescent="0.25">
      <c r="A2900" s="27" t="str">
        <v>EED119246</v>
      </c>
      <c r="B2900" s="46">
        <v>45926</v>
      </c>
      <c r="C2900" s="27">
        <v>401319</v>
      </c>
    </row>
    <row r="2901" spans="1:3" x14ac:dyDescent="0.25">
      <c r="A2901" s="27" t="str">
        <v>EED119246</v>
      </c>
      <c r="B2901" s="46">
        <v>45926</v>
      </c>
      <c r="C2901" s="27">
        <v>405206</v>
      </c>
    </row>
    <row r="2902" spans="1:3" x14ac:dyDescent="0.25">
      <c r="A2902" s="27" t="str">
        <v>EED119246</v>
      </c>
      <c r="B2902" s="46">
        <v>45926</v>
      </c>
      <c r="C2902" s="27">
        <v>405326</v>
      </c>
    </row>
    <row r="2903" spans="1:3" x14ac:dyDescent="0.25">
      <c r="A2903" s="27" t="str">
        <v>EED119246</v>
      </c>
      <c r="B2903" s="46">
        <v>45926</v>
      </c>
      <c r="C2903" s="27">
        <v>406605</v>
      </c>
    </row>
    <row r="2904" spans="1:3" x14ac:dyDescent="0.25">
      <c r="A2904" s="27" t="str">
        <v>EED119246</v>
      </c>
      <c r="B2904" s="46">
        <v>45926</v>
      </c>
      <c r="C2904" s="27">
        <v>406609</v>
      </c>
    </row>
    <row r="2905" spans="1:3" x14ac:dyDescent="0.25">
      <c r="A2905" s="27" t="str">
        <v>EED119246</v>
      </c>
      <c r="B2905" s="46">
        <v>45926</v>
      </c>
      <c r="C2905" s="27">
        <v>420404</v>
      </c>
    </row>
    <row r="2906" spans="1:3" x14ac:dyDescent="0.25">
      <c r="A2906" s="27" t="str">
        <v>EED119246</v>
      </c>
      <c r="B2906" s="46">
        <v>45926</v>
      </c>
      <c r="C2906" s="27">
        <v>422302</v>
      </c>
    </row>
    <row r="2907" spans="1:3" x14ac:dyDescent="0.25">
      <c r="A2907" s="27" t="str">
        <v>EED119246</v>
      </c>
      <c r="B2907" s="46">
        <v>45926</v>
      </c>
      <c r="C2907" s="27">
        <v>423115</v>
      </c>
    </row>
    <row r="2908" spans="1:3" x14ac:dyDescent="0.25">
      <c r="A2908" s="27" t="str">
        <v>EED119246</v>
      </c>
      <c r="B2908" s="46">
        <v>45926</v>
      </c>
      <c r="C2908" s="27">
        <v>423501</v>
      </c>
    </row>
    <row r="2909" spans="1:3" x14ac:dyDescent="0.25">
      <c r="A2909" s="27" t="str">
        <v>EED119246</v>
      </c>
      <c r="B2909" s="46">
        <v>45926</v>
      </c>
      <c r="C2909" s="27">
        <v>425305</v>
      </c>
    </row>
    <row r="2910" spans="1:3" x14ac:dyDescent="0.25">
      <c r="A2910" s="27" t="str">
        <v>EED119246</v>
      </c>
      <c r="B2910" s="46">
        <v>45926</v>
      </c>
      <c r="C2910" s="27">
        <v>500304</v>
      </c>
    </row>
    <row r="2911" spans="1:3" x14ac:dyDescent="0.25">
      <c r="A2911" s="27" t="str">
        <v>EED119246</v>
      </c>
      <c r="B2911" s="46">
        <v>45926</v>
      </c>
      <c r="C2911" s="27">
        <v>500701</v>
      </c>
    </row>
    <row r="2912" spans="1:3" x14ac:dyDescent="0.25">
      <c r="A2912" s="27" t="str">
        <v>EED119246</v>
      </c>
      <c r="B2912" s="46">
        <v>45926</v>
      </c>
      <c r="C2912" s="27">
        <v>500806</v>
      </c>
    </row>
    <row r="2913" spans="1:3" x14ac:dyDescent="0.25">
      <c r="A2913" s="27" t="str">
        <v>EED119246</v>
      </c>
      <c r="B2913" s="46">
        <v>45926</v>
      </c>
      <c r="C2913" s="27">
        <v>500832</v>
      </c>
    </row>
    <row r="2914" spans="1:3" x14ac:dyDescent="0.25">
      <c r="A2914" s="27" t="str">
        <v>EED119246</v>
      </c>
      <c r="B2914" s="46">
        <v>45926</v>
      </c>
      <c r="C2914" s="27">
        <v>502521</v>
      </c>
    </row>
    <row r="2915" spans="1:3" x14ac:dyDescent="0.25">
      <c r="A2915" s="27" t="str">
        <v>EED119246</v>
      </c>
      <c r="B2915" s="46">
        <v>45926</v>
      </c>
      <c r="C2915" s="27">
        <v>502929</v>
      </c>
    </row>
    <row r="2916" spans="1:3" x14ac:dyDescent="0.25">
      <c r="A2916" s="27" t="str">
        <v>EED119246</v>
      </c>
      <c r="B2916" s="46">
        <v>45926</v>
      </c>
      <c r="C2916" s="27">
        <v>502948</v>
      </c>
    </row>
    <row r="2917" spans="1:3" x14ac:dyDescent="0.25">
      <c r="A2917" s="27" t="str">
        <v>EED119246</v>
      </c>
      <c r="B2917" s="46">
        <v>45926</v>
      </c>
      <c r="C2917" s="27">
        <v>506501</v>
      </c>
    </row>
    <row r="2918" spans="1:3" x14ac:dyDescent="0.25">
      <c r="A2918" s="27" t="str">
        <v>EED119246</v>
      </c>
      <c r="B2918" s="46">
        <v>45926</v>
      </c>
      <c r="C2918" s="27">
        <v>507605</v>
      </c>
    </row>
    <row r="2919" spans="1:3" x14ac:dyDescent="0.25">
      <c r="A2919" s="27" t="str">
        <v>EED119246</v>
      </c>
      <c r="B2919" s="46">
        <v>45926</v>
      </c>
      <c r="C2919" s="27">
        <v>512305</v>
      </c>
    </row>
    <row r="2920" spans="1:3" x14ac:dyDescent="0.25">
      <c r="A2920" s="27" t="str">
        <v>EED119246</v>
      </c>
      <c r="B2920" s="46">
        <v>45926</v>
      </c>
      <c r="C2920" s="27">
        <v>570804</v>
      </c>
    </row>
    <row r="2921" spans="1:3" x14ac:dyDescent="0.25">
      <c r="A2921" s="27" t="str">
        <v>EED119246</v>
      </c>
      <c r="B2921" s="46">
        <v>45926</v>
      </c>
      <c r="C2921" s="27">
        <v>621616</v>
      </c>
    </row>
    <row r="2922" spans="1:3" x14ac:dyDescent="0.25">
      <c r="A2922" s="27" t="str">
        <v>EED119246</v>
      </c>
      <c r="B2922" s="46">
        <v>45926</v>
      </c>
      <c r="C2922" s="27">
        <v>626801</v>
      </c>
    </row>
    <row r="2923" spans="1:3" x14ac:dyDescent="0.25">
      <c r="A2923" s="27" t="str">
        <v>EED119246</v>
      </c>
      <c r="B2923" s="46">
        <v>45926</v>
      </c>
      <c r="C2923" s="27">
        <v>626810</v>
      </c>
    </row>
    <row r="2924" spans="1:3" x14ac:dyDescent="0.25">
      <c r="A2924" s="27" t="str">
        <v>EED119246</v>
      </c>
      <c r="B2924" s="46">
        <v>45926</v>
      </c>
      <c r="C2924" s="27">
        <v>651020</v>
      </c>
    </row>
    <row r="2925" spans="1:3" x14ac:dyDescent="0.25">
      <c r="A2925" s="27" t="str">
        <v>EED119246</v>
      </c>
      <c r="B2925" s="46">
        <v>45926</v>
      </c>
      <c r="C2925" s="27">
        <v>655208</v>
      </c>
    </row>
    <row r="2926" spans="1:3" x14ac:dyDescent="0.25">
      <c r="A2926" s="27" t="str">
        <v>EED119246</v>
      </c>
      <c r="B2926" s="46">
        <v>45926</v>
      </c>
      <c r="C2926" s="27">
        <v>795604</v>
      </c>
    </row>
    <row r="2927" spans="1:3" x14ac:dyDescent="0.25">
      <c r="A2927" s="27" t="str">
        <v>EED119246</v>
      </c>
      <c r="B2927" s="46">
        <v>45926</v>
      </c>
      <c r="C2927" s="27">
        <v>900000034</v>
      </c>
    </row>
    <row r="2928" spans="1:3" x14ac:dyDescent="0.25">
      <c r="A2928" s="27" t="str">
        <v>EED119246</v>
      </c>
      <c r="B2928" s="46">
        <v>45926</v>
      </c>
      <c r="C2928" s="27">
        <v>900000035</v>
      </c>
    </row>
    <row r="2929" spans="1:3" x14ac:dyDescent="0.25">
      <c r="A2929" s="27" t="str">
        <v>EED119246</v>
      </c>
      <c r="B2929" s="46">
        <v>45926</v>
      </c>
      <c r="C2929" s="27">
        <v>900000036</v>
      </c>
    </row>
    <row r="2930" spans="1:3" x14ac:dyDescent="0.25">
      <c r="A2930" s="27" t="str">
        <v>EED119246</v>
      </c>
      <c r="B2930" s="46">
        <v>45926</v>
      </c>
      <c r="C2930" s="27">
        <v>900000866</v>
      </c>
    </row>
    <row r="2931" spans="1:3" x14ac:dyDescent="0.25">
      <c r="A2931" s="27" t="str">
        <v>EED119246</v>
      </c>
      <c r="B2931" s="46">
        <v>45926</v>
      </c>
      <c r="C2931" s="27">
        <v>947203</v>
      </c>
    </row>
    <row r="2932" spans="1:3" x14ac:dyDescent="0.25">
      <c r="A2932" s="27">
        <v>179381</v>
      </c>
      <c r="B2932" s="46">
        <v>45929</v>
      </c>
      <c r="C2932" s="27" t="str">
        <v>BE0003-1</v>
      </c>
    </row>
    <row r="2933" spans="1:3" x14ac:dyDescent="0.25">
      <c r="A2933" s="27">
        <v>179381</v>
      </c>
      <c r="B2933" s="46">
        <v>45929</v>
      </c>
      <c r="C2933" s="27" t="str">
        <v>BE0004-1</v>
      </c>
    </row>
    <row r="2934" spans="1:3" x14ac:dyDescent="0.25">
      <c r="A2934" s="27">
        <v>179381</v>
      </c>
      <c r="B2934" s="46">
        <v>45929</v>
      </c>
      <c r="C2934" s="27" t="str">
        <v>BE0237</v>
      </c>
    </row>
    <row r="2935" spans="1:3" x14ac:dyDescent="0.25">
      <c r="A2935" s="27" t="str">
        <v>I241621-IN</v>
      </c>
      <c r="B2935" s="46">
        <v>45929</v>
      </c>
      <c r="C2935" s="27" t="str">
        <v>21003-1L</v>
      </c>
    </row>
    <row r="2936" spans="1:3" x14ac:dyDescent="0.25">
      <c r="A2936" s="27" t="str">
        <v>I241621-IN</v>
      </c>
      <c r="B2936" s="46">
        <v>45929</v>
      </c>
      <c r="C2936" s="27">
        <v>30002</v>
      </c>
    </row>
    <row r="2937" spans="1:3" x14ac:dyDescent="0.25">
      <c r="A2937" s="27">
        <v>339467</v>
      </c>
      <c r="B2937" s="46">
        <v>45929</v>
      </c>
      <c r="C2937" s="27" t="str">
        <v>1091-05</v>
      </c>
    </row>
    <row r="2938" spans="1:3" x14ac:dyDescent="0.25">
      <c r="A2938" s="27">
        <v>66452</v>
      </c>
      <c r="B2938" s="46">
        <v>45929</v>
      </c>
      <c r="C2938" s="27" t="str">
        <v>PROTQ9NPF7-3</v>
      </c>
    </row>
    <row r="2939" spans="1:3" x14ac:dyDescent="0.25">
      <c r="A2939" s="27" t="str">
        <v>251519302605</v>
      </c>
      <c r="B2939" s="46">
        <v>45929</v>
      </c>
      <c r="C2939" s="27" t="str">
        <v>180E14-----E</v>
      </c>
    </row>
    <row r="2940" spans="1:3" x14ac:dyDescent="0.25">
      <c r="A2940" s="27">
        <v>0</v>
      </c>
      <c r="B2940" s="46">
        <v>0</v>
      </c>
      <c r="C2940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3"/>
  <sheetViews>
    <sheetView topLeftCell="A184" workbookViewId="0">
      <selection activeCell="A213" sqref="A21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3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3733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3732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3735</v>
      </c>
      <c r="C211" s="12" t="s">
        <v>3736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3740</v>
      </c>
      <c r="C212" s="12" t="s">
        <v>3590</v>
      </c>
      <c r="D212" s="13" t="s">
        <v>1189</v>
      </c>
      <c r="E212" s="1"/>
      <c r="F212" s="1"/>
    </row>
    <row r="213" spans="1:6" x14ac:dyDescent="0.25">
      <c r="A213" s="12">
        <f t="shared" si="5"/>
        <v>212</v>
      </c>
      <c r="B213" s="14" t="s">
        <v>4376</v>
      </c>
      <c r="C213" s="14" t="s">
        <v>4377</v>
      </c>
      <c r="D213" s="71" t="s">
        <v>1189</v>
      </c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M2" zoomScale="115" zoomScaleNormal="115" workbookViewId="0">
      <selection activeCell="M9" sqref="M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9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58156225400,58156225665,58156226041,58156226575,58156227076,58156227345,58156228163,58156228314,58156228491,58156228675,58156228815,58156228885,58156229014,58156229110,58156229353,58156233936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24" t="s">
        <v>4151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58156225665</v>
      </c>
      <c r="J4" s="1">
        <v>0</v>
      </c>
      <c r="K4" s="1" t="str">
        <v>AURIGINE SERVICE</v>
      </c>
      <c r="L4" s="24"/>
      <c r="O4" s="2">
        <v>45927</v>
      </c>
      <c r="P4" s="1">
        <v>58156225665</v>
      </c>
      <c r="Q4" s="1">
        <v>0</v>
      </c>
      <c r="R4" s="1" t="str">
        <v>AURIGINE SERVICE</v>
      </c>
      <c r="S4" s="2" t="str">
        <f>IF(ISBLANK(VLOOKUP(P4,MasterSheet!Q:X,8,FALSE)), "", VLOOKUP(P4,MasterSheet!Q:X,8,FALSE))</f>
        <v/>
      </c>
      <c r="T4" s="24" t="s">
        <v>4151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45927</v>
      </c>
      <c r="I5" s="1">
        <v>58156226041</v>
      </c>
      <c r="J5" s="1">
        <v>0</v>
      </c>
      <c r="K5" s="1" t="str">
        <v>AURIGINE ONCO</v>
      </c>
      <c r="L5" s="24"/>
      <c r="O5" s="2">
        <v>45927</v>
      </c>
      <c r="P5" s="1">
        <v>58156226041</v>
      </c>
      <c r="Q5" s="1">
        <v>0</v>
      </c>
      <c r="R5" s="1" t="str">
        <v>AURIGINE ONCO</v>
      </c>
      <c r="S5" s="2" t="str">
        <f>IF(ISBLANK(VLOOKUP(P5,MasterSheet!Q:X,8,FALSE)), "", VLOOKUP(P5,MasterSheet!Q:X,8,FALSE))</f>
        <v/>
      </c>
      <c r="T5" s="24" t="s">
        <v>4151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45927</v>
      </c>
      <c r="I6" s="1">
        <v>58156226575</v>
      </c>
      <c r="J6" s="1">
        <v>0</v>
      </c>
      <c r="K6" s="1" t="str">
        <v>IMMUNEEL</v>
      </c>
      <c r="L6" s="24"/>
      <c r="O6" s="2">
        <v>45927</v>
      </c>
      <c r="P6" s="1">
        <v>58156226575</v>
      </c>
      <c r="Q6" s="1">
        <v>0</v>
      </c>
      <c r="R6" s="1" t="str">
        <v>IMMUNEEL</v>
      </c>
      <c r="S6" s="2" t="str">
        <f>IF(ISBLANK(VLOOKUP(P6,MasterSheet!Q:X,8,FALSE)), "", VLOOKUP(P6,MasterSheet!Q:X,8,FALSE))</f>
        <v/>
      </c>
      <c r="T6" s="24" t="s">
        <v>4151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45927</v>
      </c>
      <c r="I7" s="1">
        <v>58156227076</v>
      </c>
      <c r="J7" s="1">
        <v>0</v>
      </c>
      <c r="K7" s="1" t="str">
        <v>BIO SOLUTION</v>
      </c>
      <c r="L7" s="24"/>
      <c r="O7" s="2">
        <v>45927</v>
      </c>
      <c r="P7" s="1">
        <v>58156227076</v>
      </c>
      <c r="Q7" s="1">
        <v>0</v>
      </c>
      <c r="R7" s="1" t="str">
        <v>BIO SOLUTION</v>
      </c>
      <c r="S7" s="2" t="str">
        <f>IF(ISBLANK(VLOOKUP(P7,MasterSheet!Q:X,8,FALSE)), "", VLOOKUP(P7,MasterSheet!Q:X,8,FALSE))</f>
        <v/>
      </c>
      <c r="T7" s="24" t="s">
        <v>4151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45927</v>
      </c>
      <c r="I8" s="1">
        <v>58156227345</v>
      </c>
      <c r="J8" s="1">
        <v>0</v>
      </c>
      <c r="K8" s="1" t="str">
        <v>SAI LIFE</v>
      </c>
      <c r="L8" s="24"/>
      <c r="M8" t="s">
        <v>1199</v>
      </c>
      <c r="O8" s="2">
        <v>45927</v>
      </c>
      <c r="P8" s="1">
        <v>58156227345</v>
      </c>
      <c r="Q8" s="1">
        <v>0</v>
      </c>
      <c r="R8" s="1" t="str">
        <v>SAI LIFE</v>
      </c>
      <c r="S8" s="2" t="str">
        <f>IF(ISBLANK(VLOOKUP(P8,MasterSheet!Q:X,8,FALSE)), "", VLOOKUP(P8,MasterSheet!Q:X,8,FALSE))</f>
        <v/>
      </c>
      <c r="T8" s="24" t="s">
        <v>4151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45927</v>
      </c>
      <c r="I9" s="1">
        <v>58156228163</v>
      </c>
      <c r="J9" s="1">
        <v>0</v>
      </c>
      <c r="K9" s="1" t="str">
        <v>NNF</v>
      </c>
      <c r="L9" s="24"/>
      <c r="M9" t="str" cm="1">
        <f t="array" ref="M9">_xlfn._xlws.SORT(_xlfn.TEXTJOIN(",", TRUE, _xlfn._xlws.FILTER(I:I, LEFT(I:I,1)="D")))</f>
        <v>D3003710005</v>
      </c>
      <c r="O9" s="2">
        <v>45927</v>
      </c>
      <c r="P9" s="1">
        <v>58156228163</v>
      </c>
      <c r="Q9" s="1">
        <v>0</v>
      </c>
      <c r="R9" s="1" t="str">
        <v>NNF</v>
      </c>
      <c r="S9" s="2" t="str">
        <f>IF(ISBLANK(VLOOKUP(P9,MasterSheet!Q:X,8,FALSE)), "", VLOOKUP(P9,MasterSheet!Q:X,8,FALSE))</f>
        <v/>
      </c>
      <c r="T9" s="24" t="s">
        <v>4151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45927</v>
      </c>
      <c r="I10" s="1">
        <v>58156228314</v>
      </c>
      <c r="J10" s="1">
        <v>0</v>
      </c>
      <c r="K10" s="1" t="str">
        <v>TECHWEST</v>
      </c>
      <c r="L10" s="24"/>
      <c r="O10" s="2">
        <v>45927</v>
      </c>
      <c r="P10" s="1">
        <v>58156228314</v>
      </c>
      <c r="Q10" s="1">
        <v>0</v>
      </c>
      <c r="R10" s="1" t="str">
        <v>TECHWEST</v>
      </c>
      <c r="S10" s="2" t="str">
        <f>IF(ISBLANK(VLOOKUP(P10,MasterSheet!Q:X,8,FALSE)), "", VLOOKUP(P10,MasterSheet!Q:X,8,FALSE))</f>
        <v/>
      </c>
      <c r="T10" s="24" t="s">
        <v>4151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45927</v>
      </c>
      <c r="I11" s="1">
        <v>58156228491</v>
      </c>
      <c r="J11" s="1">
        <v>0</v>
      </c>
      <c r="K11" s="1" t="str">
        <v>POPVAX</v>
      </c>
      <c r="L11" s="24"/>
      <c r="O11" s="2">
        <v>45927</v>
      </c>
      <c r="P11" s="1">
        <v>58156228491</v>
      </c>
      <c r="Q11" s="1">
        <v>0</v>
      </c>
      <c r="R11" s="1" t="str">
        <v>POPVAX</v>
      </c>
      <c r="S11" s="2" t="str">
        <f>IF(ISBLANK(VLOOKUP(P11,MasterSheet!Q:X,8,FALSE)), "", VLOOKUP(P11,MasterSheet!Q:X,8,FALSE))</f>
        <v/>
      </c>
      <c r="T11" s="24" t="s">
        <v>4151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45927</v>
      </c>
      <c r="I12" s="1">
        <v>58156228675</v>
      </c>
      <c r="J12" s="1">
        <v>0</v>
      </c>
      <c r="K12" s="1" t="str">
        <v>CELLIN BIO</v>
      </c>
      <c r="O12" s="2">
        <v>45927</v>
      </c>
      <c r="P12" s="1">
        <v>58156228675</v>
      </c>
      <c r="Q12" s="1">
        <v>0</v>
      </c>
      <c r="R12" s="1" t="str">
        <v>CELLIN BIO</v>
      </c>
      <c r="S12" s="2" t="str">
        <f>IF(ISBLANK(VLOOKUP(P12,MasterSheet!Q:X,8,FALSE)), "", VLOOKUP(P12,MasterSheet!Q:X,8,FALSE))</f>
        <v/>
      </c>
      <c r="T12" s="24" t="s">
        <v>4151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45927</v>
      </c>
      <c r="I13" s="1">
        <v>58156228815</v>
      </c>
      <c r="J13" s="1">
        <v>0</v>
      </c>
      <c r="K13" s="1" t="str">
        <v>NCCS</v>
      </c>
      <c r="O13" s="2">
        <v>45927</v>
      </c>
      <c r="P13" s="1">
        <v>58156228815</v>
      </c>
      <c r="Q13" s="1">
        <v>0</v>
      </c>
      <c r="R13" s="1" t="str">
        <v>NCCS</v>
      </c>
      <c r="S13" s="2" t="str">
        <f>IF(ISBLANK(VLOOKUP(P13,MasterSheet!Q:X,8,FALSE)), "", VLOOKUP(P13,MasterSheet!Q:X,8,FALSE))</f>
        <v/>
      </c>
      <c r="T13" s="24" t="s">
        <v>4152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45927</v>
      </c>
      <c r="I14" s="1">
        <v>58156228885</v>
      </c>
      <c r="J14" s="1">
        <v>0</v>
      </c>
      <c r="K14" s="1" t="str">
        <v>Helix</v>
      </c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24" t="s">
        <v>4153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45927</v>
      </c>
      <c r="I15" s="1">
        <v>58156229014</v>
      </c>
      <c r="J15" s="1">
        <v>0</v>
      </c>
      <c r="K15" s="1" t="str">
        <v>Cellcure</v>
      </c>
      <c r="M15" s="24"/>
      <c r="O15" s="2">
        <v>45927</v>
      </c>
      <c r="P15" s="1">
        <v>58156229014</v>
      </c>
      <c r="Q15" s="1">
        <v>0</v>
      </c>
      <c r="R15" s="1" t="str">
        <v>Cellcure</v>
      </c>
      <c r="S15" s="2" t="str">
        <f>IF(ISBLANK(VLOOKUP(P15,MasterSheet!Q:X,8,FALSE)), "", VLOOKUP(P15,MasterSheet!Q:X,8,FALSE))</f>
        <v/>
      </c>
      <c r="T15" s="24" t="s">
        <v>4151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45927</v>
      </c>
      <c r="I16" s="1">
        <v>58156229110</v>
      </c>
      <c r="J16" s="1">
        <v>0</v>
      </c>
      <c r="K16" s="1" t="str">
        <v>NEXGENE</v>
      </c>
      <c r="M16" s="24"/>
      <c r="O16" s="2">
        <v>45927</v>
      </c>
      <c r="P16" s="1">
        <v>58156229110</v>
      </c>
      <c r="Q16" s="1">
        <v>0</v>
      </c>
      <c r="R16" s="1" t="str">
        <v>NEXGENE</v>
      </c>
      <c r="S16" s="2" t="str">
        <f>IF(ISBLANK(VLOOKUP(P16,MasterSheet!Q:X,8,FALSE)), "", VLOOKUP(P16,MasterSheet!Q:X,8,FALSE))</f>
        <v/>
      </c>
      <c r="T16" s="24" t="s">
        <v>4151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45927</v>
      </c>
      <c r="I17" s="1">
        <v>58156229353</v>
      </c>
      <c r="J17" s="1">
        <v>0</v>
      </c>
      <c r="K17" s="1" t="str">
        <v>RG SONS</v>
      </c>
      <c r="O17" s="2">
        <v>45927</v>
      </c>
      <c r="P17" s="1">
        <v>58156229353</v>
      </c>
      <c r="Q17" s="1">
        <v>0</v>
      </c>
      <c r="R17" s="1" t="str">
        <v>RG SONS</v>
      </c>
      <c r="S17" s="2" t="str">
        <f>IF(ISBLANK(VLOOKUP(P17,MasterSheet!Q:X,8,FALSE)), "", VLOOKUP(P17,MasterSheet!Q:X,8,FALSE))</f>
        <v/>
      </c>
      <c r="T17" s="24" t="s">
        <v>4151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45927</v>
      </c>
      <c r="I18" s="1">
        <v>58156233936</v>
      </c>
      <c r="J18" s="1">
        <v>0</v>
      </c>
      <c r="K18" s="1" t="str">
        <v>Shubh Sales</v>
      </c>
      <c r="M18" s="6"/>
      <c r="O18" s="2">
        <v>45927</v>
      </c>
      <c r="P18" s="1">
        <v>58156233800</v>
      </c>
      <c r="Q18" s="1" t="str">
        <v>Delivered</v>
      </c>
      <c r="R18" s="1" t="str">
        <v>ACTREC</v>
      </c>
      <c r="S18" s="2">
        <f>IF(ISBLANK(VLOOKUP(P18,MasterSheet!Q:X,8,FALSE)), "", VLOOKUP(P18,MasterSheet!Q:X,8,FALSE))</f>
        <v>45929</v>
      </c>
      <c r="T18" s="24" t="s">
        <v>4154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45927</v>
      </c>
      <c r="I19" s="1" t="str">
        <v>D3003710005</v>
      </c>
      <c r="J19" s="1">
        <v>0</v>
      </c>
      <c r="K19" s="1" t="str">
        <v>INFINITY</v>
      </c>
      <c r="M19" s="24"/>
      <c r="O19" s="2">
        <v>45927</v>
      </c>
      <c r="P19" s="1">
        <v>58156233936</v>
      </c>
      <c r="Q19" s="1">
        <v>0</v>
      </c>
      <c r="R19" s="1" t="str">
        <v>Shubh Sales</v>
      </c>
      <c r="S19" s="2" t="str">
        <f>IF(ISBLANK(VLOOKUP(P19,MasterSheet!Q:X,8,FALSE)), "", VLOOKUP(P19,MasterSheet!Q:X,8,FALSE))</f>
        <v/>
      </c>
      <c r="T19" s="24" t="s">
        <v>4151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45927</v>
      </c>
      <c r="P20" s="1" t="str">
        <v>D3003710005</v>
      </c>
      <c r="Q20" s="1">
        <v>0</v>
      </c>
      <c r="R20" s="1" t="str">
        <v>INFINITY</v>
      </c>
      <c r="S20" s="2" t="str">
        <f>IF(ISBLANK(VLOOKUP(P20,MasterSheet!Q:X,8,FALSE)), "", VLOOKUP(P20,MasterSheet!Q:X,8,FALSE))</f>
        <v/>
      </c>
      <c r="T20" s="24" t="s">
        <v>4151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45927</v>
      </c>
      <c r="P21" s="1" t="str">
        <v>D3003710006</v>
      </c>
      <c r="Q21" s="1" t="str">
        <v>Delivered</v>
      </c>
      <c r="R21" s="1" t="str">
        <v>MEDLIFE</v>
      </c>
      <c r="S21" s="2">
        <f>IF(ISBLANK(VLOOKUP(P21,MasterSheet!Q:X,8,FALSE)), "", VLOOKUP(P21,MasterSheet!Q:X,8,FALSE))</f>
        <v>45929</v>
      </c>
      <c r="T21" s="24" t="s">
        <v>4151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>
        <f>IFERROR(VLOOKUP(B361,MasterSheet!Q:R,2,)," ")</f>
        <v>0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>
        <f>IFERROR(VLOOKUP(B362,MasterSheet!Q:R,2,)," ")</f>
        <v>0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>
        <f>IFERROR(VLOOKUP(B363,MasterSheet!Q:R,2,)," ")</f>
        <v>0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>
        <f>IFERROR(VLOOKUP(B364,MasterSheet!Q:R,2,)," ")</f>
        <v>0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>
        <f>IFERROR(VLOOKUP(B365,MasterSheet!Q:R,2,)," ")</f>
        <v>0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>
        <f>IFERROR(VLOOKUP(B366,MasterSheet!Q:R,2,)," ")</f>
        <v>0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>
        <f>IFERROR(VLOOKUP(B367,MasterSheet!Q:R,2,)," ")</f>
        <v>0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>
        <f>IFERROR(VLOOKUP(B368,MasterSheet!Q:R,2,)," ")</f>
        <v>0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>
        <f>IFERROR(VLOOKUP(B369,MasterSheet!Q:R,2,)," ")</f>
        <v>0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>
        <f>IFERROR(VLOOKUP(B370,MasterSheet!Q:R,2,)," ")</f>
        <v>0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>
        <f>IFERROR(VLOOKUP(B372,MasterSheet!Q:R,2,)," ")</f>
        <v>0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>
        <f>IFERROR(VLOOKUP(B373,MasterSheet!Q:R,2,)," ")</f>
        <v>0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>
        <f>IFERROR(VLOOKUP(B374,MasterSheet!Q:R,2,)," ")</f>
        <v>0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>
        <f>IFERROR(VLOOKUP(B376,MasterSheet!Q:R,2,)," ")</f>
        <v>0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>
        <f>IFERROR(VLOOKUP(B412,MasterSheet!Q:R,2,)," ")</f>
        <v>0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6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43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 t="str">
        <v>West Bengal (6-7) October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West Bengal (6-7) October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West Bengal (6-7) October</v>
      </c>
      <c r="I3" s="1" t="str">
        <v>OutStation</v>
      </c>
      <c r="K3" s="1">
        <f t="shared" si="0"/>
        <v>1</v>
      </c>
      <c r="L3" s="1" t="str">
        <v>AIIMS</v>
      </c>
      <c r="M3" s="1">
        <v>-20</v>
      </c>
      <c r="N3" s="1" t="str">
        <v>Biotium</v>
      </c>
      <c r="O3" s="1">
        <v>0</v>
      </c>
      <c r="P3" s="1" t="str">
        <v>Delhi</v>
      </c>
      <c r="Q3" s="1">
        <v>0</v>
      </c>
      <c r="R3" s="1" t="str">
        <v>Local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West Bengal (6-7) October</v>
      </c>
      <c r="I4" s="1" t="str">
        <v>OutStation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West Bengal (6-7) October</v>
      </c>
      <c r="I5" s="1" t="str">
        <v>OutStation</v>
      </c>
      <c r="K5" s="1">
        <f t="shared" si="0"/>
        <v>5</v>
      </c>
      <c r="L5" s="1" t="str">
        <v>AURIGINE ONCO</v>
      </c>
      <c r="M5" s="1">
        <v>4</v>
      </c>
      <c r="N5" s="1" t="str">
        <v>BioLegend</v>
      </c>
      <c r="O5" s="1" t="str">
        <v>for stock</v>
      </c>
      <c r="P5" s="1" t="str">
        <v>Banglore</v>
      </c>
      <c r="Q5" s="1" t="str">
        <v>Stock</v>
      </c>
      <c r="R5" s="1" t="str">
        <v>OutStation</v>
      </c>
      <c r="S5" s="1">
        <f t="shared" si="1"/>
        <v>5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 t="str">
        <v>West Bengal (6-7) October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>Waiting For Targetmol Material</v>
      </c>
      <c r="R6" s="1" t="str">
        <v>OutStation</v>
      </c>
      <c r="S6" s="1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West Bengal (6-7) October</v>
      </c>
      <c r="I7" s="1" t="str">
        <v>OutStation</v>
      </c>
      <c r="K7" s="1">
        <f t="shared" si="0"/>
        <v>2</v>
      </c>
      <c r="L7" s="1" t="str">
        <v>FARCAST</v>
      </c>
      <c r="M7" s="1">
        <v>-20</v>
      </c>
      <c r="N7" s="1" t="str">
        <v>TOPCLASS ENTERPRISES</v>
      </c>
      <c r="O7" s="1">
        <v>0</v>
      </c>
      <c r="P7" s="1" t="str">
        <v>Banglore</v>
      </c>
      <c r="Q7" s="1" t="str">
        <v>Waiting for other Materail (BioLegend)</v>
      </c>
      <c r="R7" s="1" t="str">
        <v>OutStation</v>
      </c>
      <c r="S7" s="1">
        <f t="shared" si="1"/>
        <v>2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West Bengal (6-7) October</v>
      </c>
      <c r="I8" s="1" t="str">
        <v>OutStation</v>
      </c>
      <c r="K8" s="1">
        <f t="shared" si="0"/>
        <v>1</v>
      </c>
      <c r="L8" s="1" t="str">
        <v>Hinduja</v>
      </c>
      <c r="M8" s="1">
        <v>4</v>
      </c>
      <c r="N8" s="1" t="str">
        <v>BioLegend</v>
      </c>
      <c r="O8" s="1" t="str">
        <v>PO Awaited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1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West Bengal (6-7) October</v>
      </c>
      <c r="I9" s="1" t="str">
        <v>OutStation</v>
      </c>
      <c r="K9" s="1">
        <f t="shared" si="0"/>
        <v>2</v>
      </c>
      <c r="L9" s="1" t="str">
        <v>IGIB</v>
      </c>
      <c r="M9" s="1">
        <v>-20</v>
      </c>
      <c r="N9" s="1" t="str">
        <v>Dharmacon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 t="str">
        <v>West Bengal (6-7) October</v>
      </c>
      <c r="I10" s="1" t="str">
        <v>OutStation</v>
      </c>
      <c r="K10" s="1">
        <f t="shared" si="0"/>
        <v>2</v>
      </c>
      <c r="L10" s="1" t="str">
        <v>IGIB</v>
      </c>
      <c r="M10" s="1">
        <v>4</v>
      </c>
      <c r="N10" s="1" t="str">
        <v>Dharmacon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West Bengal (6-7) October</v>
      </c>
      <c r="I11" s="1" t="str">
        <v>OutStation</v>
      </c>
      <c r="K11" s="1">
        <f t="shared" si="0"/>
        <v>1</v>
      </c>
      <c r="L11" s="1" t="str">
        <v>IISER MOHALI</v>
      </c>
      <c r="M11" s="1" t="str">
        <v>RT</v>
      </c>
      <c r="N11" s="1" t="str">
        <v>BioLegend</v>
      </c>
      <c r="O11" s="1">
        <v>0</v>
      </c>
      <c r="P11" s="1" t="str">
        <v>MOHALI (PUNJAB)</v>
      </c>
      <c r="Q11" s="1" t="str">
        <v>Monday (6-10-2025)</v>
      </c>
      <c r="R11" s="1" t="str">
        <v>OutStation</v>
      </c>
      <c r="S11" s="1">
        <f t="shared" si="1"/>
        <v>1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West Bengal (6-7) October</v>
      </c>
      <c r="I12" s="1" t="str">
        <v>OutStation</v>
      </c>
      <c r="K12" s="1">
        <f t="shared" si="0"/>
        <v>4</v>
      </c>
      <c r="L12" s="1" t="str">
        <v>ILS</v>
      </c>
      <c r="M12" s="1">
        <v>-80</v>
      </c>
      <c r="N12" s="1" t="str">
        <v>Dharmacon</v>
      </c>
      <c r="O12" s="1">
        <v>0</v>
      </c>
      <c r="P12" s="1" t="str">
        <v>Bhuvneshwar</v>
      </c>
      <c r="Q12" s="1" t="str">
        <v>Monday (6-10-2025)</v>
      </c>
      <c r="R12" s="1" t="str">
        <v>OutStation</v>
      </c>
      <c r="S12" s="1">
        <f t="shared" si="1"/>
        <v>4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West Bengal (6-7) October</v>
      </c>
      <c r="I13" s="1" t="str">
        <v>OutStation</v>
      </c>
      <c r="K13" s="1">
        <f t="shared" si="0"/>
        <v>2</v>
      </c>
      <c r="L13" s="1" t="str">
        <v>ILS</v>
      </c>
      <c r="M13" s="1">
        <v>4</v>
      </c>
      <c r="N13" s="1" t="str">
        <v>BioLegend</v>
      </c>
      <c r="O13" s="1">
        <v>0</v>
      </c>
      <c r="P13" s="1" t="str">
        <v>Bhuvneshwar</v>
      </c>
      <c r="Q13" s="1" t="str">
        <v>Monday (6-10-2025)</v>
      </c>
      <c r="R13" s="1" t="str">
        <v>OutStation</v>
      </c>
      <c r="S13" s="1">
        <f t="shared" si="1"/>
        <v>2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 t="str">
        <v>West Bengal (6-7) October</v>
      </c>
      <c r="I14" s="1" t="str">
        <v>OutStation</v>
      </c>
      <c r="K14" s="1">
        <f t="shared" si="0"/>
        <v>1</v>
      </c>
      <c r="L14" s="1" t="str">
        <v>JNU</v>
      </c>
      <c r="M14" s="1">
        <v>4</v>
      </c>
      <c r="N14" s="1" t="str">
        <v>MABTECH</v>
      </c>
      <c r="O14" s="1">
        <v>0</v>
      </c>
      <c r="P14" s="1" t="str">
        <v>DELHI</v>
      </c>
      <c r="Q14" s="1" t="str">
        <v>Priyanka Madam</v>
      </c>
      <c r="R14" s="1" t="str">
        <v>Local</v>
      </c>
      <c r="S14" s="1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West Bengal (6-7) October</v>
      </c>
      <c r="I15" s="1" t="str">
        <v>OutStation</v>
      </c>
      <c r="K15" s="1">
        <f t="shared" si="0"/>
        <v>1</v>
      </c>
      <c r="L15" s="1" t="str">
        <v>KEMWELL</v>
      </c>
      <c r="M15" s="1">
        <v>-20</v>
      </c>
      <c r="N15" s="1" t="str">
        <v>BOSTER</v>
      </c>
      <c r="O15" s="1">
        <v>0</v>
      </c>
      <c r="P15" s="1" t="str">
        <v xml:space="preserve"> BANGLORE</v>
      </c>
      <c r="Q15" s="1">
        <v>0</v>
      </c>
      <c r="R15" s="1" t="str">
        <v>OutStation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West Bengal (6-7) October</v>
      </c>
      <c r="I16" s="1" t="str">
        <v>OutStation</v>
      </c>
      <c r="K16" s="1">
        <f t="shared" si="0"/>
        <v>2</v>
      </c>
      <c r="L16" s="1" t="str">
        <v>Mishu Pharma</v>
      </c>
      <c r="M16" s="1">
        <v>-20</v>
      </c>
      <c r="N16" s="1" t="str">
        <v>TargetMol</v>
      </c>
      <c r="O16" s="1">
        <v>0</v>
      </c>
      <c r="P16" s="1" t="str">
        <v>JAIPUR</v>
      </c>
      <c r="Q16" s="1" t="str">
        <v>Waiting for other Materail (Back Order)</v>
      </c>
      <c r="R16" s="1" t="str">
        <v>OutStation</v>
      </c>
      <c r="S16" s="1">
        <f t="shared" si="1"/>
        <v>2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West Bengal (6-7) October</v>
      </c>
      <c r="I17" s="1" t="str">
        <v>OutStation</v>
      </c>
      <c r="K17" s="1">
        <f t="shared" si="0"/>
        <v>1</v>
      </c>
      <c r="L17" s="1" t="str">
        <v>Opening Stock</v>
      </c>
      <c r="M17" s="1">
        <v>-20</v>
      </c>
      <c r="N17" s="1" t="str">
        <v>Dharmacon</v>
      </c>
      <c r="O17" s="1" t="str">
        <v>Set of 4 item code (N-187978-01-0020, N-187978-02-0020, N-187978-03-0020, N-187978-04-0020)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West Bengal (6-7) October</v>
      </c>
      <c r="I18" s="1" t="str">
        <v>OutStation</v>
      </c>
      <c r="K18" s="1">
        <f t="shared" si="0"/>
        <v>9</v>
      </c>
      <c r="L18" s="1" t="str">
        <v>Opening Stock</v>
      </c>
      <c r="M18" s="1">
        <v>-20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9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West Bengal (6-7) October</v>
      </c>
      <c r="I19" s="1" t="str">
        <v>OutStation</v>
      </c>
      <c r="K19" s="1">
        <f t="shared" si="0"/>
        <v>17</v>
      </c>
      <c r="L19" s="1" t="str">
        <v>Opening Stock</v>
      </c>
      <c r="M19" s="1">
        <v>4</v>
      </c>
      <c r="N19" s="1" t="str">
        <v>BioLegend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17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West Bengal (6-7) October</v>
      </c>
      <c r="I20" s="1" t="str">
        <v>OutStation</v>
      </c>
      <c r="K20" s="1">
        <f t="shared" si="0"/>
        <v>1</v>
      </c>
      <c r="L20" s="1" t="str">
        <v>OPENING STOCK</v>
      </c>
      <c r="M20" s="1">
        <v>4</v>
      </c>
      <c r="N20" s="1" t="str">
        <v>Dharmacon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1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West Bengal (6-7) October</v>
      </c>
      <c r="I21" s="1" t="str">
        <v>OutStation</v>
      </c>
      <c r="K21" s="1">
        <f t="shared" si="0"/>
        <v>23</v>
      </c>
      <c r="L21" s="1" t="str">
        <v>OPENING STOCK</v>
      </c>
      <c r="M21" s="1" t="str">
        <v>RT</v>
      </c>
      <c r="N21" s="1" t="str">
        <v>Sartorius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23</v>
      </c>
    </row>
    <row r="22" spans="1:19" x14ac:dyDescent="0.25">
      <c r="A22" s="1">
        <v>30002</v>
      </c>
      <c r="B22" s="1">
        <v>1</v>
      </c>
      <c r="C22" s="1" t="str">
        <v>AIIMS</v>
      </c>
      <c r="D22" s="1">
        <v>-20</v>
      </c>
      <c r="E22" s="1" t="str">
        <v>Biotium</v>
      </c>
      <c r="F22" s="1">
        <v>0</v>
      </c>
      <c r="G22" s="1" t="str">
        <v>Delhi</v>
      </c>
      <c r="H22" s="1">
        <v>0</v>
      </c>
      <c r="I22" s="1" t="str">
        <v>Local</v>
      </c>
      <c r="K22" s="1">
        <f t="shared" si="0"/>
        <v>1</v>
      </c>
      <c r="L22" s="1" t="str">
        <v>PREMAS</v>
      </c>
      <c r="M22" s="1">
        <v>4</v>
      </c>
      <c r="N22" s="1" t="str">
        <v>Biotium</v>
      </c>
      <c r="O22" s="1">
        <v>0</v>
      </c>
      <c r="P22" s="1" t="str">
        <v>Manesar</v>
      </c>
      <c r="Q22" s="1">
        <v>0</v>
      </c>
      <c r="R22" s="1" t="str">
        <v>Local</v>
      </c>
      <c r="S22" s="1">
        <f t="shared" si="1"/>
        <v>1</v>
      </c>
    </row>
    <row r="23" spans="1:19" x14ac:dyDescent="0.25">
      <c r="A23" s="1">
        <v>900007707</v>
      </c>
      <c r="B23" s="1">
        <v>1</v>
      </c>
      <c r="C23" s="1" t="str">
        <v>APOLLO CHENNAI</v>
      </c>
      <c r="D23" s="1">
        <v>4</v>
      </c>
      <c r="E23" s="1" t="str">
        <v>BioLegend</v>
      </c>
      <c r="F23" s="1">
        <v>0</v>
      </c>
      <c r="G23" s="1" t="str">
        <v>CHENNAI</v>
      </c>
      <c r="H23" s="1" t="str">
        <v>PO Awaited</v>
      </c>
      <c r="I23" s="1" t="str">
        <v>OutStation</v>
      </c>
      <c r="K23" s="1">
        <f t="shared" si="0"/>
        <v>3</v>
      </c>
      <c r="L23" s="1" t="str">
        <v>RCB</v>
      </c>
      <c r="M23" s="1">
        <v>-20</v>
      </c>
      <c r="N23" s="1" t="str">
        <v>Dharmacon</v>
      </c>
      <c r="O23" s="1">
        <v>0</v>
      </c>
      <c r="P23" s="1" t="str">
        <v>Delhi</v>
      </c>
      <c r="Q23" s="1" t="str">
        <v>Deepak/Priyanka Madam</v>
      </c>
      <c r="R23" s="1" t="str">
        <v>Local</v>
      </c>
      <c r="S23" s="1">
        <f t="shared" si="1"/>
        <v>3</v>
      </c>
    </row>
    <row r="24" spans="1:19" x14ac:dyDescent="0.25">
      <c r="A24" s="1">
        <v>626812</v>
      </c>
      <c r="B24" s="1">
        <v>5</v>
      </c>
      <c r="C24" s="1" t="str">
        <v>AURIGINE ONCO</v>
      </c>
      <c r="D24" s="1">
        <v>4</v>
      </c>
      <c r="E24" s="1" t="str">
        <v>BioLegend</v>
      </c>
      <c r="F24" s="1" t="str">
        <v>for stock</v>
      </c>
      <c r="G24" s="1" t="str">
        <v>Banglore</v>
      </c>
      <c r="H24" s="1" t="str">
        <v>Stock</v>
      </c>
      <c r="I24" s="1" t="str">
        <v>OutStation</v>
      </c>
      <c r="K24" s="1">
        <f t="shared" si="0"/>
        <v>4</v>
      </c>
      <c r="L24" s="1" t="str">
        <v>RCB</v>
      </c>
      <c r="M24" s="1">
        <v>4</v>
      </c>
      <c r="N24" s="1" t="str">
        <v>BioLegend</v>
      </c>
      <c r="O24" s="1">
        <v>0</v>
      </c>
      <c r="P24" s="1" t="str">
        <v>Delhi</v>
      </c>
      <c r="Q24" s="1" t="str">
        <v>Deepak/Priyanka Madam</v>
      </c>
      <c r="R24" s="1" t="str">
        <v>Local</v>
      </c>
      <c r="S24" s="1">
        <f t="shared" si="1"/>
        <v>4</v>
      </c>
    </row>
    <row r="25" spans="1:19" x14ac:dyDescent="0.25">
      <c r="A25" s="1">
        <v>316302</v>
      </c>
      <c r="B25" s="1">
        <v>2</v>
      </c>
      <c r="C25" s="1" t="str">
        <v>BIOCON</v>
      </c>
      <c r="D25" s="1">
        <v>4</v>
      </c>
      <c r="E25" s="1" t="str">
        <v>BioLegend</v>
      </c>
      <c r="F25" s="1" t="str">
        <v xml:space="preserve">Pending Confirmation By Customer </v>
      </c>
      <c r="G25" s="1" t="str">
        <v>Banglore</v>
      </c>
      <c r="H25" s="1" t="str">
        <v>Waiting For Targetmol Material</v>
      </c>
      <c r="I25" s="1" t="str">
        <v>OutStation</v>
      </c>
      <c r="K25" s="1">
        <f t="shared" si="0"/>
        <v>5</v>
      </c>
      <c r="L25" s="1" t="str">
        <v>Sample (PM)</v>
      </c>
      <c r="M25" s="1">
        <v>4</v>
      </c>
      <c r="N25" s="1" t="str">
        <v>Hansa Biomed</v>
      </c>
      <c r="O25" s="1" t="str">
        <v>Priyanka Madam</v>
      </c>
      <c r="P25" s="1" t="str">
        <v>delhi</v>
      </c>
      <c r="Q25" s="1" t="str">
        <v>Priyanka Madam</v>
      </c>
      <c r="R25" s="1" t="str">
        <v>Local</v>
      </c>
      <c r="S25" s="1">
        <f t="shared" si="1"/>
        <v>5</v>
      </c>
    </row>
    <row r="26" spans="1:19" x14ac:dyDescent="0.25">
      <c r="A26" s="1" t="str">
        <v>S1714</v>
      </c>
      <c r="B26" s="1">
        <v>2</v>
      </c>
      <c r="C26" s="1" t="str">
        <v>FARCAST</v>
      </c>
      <c r="D26" s="1">
        <v>-20</v>
      </c>
      <c r="E26" s="1" t="str">
        <v>TOPCLASS ENTERPRISES</v>
      </c>
      <c r="F26" s="1">
        <v>0</v>
      </c>
      <c r="G26" s="1" t="str">
        <v>Banglore</v>
      </c>
      <c r="H26" s="1" t="str">
        <v>Waiting for other Materail (BioLegend)</v>
      </c>
      <c r="I26" s="1" t="str">
        <v>OutStation</v>
      </c>
      <c r="K26" s="1">
        <f t="shared" si="0"/>
        <v>2</v>
      </c>
      <c r="L26" s="1" t="str">
        <v>SOUTH CAMPUS</v>
      </c>
      <c r="M26" s="1" t="str">
        <v>RT</v>
      </c>
      <c r="N26" s="1" t="str">
        <v>HOEFER</v>
      </c>
      <c r="O26" s="1">
        <v>0</v>
      </c>
      <c r="P26" s="1" t="str">
        <v>Delhi</v>
      </c>
      <c r="Q26" s="1" t="str">
        <v>Sample</v>
      </c>
      <c r="R26" s="1" t="str">
        <v>Local</v>
      </c>
      <c r="S26" s="1">
        <f t="shared" si="1"/>
        <v>2</v>
      </c>
    </row>
    <row r="27" spans="1:19" x14ac:dyDescent="0.25">
      <c r="A27" s="1">
        <v>303706</v>
      </c>
      <c r="B27" s="1">
        <v>1</v>
      </c>
      <c r="C27" s="1" t="str">
        <v>Hinduja</v>
      </c>
      <c r="D27" s="1">
        <v>4</v>
      </c>
      <c r="E27" s="1" t="str">
        <v>BioLegend</v>
      </c>
      <c r="F27" s="1" t="str">
        <v>PO Awaited</v>
      </c>
      <c r="G27" s="1" t="str">
        <v>Mumbai</v>
      </c>
      <c r="H27" s="1" t="str">
        <v>PO Awaited</v>
      </c>
      <c r="I27" s="1" t="str">
        <v>OutStation</v>
      </c>
      <c r="K27" s="1">
        <f t="shared" si="0"/>
        <v>3</v>
      </c>
      <c r="L27" s="1" t="str">
        <v>SSCMP</v>
      </c>
      <c r="M27" s="1">
        <v>4</v>
      </c>
      <c r="N27" s="1" t="str">
        <v>BioXcell</v>
      </c>
      <c r="O27" s="1">
        <v>0</v>
      </c>
      <c r="P27" s="1" t="str">
        <v>Bhopal</v>
      </c>
      <c r="Q27" s="1" t="str">
        <v>Saturday (4-10-2025)</v>
      </c>
      <c r="R27" s="1" t="str">
        <v>OutStation</v>
      </c>
      <c r="S27" s="1">
        <f t="shared" si="1"/>
        <v>3</v>
      </c>
    </row>
    <row r="28" spans="1:19" x14ac:dyDescent="0.25">
      <c r="A28" s="1" t="str">
        <v>D-001206-14-20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 t="str">
        <v>D-001810-10-05</v>
      </c>
      <c r="B29" s="1">
        <v>1</v>
      </c>
      <c r="C29" s="1" t="str">
        <v>IGIB</v>
      </c>
      <c r="D29" s="1">
        <v>-20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x14ac:dyDescent="0.25">
      <c r="A30" s="1" t="str">
        <v>T-2001-02</v>
      </c>
      <c r="B30" s="1">
        <v>1</v>
      </c>
      <c r="C30" s="1" t="str">
        <v>IGIB</v>
      </c>
      <c r="D30" s="1">
        <v>4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x14ac:dyDescent="0.25">
      <c r="A31" s="1" t="str">
        <v>T-2004-02</v>
      </c>
      <c r="B31" s="1">
        <v>1</v>
      </c>
      <c r="C31" s="1" t="str">
        <v>IGIB</v>
      </c>
      <c r="D31" s="1">
        <v>4</v>
      </c>
      <c r="E31" s="1" t="str">
        <v>Dharmacon</v>
      </c>
      <c r="F31" s="1">
        <v>0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423501</v>
      </c>
      <c r="B32" s="1">
        <v>1</v>
      </c>
      <c r="C32" s="1" t="str">
        <v>IISER MOHALI</v>
      </c>
      <c r="D32" s="1" t="str">
        <v>RT</v>
      </c>
      <c r="E32" s="1" t="str">
        <v>BioLegend</v>
      </c>
      <c r="F32" s="1">
        <v>0</v>
      </c>
      <c r="G32" s="1" t="str">
        <v>MOHALI (PUNJAB)</v>
      </c>
      <c r="H32" s="1" t="str">
        <v>Monday (6-10-2025)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x14ac:dyDescent="0.25">
      <c r="A33" s="1" t="str">
        <v>VSGH12684-16EG7919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 t="str">
        <v>Monday (6-10-2025)</v>
      </c>
      <c r="I33" s="1" t="str">
        <v>OutStation</v>
      </c>
      <c r="K33" s="1">
        <f t="shared" si="0"/>
        <v>7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7</v>
      </c>
    </row>
    <row r="34" spans="1:19" x14ac:dyDescent="0.25">
      <c r="A34" s="1" t="str">
        <v>VSGH12000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VSGH12682- 16EG10482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Monday (6-10-2025)</v>
      </c>
      <c r="I35" s="1" t="str">
        <v>OutStation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 t="str">
        <v>VSGH12684-16EG7431</v>
      </c>
      <c r="B36" s="1">
        <v>1</v>
      </c>
      <c r="C36" s="1" t="str">
        <v>ILS</v>
      </c>
      <c r="D36" s="1">
        <v>-80</v>
      </c>
      <c r="E36" s="1" t="str">
        <v>Dharmacon</v>
      </c>
      <c r="F36" s="1">
        <v>0</v>
      </c>
      <c r="G36" s="1" t="str">
        <v>Bhuvneshwar</v>
      </c>
      <c r="H36" s="1" t="str">
        <v>Monday (6-10-2025)</v>
      </c>
      <c r="I36" s="1" t="str">
        <v>OutStation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x14ac:dyDescent="0.25">
      <c r="A37" s="1">
        <v>347318</v>
      </c>
      <c r="B37" s="1">
        <v>1</v>
      </c>
      <c r="C37" s="1" t="str">
        <v>ILS</v>
      </c>
      <c r="D37" s="1">
        <v>4</v>
      </c>
      <c r="E37" s="1" t="str">
        <v>BioLegend</v>
      </c>
      <c r="F37" s="1">
        <v>0</v>
      </c>
      <c r="G37" s="1" t="str">
        <v>Bhuvneshwar</v>
      </c>
      <c r="H37" s="1" t="str">
        <v>Monday (6-10-2025)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>
        <v>502948</v>
      </c>
      <c r="B38" s="1">
        <v>1</v>
      </c>
      <c r="C38" s="1" t="str">
        <v>ILS</v>
      </c>
      <c r="D38" s="1">
        <v>4</v>
      </c>
      <c r="E38" s="1" t="str">
        <v>BioLegend</v>
      </c>
      <c r="F38" s="1">
        <v>0</v>
      </c>
      <c r="G38" s="1" t="str">
        <v>Bhuvneshwar</v>
      </c>
      <c r="H38" s="1" t="str">
        <v>Monday (6-10-2025)</v>
      </c>
      <c r="I38" s="1" t="str">
        <v>OutStation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FSP-3145-2</v>
      </c>
      <c r="B39" s="1">
        <v>1</v>
      </c>
      <c r="C39" s="1" t="str">
        <v>JNU</v>
      </c>
      <c r="D39" s="1">
        <v>4</v>
      </c>
      <c r="E39" s="1" t="str">
        <v>MABTECH</v>
      </c>
      <c r="F39" s="1">
        <v>0</v>
      </c>
      <c r="G39" s="1" t="str">
        <v>DELHI</v>
      </c>
      <c r="H39" s="1" t="str">
        <v>Priyanka Madam</v>
      </c>
      <c r="I39" s="1" t="str">
        <v>Local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PROTQ9NPF7-3</v>
      </c>
      <c r="B40" s="1">
        <v>1</v>
      </c>
      <c r="C40" s="1" t="str">
        <v>KEMWELL</v>
      </c>
      <c r="D40" s="1">
        <v>-20</v>
      </c>
      <c r="E40" s="1" t="str">
        <v>BOSTER</v>
      </c>
      <c r="F40" s="1">
        <v>0</v>
      </c>
      <c r="G40" s="1" t="str">
        <v xml:space="preserve"> BANGLORE</v>
      </c>
      <c r="H40" s="1">
        <v>0</v>
      </c>
      <c r="I40" s="1" t="str">
        <v>OutStation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T1765</v>
      </c>
      <c r="B41" s="1">
        <v>2</v>
      </c>
      <c r="C41" s="1" t="str">
        <v>Mishu Pharma</v>
      </c>
      <c r="D41" s="1">
        <v>-20</v>
      </c>
      <c r="E41" s="1" t="str">
        <v>TargetMol</v>
      </c>
      <c r="F41" s="1">
        <v>0</v>
      </c>
      <c r="G41" s="1" t="str">
        <v>JAIPUR</v>
      </c>
      <c r="H41" s="1" t="str">
        <v>Waiting for other Materail (Back Order)</v>
      </c>
      <c r="I41" s="1" t="str">
        <v>OutStation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RU-187978-00-0020</v>
      </c>
      <c r="B42" s="1">
        <v>1</v>
      </c>
      <c r="C42" s="1" t="str">
        <v>Opening Stock</v>
      </c>
      <c r="D42" s="1">
        <v>-20</v>
      </c>
      <c r="E42" s="1" t="str">
        <v>Dharmacon</v>
      </c>
      <c r="F42" s="1" t="str">
        <v>Set of 4 item code (N-187978-01-0020, N-187978-02-0020, N-187978-03-0020, N-187978-04-0020)</v>
      </c>
      <c r="G42" s="1" t="str">
        <v>STOCK</v>
      </c>
      <c r="H42" s="1" t="str">
        <v>Stock</v>
      </c>
      <c r="I42" s="1" t="str">
        <v>STOCK</v>
      </c>
      <c r="K42" s="1">
        <f t="shared" si="2"/>
        <v>17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17</v>
      </c>
    </row>
    <row r="43" spans="1:19" x14ac:dyDescent="0.25">
      <c r="A43" s="1">
        <v>556002</v>
      </c>
      <c r="B43" s="1">
        <v>5</v>
      </c>
      <c r="C43" s="1" t="str">
        <v>Opening Stock</v>
      </c>
      <c r="D43" s="1">
        <v>-20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69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69</v>
      </c>
    </row>
    <row r="44" spans="1:19" x14ac:dyDescent="0.25">
      <c r="A44" s="1">
        <v>570802</v>
      </c>
      <c r="B44" s="1">
        <v>2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28</v>
      </c>
    </row>
    <row r="45" spans="1:19" x14ac:dyDescent="0.25">
      <c r="A45" s="1">
        <v>423303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18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18</v>
      </c>
    </row>
    <row r="46" spans="1:19" x14ac:dyDescent="0.25">
      <c r="A46" s="1">
        <v>421002</v>
      </c>
      <c r="B46" s="1">
        <v>4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 t="str">
        <v>STOCK</v>
      </c>
      <c r="S46" s="1">
        <f t="shared" si="3"/>
        <v>4</v>
      </c>
    </row>
    <row r="47" spans="1:19" x14ac:dyDescent="0.25">
      <c r="A47" s="1">
        <v>421403</v>
      </c>
      <c r="B47" s="1">
        <v>7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x14ac:dyDescent="0.25">
      <c r="A48" s="1">
        <v>420601</v>
      </c>
      <c r="B48" s="1">
        <v>2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>
        <v>100261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2</v>
      </c>
      <c r="L49" s="1" t="str">
        <v>STOCK</v>
      </c>
      <c r="M49" s="1">
        <v>0</v>
      </c>
      <c r="N49" s="1" t="str">
        <v>SARTORIUS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>
        <v>108123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THSTI</v>
      </c>
      <c r="M50" s="1">
        <v>4</v>
      </c>
      <c r="N50" s="1" t="str">
        <v>BioLegend</v>
      </c>
      <c r="O50" s="1">
        <v>0</v>
      </c>
      <c r="P50" s="1" t="str">
        <v>Faridabad</v>
      </c>
      <c r="Q50" s="1" t="str">
        <v>Priyanka Madam</v>
      </c>
      <c r="R50" s="1" t="str">
        <v>Local</v>
      </c>
      <c r="S50" s="1">
        <f t="shared" si="3"/>
        <v>1</v>
      </c>
    </row>
    <row r="51" spans="1:19" x14ac:dyDescent="0.25">
      <c r="A51" s="1">
        <v>329702</v>
      </c>
      <c r="B51" s="1">
        <v>2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THSTI</v>
      </c>
      <c r="M51" s="1">
        <v>4</v>
      </c>
      <c r="N51" s="1" t="str">
        <v>SOUTHERNBIOTECH</v>
      </c>
      <c r="O51" s="1">
        <v>0</v>
      </c>
      <c r="P51" s="1" t="str">
        <v>Faridabad</v>
      </c>
      <c r="Q51" s="1">
        <v>0</v>
      </c>
      <c r="R51" s="1" t="str">
        <v>Local</v>
      </c>
      <c r="S51" s="1">
        <f t="shared" si="3"/>
        <v>1</v>
      </c>
    </row>
    <row r="52" spans="1:19" x14ac:dyDescent="0.25">
      <c r="A52" s="1" t="str">
        <v>B-003000-WB-100</v>
      </c>
      <c r="B52" s="1">
        <v>1</v>
      </c>
      <c r="C52" s="1" t="str">
        <v>OPENING STOCK</v>
      </c>
      <c r="D52" s="1">
        <v>4</v>
      </c>
      <c r="E52" s="1" t="str">
        <v>Dharmacon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1</v>
      </c>
      <c r="L52" s="1" t="str">
        <v>UNKNOWN</v>
      </c>
      <c r="M52" s="1">
        <v>4</v>
      </c>
      <c r="N52" s="1" t="str">
        <v>BioLegend</v>
      </c>
      <c r="O52" s="1" t="str">
        <v>Demo Vail</v>
      </c>
      <c r="P52" s="1" t="str">
        <v>Unknown</v>
      </c>
      <c r="Q52" s="1" t="str">
        <v>Demo Vail for Vishal</v>
      </c>
      <c r="R52" s="1" t="str">
        <v>Unknown</v>
      </c>
      <c r="S52" s="1">
        <f t="shared" si="3"/>
        <v>1</v>
      </c>
    </row>
    <row r="53" spans="1:19" x14ac:dyDescent="0.25">
      <c r="A53" s="1">
        <v>16532</v>
      </c>
      <c r="B53" s="1">
        <v>23</v>
      </c>
      <c r="C53" s="1" t="str">
        <v>OPENING 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4</v>
      </c>
      <c r="L53" s="1" t="str">
        <v>UNKNOWN</v>
      </c>
      <c r="M53" s="1">
        <v>4</v>
      </c>
      <c r="N53" s="1" t="str">
        <v>BioLegend</v>
      </c>
      <c r="O53" s="1" t="str">
        <v>Demo Kit Mohan Sir (740811, 741146) 2 pcs Kit</v>
      </c>
      <c r="P53" s="1" t="str">
        <v>Unknown</v>
      </c>
      <c r="Q53" s="1" t="str">
        <v>DemoKit (Mohan Sir)</v>
      </c>
      <c r="R53" s="1" t="str">
        <v>Unknown</v>
      </c>
      <c r="S53" s="1">
        <f t="shared" si="3"/>
        <v>4</v>
      </c>
    </row>
    <row r="54" spans="1:19" x14ac:dyDescent="0.25">
      <c r="A54" s="1" t="str">
        <v>21003-1L</v>
      </c>
      <c r="B54" s="1">
        <v>1</v>
      </c>
      <c r="C54" s="1" t="str">
        <v>PREMAS</v>
      </c>
      <c r="D54" s="1">
        <v>4</v>
      </c>
      <c r="E54" s="1" t="str">
        <v>Biotium</v>
      </c>
      <c r="F54" s="1">
        <v>0</v>
      </c>
      <c r="G54" s="1" t="str">
        <v>Manesar</v>
      </c>
      <c r="H54" s="1">
        <v>0</v>
      </c>
      <c r="I54" s="1" t="str">
        <v>Local</v>
      </c>
      <c r="K54" s="1">
        <f t="shared" si="2"/>
        <v>1</v>
      </c>
      <c r="L54" s="1" t="str">
        <v>UNKNOWN</v>
      </c>
      <c r="M54" s="1">
        <v>4</v>
      </c>
      <c r="N54" s="1" t="str">
        <v>BioLegend</v>
      </c>
      <c r="O54" s="1" t="str">
        <v>Mohan Sir, (Demo)</v>
      </c>
      <c r="P54" s="1" t="str">
        <v>Unknown</v>
      </c>
      <c r="Q54" s="1" t="str">
        <v>Mohan Sir, (Demo)</v>
      </c>
      <c r="R54" s="1" t="str">
        <v>Unknown</v>
      </c>
      <c r="S54" s="1">
        <f t="shared" si="3"/>
        <v>1</v>
      </c>
    </row>
    <row r="55" spans="1:19" x14ac:dyDescent="0.25">
      <c r="A55" s="1" t="str">
        <v>J-041705-05-0002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1</v>
      </c>
      <c r="L55" s="1" t="str">
        <v>Vector</v>
      </c>
      <c r="M55" s="1">
        <v>-20</v>
      </c>
      <c r="N55" s="1" t="str">
        <v>TargetMol</v>
      </c>
      <c r="O55" s="1">
        <v>0</v>
      </c>
      <c r="P55" s="1" t="str">
        <v>Punjab</v>
      </c>
      <c r="Q55" s="1" t="str">
        <v>Address Confirmation by Vishal</v>
      </c>
      <c r="R55" s="1" t="str">
        <v>OutStation</v>
      </c>
      <c r="S55" s="1">
        <f t="shared" si="3"/>
        <v>1</v>
      </c>
    </row>
    <row r="56" spans="1:19" x14ac:dyDescent="0.25">
      <c r="A56" s="1" t="str">
        <v>J-065323-09-0002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f t="shared" si="3"/>
        <v>0</v>
      </c>
    </row>
    <row r="57" spans="1:19" x14ac:dyDescent="0.25">
      <c r="A57" s="1" t="str">
        <v>L-041018-00-0005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303744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311136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372208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500832</v>
      </c>
      <c r="B61" s="1">
        <v>1</v>
      </c>
      <c r="C61" s="1" t="str">
        <v>RCB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Deepak/Priyanka Madam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HBM-EXP-B2.5</v>
      </c>
      <c r="B62" s="1">
        <v>5</v>
      </c>
      <c r="C62" s="1" t="str">
        <v>Sample (PM)</v>
      </c>
      <c r="D62" s="1">
        <v>4</v>
      </c>
      <c r="E62" s="1" t="str">
        <v>Hansa Biomed</v>
      </c>
      <c r="F62" s="1" t="str">
        <v>Priyanka Madam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SE2619T-2-1.5</v>
      </c>
      <c r="B63" s="1">
        <v>1</v>
      </c>
      <c r="C63" s="1" t="str">
        <v>SOUTH CAMPUS</v>
      </c>
      <c r="D63" s="1" t="str">
        <v>RT</v>
      </c>
      <c r="E63" s="1" t="str">
        <v>HOEFER</v>
      </c>
      <c r="F63" s="1">
        <v>0</v>
      </c>
      <c r="G63" s="1" t="str">
        <v>Delhi</v>
      </c>
      <c r="H63" s="1" t="str">
        <v>Sample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SE211A-10-1.5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BE0003-1</v>
      </c>
      <c r="B65" s="1">
        <v>1</v>
      </c>
      <c r="C65" s="1" t="str">
        <v>SSCMP</v>
      </c>
      <c r="D65" s="1">
        <v>4</v>
      </c>
      <c r="E65" s="1" t="str">
        <v>BioXcell</v>
      </c>
      <c r="F65" s="1">
        <v>0</v>
      </c>
      <c r="G65" s="1" t="str">
        <v>Bhopal</v>
      </c>
      <c r="H65" s="1" t="str">
        <v>Saturday (4-10-2025)</v>
      </c>
      <c r="I65" s="1" t="str">
        <v>OutStation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BE0004-1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BE0237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631151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FOC Informed By Priya Madam and informed to SM Sir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656801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805002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J-004924-06-0010</v>
      </c>
      <c r="B71" s="1">
        <v>1</v>
      </c>
      <c r="C71" s="1" t="str">
        <v>stock</v>
      </c>
      <c r="D71" s="1">
        <v>-20</v>
      </c>
      <c r="E71" s="1" t="str">
        <v>Dharmacon</v>
      </c>
      <c r="F71" s="1" t="str">
        <v>Extra Item Purchased (Informed by Dharmendra Sir)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423303</v>
      </c>
      <c r="B72" s="1">
        <v>3</v>
      </c>
      <c r="C72" s="1" t="str">
        <v>STOCK</v>
      </c>
      <c r="D72" s="1">
        <v>-20</v>
      </c>
      <c r="E72" s="1" t="str">
        <v>BioLegend</v>
      </c>
      <c r="F72" s="1" t="str">
        <v xml:space="preserve">Same item dispatched to Aiims from Opening Stock 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TM125-220</v>
      </c>
      <c r="B73" s="1">
        <v>1</v>
      </c>
      <c r="C73" s="1" t="str">
        <v>STOCK</v>
      </c>
      <c r="D73" s="1" t="str">
        <v>RT</v>
      </c>
      <c r="E73" s="1" t="str">
        <v>Revvity</v>
      </c>
      <c r="F73" s="1" t="str">
        <v>MACHINE (PRIYANKA MADAM)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TM-125-220-05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344812</v>
      </c>
      <c r="B75" s="1">
        <v>1</v>
      </c>
      <c r="C75" s="1" t="str">
        <v>STOCK</v>
      </c>
      <c r="D75" s="1">
        <v>4</v>
      </c>
      <c r="E75" s="1" t="str">
        <v>BioLegend</v>
      </c>
      <c r="F75" s="1" t="str">
        <v>Return From Bio Health (Extra Purchase infromed by Priynka Madam)</v>
      </c>
      <c r="G75" s="1" t="str">
        <v>STOCK</v>
      </c>
      <c r="H75" s="1" t="str">
        <v>Priyanka Madam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421403</v>
      </c>
      <c r="B76" s="1">
        <v>1</v>
      </c>
      <c r="C76" s="1" t="str">
        <v>Stock</v>
      </c>
      <c r="D76" s="1">
        <v>4</v>
      </c>
      <c r="E76" s="1" t="str">
        <v>BioLegend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300408</v>
      </c>
      <c r="B77" s="1">
        <v>1</v>
      </c>
      <c r="C77" s="1" t="str">
        <v>STOCK</v>
      </c>
      <c r="D77" s="1" t="str">
        <v>4</v>
      </c>
      <c r="E77" s="1" t="str">
        <v>BioLegend</v>
      </c>
      <c r="F77" s="1" t="str">
        <v>Extra Purchase By Priya Madam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41003</v>
      </c>
      <c r="B78" s="1">
        <v>1</v>
      </c>
      <c r="C78" s="1" t="str">
        <v>Stock</v>
      </c>
      <c r="D78" s="1" t="str">
        <v>RT</v>
      </c>
      <c r="E78" s="1" t="str">
        <v>Biotium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432504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431304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432604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431414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430804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430904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2600505001730</v>
      </c>
      <c r="B85" s="1">
        <v>2</v>
      </c>
      <c r="C85" s="1" t="str">
        <v>STOCK</v>
      </c>
      <c r="D85" s="1" t="str">
        <v>RT</v>
      </c>
      <c r="E85" s="1" t="str">
        <v>Genei Lab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2662070501730</v>
      </c>
      <c r="B86" s="1">
        <v>2</v>
      </c>
      <c r="C86" s="1" t="str">
        <v>STOCK</v>
      </c>
      <c r="D86" s="1">
        <v>-20</v>
      </c>
      <c r="E86" s="1" t="str">
        <v>Genei Lab</v>
      </c>
      <c r="F86" s="1" t="str">
        <v>One Piece Damaged received (Replacement received)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2662670501730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421601</v>
      </c>
      <c r="B88" s="1">
        <v>3</v>
      </c>
      <c r="C88" s="1" t="str">
        <v>STOCK</v>
      </c>
      <c r="D88" s="1" t="str">
        <v>rt</v>
      </c>
      <c r="E88" s="1" t="str">
        <v>BioLegend</v>
      </c>
      <c r="F88" s="1" t="str">
        <v>Extra Received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 t="str">
        <v>LSM 1077</v>
      </c>
      <c r="B89" s="1">
        <v>3</v>
      </c>
      <c r="C89" s="1" t="str">
        <v>stock</v>
      </c>
      <c r="D89" s="1">
        <v>4</v>
      </c>
      <c r="E89" s="1" t="str">
        <v>Genexis Biotech</v>
      </c>
      <c r="F89" s="1" t="str">
        <v>Sample Received (Priyanka madam)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25021.5</v>
      </c>
      <c r="B90" s="1">
        <v>10</v>
      </c>
      <c r="C90" s="1" t="str">
        <v>STOCK</v>
      </c>
      <c r="D90" s="1">
        <v>-20</v>
      </c>
      <c r="E90" s="1" t="str">
        <v>Intron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25021.5</v>
      </c>
      <c r="B91" s="1">
        <v>7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16532</v>
      </c>
      <c r="B92" s="1">
        <v>15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16533</v>
      </c>
      <c r="B93" s="1">
        <v>9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 t="str">
        <v>VS0191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VS0141</v>
      </c>
      <c r="B95" s="68">
        <v>1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15407-47-MIN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VS04T01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VS04T01</v>
      </c>
      <c r="B99" s="1">
        <v>4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VS15T91</v>
      </c>
      <c r="B100" s="1">
        <v>3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VS15T21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VS2051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 t="str">
        <v>VS15TR01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VS15TR21</v>
      </c>
      <c r="B104" s="1">
        <v>2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 t="str">
        <v>VS15T01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>
        <v>16532</v>
      </c>
      <c r="B106" s="1">
        <v>18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 t="str">
        <v>VS15T21</v>
      </c>
      <c r="B107" s="1">
        <v>4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>
        <v>814326</v>
      </c>
      <c r="B108" s="1">
        <v>2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194825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104772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100570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152574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193982</v>
      </c>
      <c r="B113" s="1">
        <v>4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>
        <v>1860454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6553050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194002</v>
      </c>
      <c r="B116" s="1">
        <v>2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 t="str">
        <v>092913726</v>
      </c>
      <c r="B117" s="1">
        <v>10</v>
      </c>
      <c r="C117" s="1" t="str">
        <v>Stock</v>
      </c>
      <c r="D117" s="1">
        <v>-20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>
        <v>6542050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>
        <v>6539025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>
        <v>6552050</v>
      </c>
      <c r="B120" s="1">
        <v>6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116910001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 t="str">
        <v>0210064710</v>
      </c>
      <c r="B122" s="1">
        <v>1</v>
      </c>
      <c r="C122" s="1" t="str">
        <v>Stock</v>
      </c>
      <c r="D122" s="1">
        <v>-20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>
        <v>850494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16006980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>
        <v>152624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 t="str">
        <v>0602100031730</v>
      </c>
      <c r="B126" s="1">
        <v>1</v>
      </c>
      <c r="C126" s="1" t="str">
        <v>STOCK</v>
      </c>
      <c r="D126" s="1">
        <v>-20</v>
      </c>
      <c r="E126" s="1" t="str">
        <v>Genei Lab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>
        <v>420701</v>
      </c>
      <c r="B127" s="1">
        <v>2</v>
      </c>
      <c r="C127" s="1" t="str">
        <v>Stock</v>
      </c>
      <c r="D127" s="1">
        <v>4</v>
      </c>
      <c r="E127" s="1" t="str">
        <v>BioLegend</v>
      </c>
      <c r="F127" s="1" t="str">
        <v>Retrun From IGIB , Invoice Number 1058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424602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>
        <v>421101</v>
      </c>
      <c r="B129" s="1">
        <v>3</v>
      </c>
      <c r="C129" s="1" t="str">
        <v>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>
        <v>424602</v>
      </c>
      <c r="B130" s="1">
        <v>1</v>
      </c>
      <c r="C130" s="1" t="str">
        <v>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420801</v>
      </c>
      <c r="B131" s="1">
        <v>2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>
        <v>41003</v>
      </c>
      <c r="B132" s="1">
        <v>4</v>
      </c>
      <c r="C132" s="1" t="str">
        <v>Stock</v>
      </c>
      <c r="D132" s="1" t="str">
        <v>RT</v>
      </c>
      <c r="E132" s="1" t="str">
        <v>Biotium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 t="str">
        <v>BE0416</v>
      </c>
      <c r="B133" s="1">
        <v>1</v>
      </c>
      <c r="C133" s="1" t="str">
        <v>Stock</v>
      </c>
      <c r="D133" s="1">
        <v>4</v>
      </c>
      <c r="E133" s="1" t="str">
        <v>BioXcell</v>
      </c>
      <c r="F133" s="1">
        <v>0</v>
      </c>
      <c r="G133" s="1" t="str">
        <v>STOCK</v>
      </c>
      <c r="H133" s="1" t="str">
        <v>Stock</v>
      </c>
      <c r="I133" t="str">
        <v>STOCK</v>
      </c>
    </row>
    <row r="134" spans="1:9" x14ac:dyDescent="0.25">
      <c r="A134" s="1">
        <v>100575</v>
      </c>
      <c r="B134" s="1">
        <v>2</v>
      </c>
      <c r="C134" s="1" t="str">
        <v>Stock</v>
      </c>
      <c r="D134" s="1">
        <v>4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t="str">
        <v>STOCK</v>
      </c>
    </row>
    <row r="135" spans="1:9" x14ac:dyDescent="0.25">
      <c r="A135" s="1" t="str">
        <v>092913726</v>
      </c>
      <c r="B135" s="1">
        <v>7</v>
      </c>
      <c r="C135" s="1" t="str">
        <v>Stock</v>
      </c>
      <c r="D135" s="1">
        <v>-20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t="str">
        <v>STOCK</v>
      </c>
    </row>
    <row r="136" spans="1:9" x14ac:dyDescent="0.25">
      <c r="A136" s="1" t="str">
        <v>180E14-----E</v>
      </c>
      <c r="B136" s="1">
        <v>2</v>
      </c>
      <c r="C136" s="1" t="str">
        <v>STOCK</v>
      </c>
      <c r="D136" s="1">
        <v>0</v>
      </c>
      <c r="E136" s="1" t="str">
        <v>SARTORIUS</v>
      </c>
      <c r="F136" s="1">
        <v>0</v>
      </c>
      <c r="G136" s="1" t="str">
        <v>STOCK</v>
      </c>
      <c r="H136" s="1" t="str">
        <v>STOCK</v>
      </c>
      <c r="I136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>
        <v>0</v>
      </c>
      <c r="I138" t="str">
        <v>Local</v>
      </c>
    </row>
    <row r="139" spans="1:9" x14ac:dyDescent="0.25">
      <c r="A139" s="1">
        <v>344613</v>
      </c>
      <c r="B139" s="1">
        <v>1</v>
      </c>
      <c r="C139" s="1" t="str">
        <v>UNKNOWN</v>
      </c>
      <c r="D139" s="1">
        <v>4</v>
      </c>
      <c r="E139" s="1" t="str">
        <v>BioLegend</v>
      </c>
      <c r="F139" s="1" t="str">
        <v>Demo Vail</v>
      </c>
      <c r="G139" s="1" t="str">
        <v>Unknown</v>
      </c>
      <c r="H139" s="1" t="str">
        <v>Demo Vail for Vishal</v>
      </c>
      <c r="I139" t="str">
        <v>Unknown</v>
      </c>
    </row>
    <row r="140" spans="1:9" x14ac:dyDescent="0.25">
      <c r="A140" s="1">
        <v>740811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t="str">
        <v>Unknown</v>
      </c>
    </row>
    <row r="141" spans="1:9" x14ac:dyDescent="0.25">
      <c r="A141" s="1">
        <v>741146</v>
      </c>
      <c r="B141" s="1">
        <v>2</v>
      </c>
      <c r="C141" s="1" t="str">
        <v>UNKNOWN</v>
      </c>
      <c r="D141" s="1">
        <v>4</v>
      </c>
      <c r="E141" s="1" t="str">
        <v>BioLegend</v>
      </c>
      <c r="F141" s="1" t="str">
        <v>Demo Kit Mohan Sir (740811, 741146) 2 pcs Kit</v>
      </c>
      <c r="G141" s="1" t="str">
        <v>Unknown</v>
      </c>
      <c r="H141" s="1" t="str">
        <v>DemoKit (Mohan Sir)</v>
      </c>
      <c r="I141" t="str">
        <v>Unknown</v>
      </c>
    </row>
    <row r="142" spans="1:9" x14ac:dyDescent="0.25">
      <c r="A142" s="1">
        <v>740809</v>
      </c>
      <c r="B142" s="1">
        <v>1</v>
      </c>
      <c r="C142" s="1" t="str">
        <v>UNKNOWN</v>
      </c>
      <c r="D142" s="1">
        <v>4</v>
      </c>
      <c r="E142" s="1" t="str">
        <v>BioLegend</v>
      </c>
      <c r="F142" s="1" t="str">
        <v>Mohan Sir, (Demo)</v>
      </c>
      <c r="G142" s="1" t="str">
        <v>Unknown</v>
      </c>
      <c r="H142" s="1" t="str">
        <v>Mohan Sir, (Demo)</v>
      </c>
      <c r="I142" t="str">
        <v>Unknown</v>
      </c>
    </row>
    <row r="143" spans="1:9" x14ac:dyDescent="0.25">
      <c r="A143" s="1" t="str">
        <v>T5S2254</v>
      </c>
      <c r="B143" s="1">
        <v>1</v>
      </c>
      <c r="C143" s="1" t="str">
        <v>Vector</v>
      </c>
      <c r="D143" s="1">
        <v>-20</v>
      </c>
      <c r="E143" s="1" t="str">
        <v>TargetMol</v>
      </c>
      <c r="F143" s="1">
        <v>0</v>
      </c>
      <c r="G143" s="1" t="str">
        <v>Punjab</v>
      </c>
      <c r="H143" s="1" t="str">
        <v>Address Confirmation by Vishal</v>
      </c>
      <c r="I143" t="str">
        <v>OutStation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West Bengal (6-7) October</v>
      </c>
    </row>
    <row r="3" spans="1:6" x14ac:dyDescent="0.25">
      <c r="A3" s="1" t="str">
        <v>AIIMS</v>
      </c>
      <c r="B3" s="1">
        <v>-20</v>
      </c>
      <c r="C3" s="1" t="str">
        <v>Biotium</v>
      </c>
      <c r="D3" s="1">
        <v>1</v>
      </c>
      <c r="E3" s="1" t="str">
        <v>Local</v>
      </c>
      <c r="F3" s="1">
        <v>0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AURIGINE ONCO</v>
      </c>
      <c r="B5" s="1">
        <v>4</v>
      </c>
      <c r="C5" s="1" t="str">
        <v>BioLegend</v>
      </c>
      <c r="D5" s="1">
        <v>5</v>
      </c>
      <c r="E5" s="1" t="str">
        <v>OutStation</v>
      </c>
      <c r="F5" s="1" t="str">
        <v>Stock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>Waiting For Targetmol Material</v>
      </c>
    </row>
    <row r="7" spans="1:6" x14ac:dyDescent="0.25">
      <c r="A7" s="1" t="str">
        <v>FARCAST</v>
      </c>
      <c r="B7" s="1">
        <v>-20</v>
      </c>
      <c r="C7" s="1" t="str">
        <v>TOPCLASS ENTERPRISES</v>
      </c>
      <c r="D7" s="1">
        <v>2</v>
      </c>
      <c r="E7" s="1" t="str">
        <v>OutStation</v>
      </c>
      <c r="F7" s="1" t="str">
        <v>Waiting for other Materail (BioLegend)</v>
      </c>
    </row>
    <row r="8" spans="1:6" x14ac:dyDescent="0.25">
      <c r="A8" s="1" t="str">
        <v>Hinduja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IGIB</v>
      </c>
      <c r="B9" s="1">
        <v>-20</v>
      </c>
      <c r="C9" s="1" t="str">
        <v>Dharmacon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IGIB</v>
      </c>
      <c r="B10" s="1">
        <v>4</v>
      </c>
      <c r="C10" s="1" t="str">
        <v>Dharmacon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IISER MOHALI</v>
      </c>
      <c r="B11" s="1" t="str">
        <v>RT</v>
      </c>
      <c r="C11" s="1" t="str">
        <v>BioLegend</v>
      </c>
      <c r="D11" s="1">
        <v>1</v>
      </c>
      <c r="E11" s="1" t="str">
        <v>OutStation</v>
      </c>
      <c r="F11" s="1" t="str">
        <v>Monday (6-10-2025)</v>
      </c>
    </row>
    <row r="12" spans="1:6" x14ac:dyDescent="0.25">
      <c r="A12" s="1" t="str">
        <v>ILS</v>
      </c>
      <c r="B12" s="1">
        <v>-80</v>
      </c>
      <c r="C12" s="1" t="str">
        <v>Dharmacon</v>
      </c>
      <c r="D12" s="1">
        <v>4</v>
      </c>
      <c r="E12" s="1" t="str">
        <v>OutStation</v>
      </c>
      <c r="F12" s="1" t="str">
        <v>Monday (6-10-2025)</v>
      </c>
    </row>
    <row r="13" spans="1:6" x14ac:dyDescent="0.25">
      <c r="A13" s="1" t="str">
        <v>ILS</v>
      </c>
      <c r="B13" s="1">
        <v>4</v>
      </c>
      <c r="C13" s="1" t="str">
        <v>BioLegend</v>
      </c>
      <c r="D13" s="1">
        <v>2</v>
      </c>
      <c r="E13" s="1" t="str">
        <v>OutStation</v>
      </c>
      <c r="F13" s="1" t="str">
        <v>Monday (6-10-2025)</v>
      </c>
    </row>
    <row r="14" spans="1:6" x14ac:dyDescent="0.25">
      <c r="A14" s="1" t="str">
        <v>JNU</v>
      </c>
      <c r="B14" s="1">
        <v>4</v>
      </c>
      <c r="C14" s="1" t="str">
        <v>MABTECH</v>
      </c>
      <c r="D14" s="1">
        <v>1</v>
      </c>
      <c r="E14" s="1" t="str">
        <v>Local</v>
      </c>
      <c r="F14" s="1" t="str">
        <v>Priyanka Madam</v>
      </c>
    </row>
    <row r="15" spans="1:6" x14ac:dyDescent="0.25">
      <c r="A15" s="1" t="str">
        <v>KEMWELL</v>
      </c>
      <c r="B15" s="1">
        <v>-20</v>
      </c>
      <c r="C15" s="1" t="str">
        <v>BOSTER</v>
      </c>
      <c r="D15" s="1">
        <v>1</v>
      </c>
      <c r="E15" s="1" t="str">
        <v>OutStation</v>
      </c>
      <c r="F15" s="1">
        <v>0</v>
      </c>
    </row>
    <row r="16" spans="1:6" x14ac:dyDescent="0.25">
      <c r="A16" s="1" t="str">
        <v>Mishu Pharma</v>
      </c>
      <c r="B16" s="1">
        <v>-20</v>
      </c>
      <c r="C16" s="1" t="str">
        <v>TargetMol</v>
      </c>
      <c r="D16" s="1">
        <v>2</v>
      </c>
      <c r="E16" s="1" t="str">
        <v>OutStation</v>
      </c>
      <c r="F16" s="1" t="str">
        <v>Waiting for other Materail (Back Order)</v>
      </c>
    </row>
    <row r="17" spans="1:6" x14ac:dyDescent="0.25">
      <c r="A17" s="1" t="str">
        <v>Opening Stock</v>
      </c>
      <c r="B17" s="1">
        <v>-20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-20</v>
      </c>
      <c r="C18" s="1" t="str">
        <v>BioLegend</v>
      </c>
      <c r="D18" s="1">
        <v>9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BioLegend</v>
      </c>
      <c r="D19" s="1">
        <v>17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>
        <v>4</v>
      </c>
      <c r="C20" s="1" t="str">
        <v>Dharmacon</v>
      </c>
      <c r="D20" s="1">
        <v>1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 t="str">
        <v>RT</v>
      </c>
      <c r="C21" s="1" t="str">
        <v>Sartorius</v>
      </c>
      <c r="D21" s="1">
        <v>23</v>
      </c>
      <c r="E21" s="1" t="str">
        <v>STOCK</v>
      </c>
      <c r="F21" s="1" t="str">
        <v>Stock</v>
      </c>
    </row>
    <row r="22" spans="1:6" x14ac:dyDescent="0.25">
      <c r="A22" s="1" t="str">
        <v>PREMAS</v>
      </c>
      <c r="B22" s="1">
        <v>4</v>
      </c>
      <c r="C22" s="1" t="str">
        <v>Biotium</v>
      </c>
      <c r="D22" s="1">
        <v>1</v>
      </c>
      <c r="E22" s="1" t="str">
        <v>Local</v>
      </c>
      <c r="F22" s="1">
        <v>0</v>
      </c>
    </row>
    <row r="23" spans="1:6" x14ac:dyDescent="0.25">
      <c r="A23" s="1" t="str">
        <v>RCB</v>
      </c>
      <c r="B23" s="1">
        <v>-20</v>
      </c>
      <c r="C23" s="1" t="str">
        <v>Dharmacon</v>
      </c>
      <c r="D23" s="1">
        <v>3</v>
      </c>
      <c r="E23" s="1" t="str">
        <v>Local</v>
      </c>
      <c r="F23" s="1" t="str">
        <v>Deepak/Priyanka Madam</v>
      </c>
    </row>
    <row r="24" spans="1:6" x14ac:dyDescent="0.25">
      <c r="A24" s="1" t="str">
        <v>RCB</v>
      </c>
      <c r="B24" s="1">
        <v>4</v>
      </c>
      <c r="C24" s="1" t="str">
        <v>BioLegend</v>
      </c>
      <c r="D24" s="1">
        <v>4</v>
      </c>
      <c r="E24" s="1" t="str">
        <v>Local</v>
      </c>
      <c r="F24" s="1" t="str">
        <v>Deepak/Priyanka Madam</v>
      </c>
    </row>
    <row r="25" spans="1:6" x14ac:dyDescent="0.25">
      <c r="A25" s="1" t="str">
        <v>Sample (PM)</v>
      </c>
      <c r="B25" s="1">
        <v>4</v>
      </c>
      <c r="C25" s="1" t="str">
        <v>Hansa Biomed</v>
      </c>
      <c r="D25" s="1">
        <v>5</v>
      </c>
      <c r="E25" s="1" t="str">
        <v>Local</v>
      </c>
      <c r="F25" s="1" t="str">
        <v>Priyanka Madam</v>
      </c>
    </row>
    <row r="26" spans="1:6" x14ac:dyDescent="0.25">
      <c r="A26" s="1" t="str">
        <v>SOUTH CAMPUS</v>
      </c>
      <c r="B26" s="1" t="str">
        <v>RT</v>
      </c>
      <c r="C26" s="1" t="str">
        <v>HOEFER</v>
      </c>
      <c r="D26" s="1">
        <v>2</v>
      </c>
      <c r="E26" s="1" t="str">
        <v>Local</v>
      </c>
      <c r="F26" s="1" t="str">
        <v>Sample</v>
      </c>
    </row>
    <row r="27" spans="1:6" x14ac:dyDescent="0.25">
      <c r="A27" s="1" t="str">
        <v>SSCMP</v>
      </c>
      <c r="B27" s="1">
        <v>4</v>
      </c>
      <c r="C27" s="1" t="str">
        <v>BioXcell</v>
      </c>
      <c r="D27" s="1">
        <v>3</v>
      </c>
      <c r="E27" s="1" t="str">
        <v>OutStation</v>
      </c>
      <c r="F27" s="1" t="str">
        <v>Saturday (4-10-2025)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7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69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BioLegend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0</v>
      </c>
      <c r="C49" s="1" t="str">
        <v>SARTORIUS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THSTI</v>
      </c>
      <c r="B50" s="1">
        <v>4</v>
      </c>
      <c r="C50" s="1" t="str">
        <v>BioLegend</v>
      </c>
      <c r="D50" s="1">
        <v>1</v>
      </c>
      <c r="E50" s="1" t="str">
        <v>Local</v>
      </c>
      <c r="F50" s="1" t="str">
        <v>Priyanka Madam</v>
      </c>
    </row>
    <row r="51" spans="1:6" x14ac:dyDescent="0.25">
      <c r="A51" s="1" t="str">
        <v>THSTI</v>
      </c>
      <c r="B51" s="1">
        <v>4</v>
      </c>
      <c r="C51" s="1" t="str">
        <v>SOUTHERNBIOTECH</v>
      </c>
      <c r="D51" s="1">
        <v>1</v>
      </c>
      <c r="E51" s="1" t="str">
        <v>Local</v>
      </c>
      <c r="F51" s="1">
        <v>0</v>
      </c>
    </row>
    <row r="52" spans="1:6" x14ac:dyDescent="0.25">
      <c r="A52" s="1" t="str">
        <v>UNKNOWN</v>
      </c>
      <c r="B52" s="1">
        <v>4</v>
      </c>
      <c r="C52" s="1" t="str">
        <v>BioLegend</v>
      </c>
      <c r="D52" s="1">
        <v>1</v>
      </c>
      <c r="E52" s="1" t="str">
        <v>Unknown</v>
      </c>
      <c r="F52" s="1" t="str">
        <v>Demo Vail for Vishal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4</v>
      </c>
      <c r="E53" s="1" t="str">
        <v>Unknown</v>
      </c>
      <c r="F53" s="1" t="str">
        <v>DemoKit (Mohan Sir)</v>
      </c>
    </row>
    <row r="54" spans="1:6" x14ac:dyDescent="0.25">
      <c r="A54" s="1" t="str">
        <v>UNKNOWN</v>
      </c>
      <c r="B54" s="1">
        <v>4</v>
      </c>
      <c r="C54" s="1" t="str">
        <v>BioLegend</v>
      </c>
      <c r="D54" s="1">
        <v>1</v>
      </c>
      <c r="E54" s="1" t="str">
        <v>Unknown</v>
      </c>
      <c r="F54" s="1" t="str">
        <v>Mohan Sir, (Demo)</v>
      </c>
    </row>
    <row r="55" spans="1:6" x14ac:dyDescent="0.25">
      <c r="A55" s="1" t="str">
        <v>Vector</v>
      </c>
      <c r="B55" s="1">
        <v>-20</v>
      </c>
      <c r="C55" s="1" t="str">
        <v>TargetMol</v>
      </c>
      <c r="D55" s="1">
        <v>1</v>
      </c>
      <c r="E55" s="1" t="str">
        <v>OutStation</v>
      </c>
      <c r="F55" s="1" t="str">
        <v>Address Confirmation by Vishal</v>
      </c>
    </row>
    <row r="56" spans="1:6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9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9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58156225665</v>
      </c>
      <c r="C3" s="1">
        <v>0</v>
      </c>
      <c r="D3" s="1" t="str">
        <v>AURIGINE SERVICE</v>
      </c>
    </row>
    <row r="4" spans="1:4" x14ac:dyDescent="0.25">
      <c r="A4" s="2">
        <v>45927</v>
      </c>
      <c r="B4" s="1">
        <v>58156226041</v>
      </c>
      <c r="C4" s="1">
        <v>0</v>
      </c>
      <c r="D4" s="1" t="str">
        <v>AURIGINE ONCO</v>
      </c>
    </row>
    <row r="5" spans="1:4" x14ac:dyDescent="0.25">
      <c r="A5" s="2">
        <v>45927</v>
      </c>
      <c r="B5" s="1">
        <v>58156226575</v>
      </c>
      <c r="C5" s="1">
        <v>0</v>
      </c>
      <c r="D5" s="1" t="str">
        <v>IMMUNEEL</v>
      </c>
    </row>
    <row r="6" spans="1:4" x14ac:dyDescent="0.25">
      <c r="A6" s="2">
        <v>45927</v>
      </c>
      <c r="B6" s="1">
        <v>58156227076</v>
      </c>
      <c r="C6" s="1">
        <v>0</v>
      </c>
      <c r="D6" s="1" t="str">
        <v>BIO SOLUTION</v>
      </c>
    </row>
    <row r="7" spans="1:4" x14ac:dyDescent="0.25">
      <c r="A7" s="2">
        <v>45927</v>
      </c>
      <c r="B7" s="1">
        <v>58156227345</v>
      </c>
      <c r="C7" s="1">
        <v>0</v>
      </c>
      <c r="D7" s="1" t="str">
        <v>SAI LIFE</v>
      </c>
    </row>
    <row r="8" spans="1:4" x14ac:dyDescent="0.25">
      <c r="A8" s="6">
        <v>45927</v>
      </c>
      <c r="B8">
        <v>58156228163</v>
      </c>
      <c r="C8">
        <v>0</v>
      </c>
      <c r="D8" t="str">
        <v>NNF</v>
      </c>
    </row>
    <row r="9" spans="1:4" x14ac:dyDescent="0.25">
      <c r="A9" s="6">
        <v>45927</v>
      </c>
      <c r="B9">
        <v>58156228314</v>
      </c>
      <c r="C9">
        <v>0</v>
      </c>
      <c r="D9" t="str">
        <v>TECHWEST</v>
      </c>
    </row>
    <row r="10" spans="1:4" x14ac:dyDescent="0.25">
      <c r="A10" s="6">
        <v>45927</v>
      </c>
      <c r="B10">
        <v>58156228491</v>
      </c>
      <c r="C10">
        <v>0</v>
      </c>
      <c r="D10" t="str">
        <v>POPVAX</v>
      </c>
    </row>
    <row r="11" spans="1:4" x14ac:dyDescent="0.25">
      <c r="A11" s="6">
        <v>45927</v>
      </c>
      <c r="B11">
        <v>58156228675</v>
      </c>
      <c r="C11">
        <v>0</v>
      </c>
      <c r="D11" t="str">
        <v>CELLIN BIO</v>
      </c>
    </row>
    <row r="12" spans="1:4" x14ac:dyDescent="0.25">
      <c r="A12" s="6">
        <v>45927</v>
      </c>
      <c r="B12">
        <v>58156228815</v>
      </c>
      <c r="C12">
        <v>0</v>
      </c>
      <c r="D12" t="str">
        <v>NCCS</v>
      </c>
    </row>
    <row r="13" spans="1:4" x14ac:dyDescent="0.25">
      <c r="A13" s="6">
        <v>45927</v>
      </c>
      <c r="B13">
        <v>58156228885</v>
      </c>
      <c r="C13">
        <v>0</v>
      </c>
      <c r="D13" t="str">
        <v>Helix</v>
      </c>
    </row>
    <row r="14" spans="1:4" x14ac:dyDescent="0.25">
      <c r="A14" s="6">
        <v>45927</v>
      </c>
      <c r="B14">
        <v>58156229014</v>
      </c>
      <c r="C14">
        <v>0</v>
      </c>
      <c r="D14" t="str">
        <v>Cellcure</v>
      </c>
    </row>
    <row r="15" spans="1:4" x14ac:dyDescent="0.25">
      <c r="A15" s="6">
        <v>45927</v>
      </c>
      <c r="B15">
        <v>58156229110</v>
      </c>
      <c r="C15">
        <v>0</v>
      </c>
      <c r="D15" t="str">
        <v>NEXGENE</v>
      </c>
    </row>
    <row r="16" spans="1:4" x14ac:dyDescent="0.25">
      <c r="A16" s="6">
        <v>45927</v>
      </c>
      <c r="B16">
        <v>58156229353</v>
      </c>
      <c r="C16">
        <v>0</v>
      </c>
      <c r="D16" t="str">
        <v>RG SONS</v>
      </c>
    </row>
    <row r="17" spans="1:4" x14ac:dyDescent="0.25">
      <c r="A17" s="6">
        <v>45927</v>
      </c>
      <c r="B17">
        <v>58156233936</v>
      </c>
      <c r="C17">
        <v>0</v>
      </c>
      <c r="D17" t="str">
        <v>Shubh Sales</v>
      </c>
    </row>
    <row r="18" spans="1:4" x14ac:dyDescent="0.25">
      <c r="A18" s="6">
        <v>45927</v>
      </c>
      <c r="B18" t="str">
        <v>D3003710005</v>
      </c>
      <c r="C18">
        <v>0</v>
      </c>
      <c r="D18" t="str">
        <v>INFINITY</v>
      </c>
    </row>
    <row r="19" spans="1:4" x14ac:dyDescent="0.25">
      <c r="A19" s="6">
        <v>0</v>
      </c>
      <c r="B19">
        <v>0</v>
      </c>
      <c r="C19">
        <v>0</v>
      </c>
      <c r="D1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3743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3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 t="str">
        <v>APC anti-human CD4 Antibody  25 tests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 t="str">
        <v>FluoroSpot Plus: Mouse IFN-γ/TNF-α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 t="str">
        <v>siGENOME Non-Targeting siRNA Pool #2  20nmol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 t="str">
        <v>ON-TARGETplus Non-targeting Pool  5nmol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 t="str">
        <v xml:space="preserve">ON-TARGETplus Mouse Optn_x000D_
(71648) siRNA - Individual, 2 nmol 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 t="str">
        <v xml:space="preserve">ON-TARGETplus Mouse Rchy1_x000D_
(68098) siRNA - Individual, 2 nmol 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 t="str">
        <v xml:space="preserve">ON-TARGETplus Mouse Itpr2 (16439) siRNA -SMARTpool, 5 nmol 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 t="str">
        <v xml:space="preserve">Edit-R Human DDX39B hEF1a-_x000D_
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Monday (6-10-2025)</v>
      </c>
      <c r="I55" s="1" t="str">
        <v>OutStation</v>
      </c>
    </row>
    <row r="56" spans="1:9" x14ac:dyDescent="0.25">
      <c r="A56" s="1" t="str">
        <v>VSGH12000</v>
      </c>
      <c r="B56" s="1" t="str">
        <v xml:space="preserve">Edit-R Human All-in-one DNMT3B hEF1a Lentiviral sgRNA Positive Control Kit, viral_x000D_
particles kit 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Monday (6-10-2025)</v>
      </c>
      <c r="I56" s="1" t="str">
        <v>OutStation</v>
      </c>
    </row>
    <row r="57" spans="1:9" x14ac:dyDescent="0.25">
      <c r="A57" s="1" t="str">
        <v>VSGH12682- 16EG10482</v>
      </c>
      <c r="B57" s="1" t="str">
        <v xml:space="preserve">Edit-R Human NXF1 hEF1a-puro All-in-one Set of 3 Lentiviral sgRNA, 100 μL, 10^7 TU/mL 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Monday (6-10-2025)</v>
      </c>
      <c r="I57" s="1" t="str">
        <v>OutStation</v>
      </c>
    </row>
    <row r="58" spans="1:9" x14ac:dyDescent="0.25">
      <c r="A58" s="1" t="str">
        <v>VSGH12684-16EG7431</v>
      </c>
      <c r="B58" s="1" t="str">
        <v xml:space="preserve">Edit-R Human VIM hEF1a-puro All-in-one Set of 3 Lentiviral sgRNA, 200 μL, 10^7 TU/mL 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Monday (6-10-2025)</v>
      </c>
      <c r="I58" s="1" t="str">
        <v>OutStation</v>
      </c>
    </row>
    <row r="59" spans="1:9" x14ac:dyDescent="0.25">
      <c r="A59" s="1" t="str">
        <v>T-2001-02</v>
      </c>
      <c r="B59" s="1" t="str">
        <v>DharmaFECT 1 Transfection Reagent  0.75 mL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 t="str">
        <v>DharmaFECT 4 Transfection Reagent  0.75 mL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 t="str">
        <v>APC anti-mouse/human CD44 Antibody  25µg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West Bengal (6-7) October</v>
      </c>
      <c r="I61" s="1" t="str">
        <v>OutStation</v>
      </c>
    </row>
    <row r="62" spans="1:9" x14ac:dyDescent="0.25">
      <c r="A62" s="1">
        <v>302037</v>
      </c>
      <c r="B62" s="1" t="str">
        <v>Brilliant Violet 421™ anti-human CD16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West Bengal (6-7) October</v>
      </c>
      <c r="I62" s="1" t="str">
        <v>OutStation</v>
      </c>
    </row>
    <row r="63" spans="1:9" x14ac:dyDescent="0.25">
      <c r="A63" s="1">
        <v>303651</v>
      </c>
      <c r="B63" s="1" t="str">
        <v>PE Recombinant Protein L  50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West Bengal (6-7) October</v>
      </c>
      <c r="I63" s="1" t="str">
        <v>OutStation</v>
      </c>
    </row>
    <row r="64" spans="1:9" x14ac:dyDescent="0.25">
      <c r="A64" s="1">
        <v>303744</v>
      </c>
      <c r="B64" s="1" t="str">
        <v>Brilliant Violet 785™ anti-human CD41 Antibody  100 tests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 t="str">
        <v>Pacific Blue™ anti-human CD62L Antibody  25 µg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West Bengal (6-7) October</v>
      </c>
      <c r="I65" s="1" t="str">
        <v>OutStation</v>
      </c>
    </row>
    <row r="66" spans="1:9" x14ac:dyDescent="0.25">
      <c r="A66" s="1">
        <v>311136</v>
      </c>
      <c r="B66" s="1" t="str">
        <v>Brilliant Violet 711™ anti-human CD24 Antibody  100 tests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 t="str">
        <v>Pacific Blue™ anti-human CD3 Antibody  25 µg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West Bengal (6-7) October</v>
      </c>
      <c r="I67" s="1" t="str">
        <v>OutStation</v>
      </c>
    </row>
    <row r="68" spans="1:9" x14ac:dyDescent="0.25">
      <c r="A68" s="1">
        <v>317409</v>
      </c>
      <c r="B68" s="1" t="str">
        <v>PE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West Bengal (6-7) October</v>
      </c>
      <c r="I68" s="1" t="str">
        <v>OutStation</v>
      </c>
    </row>
    <row r="69" spans="1:9" x14ac:dyDescent="0.25">
      <c r="A69" s="1">
        <v>344703</v>
      </c>
      <c r="B69" s="1" t="str">
        <v>FITC anti-human CD8 Antibody  25tests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West Bengal (6-7) October</v>
      </c>
      <c r="I69" s="1" t="str">
        <v>OutStation</v>
      </c>
    </row>
    <row r="70" spans="1:9" x14ac:dyDescent="0.25">
      <c r="A70" s="1">
        <v>345013</v>
      </c>
      <c r="B70" s="1" t="str">
        <v>PE/Cyanine7 anti-human CD366 (Tim-3)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West Bengal (6-7) October</v>
      </c>
      <c r="I70" s="1" t="str">
        <v>OutStation</v>
      </c>
    </row>
    <row r="71" spans="1:9" x14ac:dyDescent="0.25">
      <c r="A71" s="1">
        <v>347318</v>
      </c>
      <c r="B71" s="1" t="str">
        <v>Brilliant Violet 711™ anti-human CD115 (CSF-1R) Antibody  100 tests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Monday (6-10-2025)</v>
      </c>
      <c r="I71" s="1" t="str">
        <v>OutStation</v>
      </c>
    </row>
    <row r="72" spans="1:9" x14ac:dyDescent="0.25">
      <c r="A72" s="1">
        <v>356110</v>
      </c>
      <c r="B72" s="1" t="str">
        <v>APC anti-human CD25 Antibody  100tests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West Bengal (6-7) October</v>
      </c>
      <c r="I72" s="1" t="str">
        <v>OutStation</v>
      </c>
    </row>
    <row r="73" spans="1:9" x14ac:dyDescent="0.25">
      <c r="A73" s="1">
        <v>357415</v>
      </c>
      <c r="B73" s="1" t="str">
        <v>APC/Cyanine7 anti-human CD4 Antibody  25tests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West Bengal (6-7) October</v>
      </c>
      <c r="I73" s="1" t="str">
        <v>OutStation</v>
      </c>
    </row>
    <row r="74" spans="1:9" x14ac:dyDescent="0.25">
      <c r="A74" s="1">
        <v>363203</v>
      </c>
      <c r="B74" s="1" t="str">
        <v>PE anti-human CD36L1 (SCARB1, SR-BI)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West Bengal (6-7) October</v>
      </c>
      <c r="I74" s="1" t="str">
        <v>OutStation</v>
      </c>
    </row>
    <row r="75" spans="1:9" x14ac:dyDescent="0.25">
      <c r="A75" s="1">
        <v>367405</v>
      </c>
      <c r="B75" s="1" t="str">
        <v>APC anti-human CD279 (PD-1) Antibody  25 tests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West Bengal (6-7) October</v>
      </c>
      <c r="I75" s="1" t="str">
        <v>OutStation</v>
      </c>
    </row>
    <row r="76" spans="1:9" x14ac:dyDescent="0.25">
      <c r="A76" s="1">
        <v>368508</v>
      </c>
      <c r="B76" s="1" t="str">
        <v>FITC anti-human CD45 Antibody  100tests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West Bengal (6-7) October</v>
      </c>
      <c r="I76" s="1" t="str">
        <v>OutStation</v>
      </c>
    </row>
    <row r="77" spans="1:9" x14ac:dyDescent="0.25">
      <c r="A77" s="1">
        <v>368509</v>
      </c>
      <c r="B77" s="1" t="str">
        <v>PE anti-human CD45 Antibody  25 tests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West Bengal (6-7) October</v>
      </c>
      <c r="I77" s="1" t="str">
        <v>OutStation</v>
      </c>
    </row>
    <row r="78" spans="1:9" x14ac:dyDescent="0.25">
      <c r="A78" s="1">
        <v>369321</v>
      </c>
      <c r="B78" s="1" t="str">
        <v>Brilliant Violet 785™ anti-human CD223 (LAG-3)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West Bengal (6-7) October</v>
      </c>
      <c r="I78" s="1" t="str">
        <v>OutStation</v>
      </c>
    </row>
    <row r="79" spans="1:9" x14ac:dyDescent="0.25">
      <c r="A79" s="1">
        <v>372203</v>
      </c>
      <c r="B79" s="1" t="str">
        <v>APC anti-human/mouse Granzyme B Recombinant Antibody  25tests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West Bengal (6-7) October</v>
      </c>
      <c r="I79" s="1" t="str">
        <v>OutStation</v>
      </c>
    </row>
    <row r="80" spans="1:9" x14ac:dyDescent="0.25">
      <c r="A80" s="1">
        <v>372208</v>
      </c>
      <c r="B80" s="1" t="str">
        <v>PE anti-human/mouse Granzyme B Recombinant Antibody  100tests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 t="str">
        <v>FITC anti-human CD62L Antibody  25 tests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West Bengal (6-7) October</v>
      </c>
      <c r="I81" s="1" t="str">
        <v>OutStation</v>
      </c>
    </row>
    <row r="82" spans="1:9" x14ac:dyDescent="0.25">
      <c r="A82" s="1">
        <v>423501</v>
      </c>
      <c r="B82" s="1" t="str">
        <v>Nunc™ MaxiSorp™ ELISA Plates, Uncoated  5 plates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 t="str">
        <v>PE/Dazzle™ 594 anti-human IL-4 Antibody  100 tests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 t="str">
        <v>Pacific Blue™ anti-human IFN-γ Antibody  25 µg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West Bengal (6-7) October</v>
      </c>
      <c r="I84" s="1" t="str">
        <v>OutStation</v>
      </c>
    </row>
    <row r="85" spans="1:9" x14ac:dyDescent="0.25">
      <c r="A85" s="1">
        <v>502929</v>
      </c>
      <c r="B85" s="1" t="str">
        <v>PE/Cyanine7 anti-human TNF-α Antibody  25 tests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West Bengal (6-7) October</v>
      </c>
      <c r="I85" s="1" t="str">
        <v>OutStation</v>
      </c>
    </row>
    <row r="86" spans="1:9" x14ac:dyDescent="0.25">
      <c r="A86" s="1">
        <v>502948</v>
      </c>
      <c r="B86" s="1" t="str">
        <v>Brilliant Violet 785™ anti-human TNF-α Antibody  100tests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Monday (6-10-2025)</v>
      </c>
      <c r="I86" s="1" t="str">
        <v>OutStation</v>
      </c>
    </row>
    <row r="87" spans="1:9" x14ac:dyDescent="0.25">
      <c r="A87" s="1">
        <v>655208</v>
      </c>
      <c r="B87" s="1" t="str">
        <v>PE anti-TCF1 (TCF7) Antibody  100tests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West Bengal (6-7) October</v>
      </c>
      <c r="I87" s="1" t="str">
        <v>OutStation</v>
      </c>
    </row>
    <row r="88" spans="1:9" x14ac:dyDescent="0.25">
      <c r="A88" s="1">
        <v>947203</v>
      </c>
      <c r="B88" s="1" t="str">
        <v>PE anti-FOXO1 Antibody  25 tests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 t="str">
        <v>InVivoMAb anti-mouse CD4, GK1.5, 5 mg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 t="str">
        <v>InVivoMAb anti-mouse CD8a, 53-6.7, 5 mg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 t="str">
        <v>InVivoMAb anti-mouse IL-18, YIGIF74-1G7, 5 mg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 t="str">
        <v>21003-1L</v>
      </c>
      <c r="B92" s="1">
        <v>0</v>
      </c>
      <c r="C92" s="1">
        <v>1</v>
      </c>
      <c r="D92" s="1" t="str">
        <v>PREMAS</v>
      </c>
      <c r="E92" s="1">
        <v>4</v>
      </c>
      <c r="F92" s="1" t="str">
        <v>Biotium</v>
      </c>
      <c r="G92" s="1" t="str">
        <v>Manesar</v>
      </c>
      <c r="H92" s="1">
        <v>0</v>
      </c>
      <c r="I92" s="1" t="str">
        <v>Local</v>
      </c>
    </row>
    <row r="93" spans="1:9" x14ac:dyDescent="0.25">
      <c r="A93" s="1">
        <v>30002</v>
      </c>
      <c r="B93" s="1">
        <v>0</v>
      </c>
      <c r="C93" s="1">
        <v>1</v>
      </c>
      <c r="D93" s="1" t="str">
        <v>AIIMS</v>
      </c>
      <c r="E93" s="1">
        <v>-20</v>
      </c>
      <c r="F93" s="1" t="str">
        <v>Biotium</v>
      </c>
      <c r="G93" s="1" t="str">
        <v>Delhi</v>
      </c>
      <c r="H93" s="1">
        <v>0</v>
      </c>
      <c r="I93" s="1" t="str">
        <v>Local</v>
      </c>
    </row>
    <row r="94" spans="1:9" x14ac:dyDescent="0.25">
      <c r="A94" s="1" t="str">
        <v>1091-05</v>
      </c>
      <c r="B94" s="1">
        <v>0</v>
      </c>
      <c r="C94" s="1">
        <v>1</v>
      </c>
      <c r="D94" s="1" t="str">
        <v>THSTI</v>
      </c>
      <c r="E94" s="1">
        <v>4</v>
      </c>
      <c r="F94" s="1" t="str">
        <v>SOUTHERNBIOTECH</v>
      </c>
      <c r="G94" s="1" t="str">
        <v>Faridabad</v>
      </c>
      <c r="H94" s="1">
        <v>0</v>
      </c>
      <c r="I94" s="1" t="str">
        <v>Local</v>
      </c>
    </row>
    <row r="95" spans="1:9" x14ac:dyDescent="0.25">
      <c r="A95" s="1" t="str">
        <v>PROTQ9NPF7-3</v>
      </c>
      <c r="B95" s="1">
        <v>0</v>
      </c>
      <c r="C95" s="1">
        <v>1</v>
      </c>
      <c r="D95" s="1" t="str">
        <v>KEMWELL</v>
      </c>
      <c r="E95" s="1">
        <v>-20</v>
      </c>
      <c r="F95" s="1" t="str">
        <v>BOSTER</v>
      </c>
      <c r="G95" s="1" t="str">
        <v xml:space="preserve"> BANGLORE</v>
      </c>
      <c r="H95" s="1">
        <v>0</v>
      </c>
      <c r="I95" s="1" t="str">
        <v>OutStation</v>
      </c>
    </row>
    <row r="96" spans="1:9" x14ac:dyDescent="0.25">
      <c r="A96" s="1">
        <v>316302</v>
      </c>
      <c r="B96" s="1" t="str">
        <v>Purified anti-human β2-microglobulin Antibody</v>
      </c>
      <c r="C96" s="1">
        <v>2</v>
      </c>
      <c r="D96" s="1" t="str">
        <v>BIOCON</v>
      </c>
      <c r="E96" s="1">
        <v>4</v>
      </c>
      <c r="F96" s="1" t="str">
        <v>BioLegend</v>
      </c>
      <c r="G96" s="1" t="str">
        <v>Banglore</v>
      </c>
      <c r="H96" s="1" t="str">
        <v>Waiting For Targetmol Material</v>
      </c>
      <c r="I96" s="1" t="str">
        <v>OutStation</v>
      </c>
    </row>
    <row r="97" spans="1:9" x14ac:dyDescent="0.25">
      <c r="A97" s="1">
        <v>570802</v>
      </c>
      <c r="B97" s="1" t="str">
        <v xml:space="preserve">Recombinant Human IL-6 </v>
      </c>
      <c r="C97" s="1">
        <v>2</v>
      </c>
      <c r="D97" s="1" t="str">
        <v>Opening Stock</v>
      </c>
      <c r="E97" s="1">
        <v>-20</v>
      </c>
      <c r="F97" s="1" t="str">
        <v>BioLegend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423303</v>
      </c>
      <c r="B98" s="1" t="str">
        <v xml:space="preserve">Cell Activation Cocktail </v>
      </c>
      <c r="C98" s="1">
        <v>2</v>
      </c>
      <c r="D98" s="1" t="str">
        <v>Opening Stock</v>
      </c>
      <c r="E98" s="1">
        <v>-20</v>
      </c>
      <c r="F98" s="1" t="str">
        <v>BioLegend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420601</v>
      </c>
      <c r="B99" s="1" t="str">
        <v xml:space="preserve">Brefeldin A Solution </v>
      </c>
      <c r="C99" s="1">
        <v>2</v>
      </c>
      <c r="D99" s="1" t="str">
        <v>Opening Stock</v>
      </c>
      <c r="E99" s="1">
        <v>4</v>
      </c>
      <c r="F99" s="1" t="str">
        <v>BioLegend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329702</v>
      </c>
      <c r="B100" s="1" t="str">
        <v xml:space="preserve">Purified anti-human CD274 </v>
      </c>
      <c r="C100" s="1">
        <v>2</v>
      </c>
      <c r="D100" s="1" t="str">
        <v>Opening 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2600505001730</v>
      </c>
      <c r="B101" s="1">
        <v>0</v>
      </c>
      <c r="C101" s="1">
        <v>2</v>
      </c>
      <c r="D101" s="1" t="str">
        <v>STOCK</v>
      </c>
      <c r="E101" s="1" t="str">
        <v>RT</v>
      </c>
      <c r="F101" s="1" t="str">
        <v>Genei Lab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2662070501730</v>
      </c>
      <c r="B102" s="1">
        <v>0</v>
      </c>
      <c r="C102" s="1">
        <v>2</v>
      </c>
      <c r="D102" s="1" t="str">
        <v>STOCK</v>
      </c>
      <c r="E102" s="1">
        <v>-20</v>
      </c>
      <c r="F102" s="1" t="str">
        <v>Genei Lab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2662670501730</v>
      </c>
      <c r="B103" s="1">
        <v>0</v>
      </c>
      <c r="C103" s="1">
        <v>2</v>
      </c>
      <c r="D103" s="1" t="str">
        <v>STOCK</v>
      </c>
      <c r="E103" s="1">
        <v>-20</v>
      </c>
      <c r="F103" s="1" t="str">
        <v>Genei Lab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15407-47-MIN</v>
      </c>
      <c r="B104" s="1" t="str">
        <v>Polyethersulfone 0.22 µm</v>
      </c>
      <c r="C104" s="1">
        <v>2</v>
      </c>
      <c r="D104" s="1" t="str">
        <v>Stock</v>
      </c>
      <c r="E104" s="1" t="str">
        <v>RT</v>
      </c>
      <c r="F104" s="1" t="str">
        <v>Sartorius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VS04T01</v>
      </c>
      <c r="B105" s="1" t="str">
        <v>VicaSpin Turbo 4 10000 MWCO</v>
      </c>
      <c r="C105" s="1">
        <v>2</v>
      </c>
      <c r="D105" s="1" t="str">
        <v>Stock</v>
      </c>
      <c r="E105" s="1" t="str">
        <v>RT</v>
      </c>
      <c r="F105" s="1" t="str">
        <v>Sartorius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VS15TR21</v>
      </c>
      <c r="B106" s="1" t="str">
        <v>VicaSpin Turbo 15 RC 30000 MWCO</v>
      </c>
      <c r="C106" s="1">
        <v>2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814326</v>
      </c>
      <c r="B107" s="1" t="str">
        <v>Acrylamide, Ultra Pure 500 KG</v>
      </c>
      <c r="C107" s="1">
        <v>2</v>
      </c>
      <c r="D107" s="1" t="str">
        <v>Stock</v>
      </c>
      <c r="E107" s="1" t="str">
        <v>RT</v>
      </c>
      <c r="F107" s="1" t="str">
        <v>Mp Bio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194825</v>
      </c>
      <c r="B108" s="1" t="str">
        <v>Glycine, Molecular Biology Reagent 1 KG</v>
      </c>
      <c r="C108" s="1">
        <v>2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104772</v>
      </c>
      <c r="B109" s="1" t="str">
        <v>Ammonium Sulfate, Technical Pure 500 GM</v>
      </c>
      <c r="C109" s="1">
        <v>2</v>
      </c>
      <c r="D109" s="1" t="str">
        <v>Stock</v>
      </c>
      <c r="E109" s="1" t="str">
        <v>RT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194002</v>
      </c>
      <c r="B110" s="1" t="str">
        <v>Chloroform, Molecular Biology Reagent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420701</v>
      </c>
      <c r="B111" s="1" t="str">
        <v xml:space="preserve">Monensin Solution 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424602</v>
      </c>
      <c r="B112" s="1" t="str">
        <v>Compensation Beads</v>
      </c>
      <c r="C112" s="1">
        <v>2</v>
      </c>
      <c r="D112" s="1" t="str">
        <v>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740811</v>
      </c>
      <c r="B113" s="1" t="str">
        <v>LEGENDplex™ Human Inflammation Panel 1 Standard  1 vial</v>
      </c>
      <c r="C113" s="1">
        <v>2</v>
      </c>
      <c r="D113" s="1" t="str">
        <v>UNKNOWN</v>
      </c>
      <c r="E113" s="1">
        <v>4</v>
      </c>
      <c r="F113" s="1" t="str">
        <v>BioLegend</v>
      </c>
      <c r="G113" s="1" t="str">
        <v>Unknown</v>
      </c>
      <c r="H113" s="1" t="str">
        <v>DemoKit (Mohan Sir)</v>
      </c>
      <c r="I113" s="1" t="str">
        <v>Unknown</v>
      </c>
    </row>
    <row r="114" spans="1:9" x14ac:dyDescent="0.25">
      <c r="A114" s="1">
        <v>741146</v>
      </c>
      <c r="B114" s="1" t="str">
        <v>LEGENDplex™ Buffer Set A3  100tests</v>
      </c>
      <c r="C114" s="1">
        <v>2</v>
      </c>
      <c r="D114" s="1" t="str">
        <v>UNKNOWN</v>
      </c>
      <c r="E114" s="1">
        <v>4</v>
      </c>
      <c r="F114" s="1" t="str">
        <v>BioLegend</v>
      </c>
      <c r="G114" s="1" t="str">
        <v>Unknown</v>
      </c>
      <c r="H114" s="1" t="str">
        <v>DemoKit (Mohan Sir)</v>
      </c>
      <c r="I114" s="1" t="str">
        <v>Unknown</v>
      </c>
    </row>
    <row r="115" spans="1:9" x14ac:dyDescent="0.25">
      <c r="A115" s="1">
        <v>420801</v>
      </c>
      <c r="B115" s="1">
        <v>0</v>
      </c>
      <c r="C115" s="1">
        <v>2</v>
      </c>
      <c r="D115" s="1" t="str">
        <v>Stock</v>
      </c>
      <c r="E115" s="1">
        <v>4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100575</v>
      </c>
      <c r="B116" s="1">
        <v>0</v>
      </c>
      <c r="C116" s="1">
        <v>2</v>
      </c>
      <c r="D116" s="1" t="str">
        <v>Stock</v>
      </c>
      <c r="E116" s="1">
        <v>4</v>
      </c>
      <c r="F116" s="1" t="str">
        <v>MP Bio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S1714</v>
      </c>
      <c r="B117" s="1">
        <v>0</v>
      </c>
      <c r="C117" s="1">
        <v>2</v>
      </c>
      <c r="D117" s="1" t="str">
        <v>FARCAST</v>
      </c>
      <c r="E117" s="1">
        <v>-20</v>
      </c>
      <c r="F117" s="1" t="str">
        <v>TOPCLASS ENTERPRISES</v>
      </c>
      <c r="G117" s="1" t="str">
        <v>Banglore</v>
      </c>
      <c r="H117" s="1" t="str">
        <v>Waiting for other Materail (BioLegend)</v>
      </c>
      <c r="I117" s="1" t="str">
        <v>OutStation</v>
      </c>
    </row>
    <row r="118" spans="1:9" x14ac:dyDescent="0.25">
      <c r="A118" s="1" t="str">
        <v>T1765</v>
      </c>
      <c r="B118" s="1" t="str">
        <v>Erastin 571203-78-6 Spec 5mg</v>
      </c>
      <c r="C118" s="1">
        <v>2</v>
      </c>
      <c r="D118" s="1" t="str">
        <v>Mishu Pharma</v>
      </c>
      <c r="E118" s="1">
        <v>-20</v>
      </c>
      <c r="F118" s="1" t="str">
        <v>TargetMol</v>
      </c>
      <c r="G118" s="1" t="str">
        <v>JAIPUR</v>
      </c>
      <c r="H118" s="1" t="str">
        <v>Waiting for other Materail (Back Order)</v>
      </c>
      <c r="I118" s="1" t="str">
        <v>OutStation</v>
      </c>
    </row>
    <row r="119" spans="1:9" x14ac:dyDescent="0.25">
      <c r="A119" s="1" t="str">
        <v>180E14-----E</v>
      </c>
      <c r="B119" s="1">
        <v>0</v>
      </c>
      <c r="C119" s="1">
        <v>2</v>
      </c>
      <c r="D119" s="1" t="str">
        <v>STOCK</v>
      </c>
      <c r="E119" s="1">
        <v>0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423303</v>
      </c>
      <c r="B120" s="1" t="str">
        <v xml:space="preserve">Cell Activation Cocktail </v>
      </c>
      <c r="C120" s="1">
        <v>3</v>
      </c>
      <c r="D120" s="1" t="str">
        <v>STOCK</v>
      </c>
      <c r="E120" s="1">
        <v>-20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421601</v>
      </c>
      <c r="B121" s="1" t="str">
        <v>ELISA Wash Buffer (20X)</v>
      </c>
      <c r="C121" s="1">
        <v>3</v>
      </c>
      <c r="D121" s="1" t="str">
        <v>STOCK</v>
      </c>
      <c r="E121" s="1" t="str">
        <v>rt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LSM 1077</v>
      </c>
      <c r="B122" s="1">
        <v>0</v>
      </c>
      <c r="C122" s="1">
        <v>3</v>
      </c>
      <c r="D122" s="1" t="str">
        <v>stock</v>
      </c>
      <c r="E122" s="1">
        <v>4</v>
      </c>
      <c r="F122" s="1" t="str">
        <v>Genexis Biotech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VS15T91</v>
      </c>
      <c r="B123" s="1" t="str">
        <v>VicaSpin Turbo 15 3000 MWCO</v>
      </c>
      <c r="C123" s="1">
        <v>3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421101</v>
      </c>
      <c r="B124" s="1">
        <v>0</v>
      </c>
      <c r="C124" s="1">
        <v>3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 t="str">
        <v xml:space="preserve">Intracellular Staining Permeabilization Wash Buffer </v>
      </c>
      <c r="C125" s="1">
        <v>4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VS04T01</v>
      </c>
      <c r="B126" s="1" t="str">
        <v>VicaSpin Turbo 4 10000 MWCO</v>
      </c>
      <c r="C126" s="1">
        <v>4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VS15TR01</v>
      </c>
      <c r="B127" s="1" t="str">
        <v>VicaSpin Turbo 15 RC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VS15T21</v>
      </c>
      <c r="B128" s="1">
        <v>0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193982</v>
      </c>
      <c r="B129" s="1" t="str">
        <v>Acrylamide, Molecular Biology Reagent 1 KG</v>
      </c>
      <c r="C129" s="1">
        <v>4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41003</v>
      </c>
      <c r="B130" s="1" t="str">
        <v>GelRed® Nucleic Acid Stain, 10,000X in water (trial size): (0.1mL)</v>
      </c>
      <c r="C130" s="1">
        <v>4</v>
      </c>
      <c r="D130" s="1" t="str">
        <v>Stock</v>
      </c>
      <c r="E130" s="1" t="str">
        <v>RT</v>
      </c>
      <c r="F130" s="1" t="str">
        <v>Biotium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556002</v>
      </c>
      <c r="B131" s="1" t="str">
        <v xml:space="preserve">Recombinant Mouse IL-9 </v>
      </c>
      <c r="C131" s="1">
        <v>5</v>
      </c>
      <c r="D131" s="1" t="str">
        <v>Opening Stock</v>
      </c>
      <c r="E131" s="1">
        <v>-20</v>
      </c>
      <c r="F131" s="1" t="str">
        <v>BioLegend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HBM-EXP-B2.5</v>
      </c>
      <c r="B132" s="1">
        <v>0</v>
      </c>
      <c r="C132" s="1">
        <v>5</v>
      </c>
      <c r="D132" s="1" t="str">
        <v>Sample (PM)</v>
      </c>
      <c r="E132" s="1">
        <v>4</v>
      </c>
      <c r="F132" s="1" t="str">
        <v>Hansa Biomed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626812</v>
      </c>
      <c r="B133" s="1" t="str">
        <v>Alexa Fluor® 488 anti-c-Myc Antibody  100µg</v>
      </c>
      <c r="C133" s="1">
        <v>5</v>
      </c>
      <c r="D133" s="1" t="str">
        <v>AURIGINE ONCO</v>
      </c>
      <c r="E133" s="1">
        <v>4</v>
      </c>
      <c r="F133" s="1" t="str">
        <v>BioLegend</v>
      </c>
      <c r="G133" s="1" t="str">
        <v>Banglore</v>
      </c>
      <c r="H133" s="1" t="str">
        <v>Stock</v>
      </c>
      <c r="I133" s="1" t="str">
        <v>OutStation</v>
      </c>
    </row>
    <row r="134" spans="1:9" x14ac:dyDescent="0.25">
      <c r="A134" s="1">
        <v>6552050</v>
      </c>
      <c r="B134" s="1" t="str">
        <v xml:space="preserve">SPINeasy DNA Kit for Blood  </v>
      </c>
      <c r="C134" s="1">
        <v>6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421403</v>
      </c>
      <c r="B135" s="1" t="str">
        <v>FOXP3 Fix/Perm Buffer Set</v>
      </c>
      <c r="C135" s="1">
        <v>7</v>
      </c>
      <c r="D135" s="1" t="str">
        <v>Opening Stock</v>
      </c>
      <c r="E135" s="1">
        <v>4</v>
      </c>
      <c r="F135" s="1" t="str">
        <v>BioLegend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25021.5</v>
      </c>
      <c r="B136" s="1" t="str">
        <v>i-Taq (W/O dNTP) DNA Polymerase</v>
      </c>
      <c r="C136" s="1">
        <v>7</v>
      </c>
      <c r="D136" s="1" t="str">
        <v>stock</v>
      </c>
      <c r="E136" s="1">
        <v>-20</v>
      </c>
      <c r="F136" s="1" t="str">
        <v>Intron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092913726</v>
      </c>
      <c r="B137" s="1">
        <v>0</v>
      </c>
      <c r="C137" s="1">
        <v>7</v>
      </c>
      <c r="D137" s="1" t="str">
        <v>Stock</v>
      </c>
      <c r="E137" s="1">
        <v>-20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16533</v>
      </c>
      <c r="B138" s="1" t="str">
        <v>MiniSart High Flow 0.45 µm</v>
      </c>
      <c r="C138" s="1">
        <v>9</v>
      </c>
      <c r="D138" s="1" t="str">
        <v>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25021.5</v>
      </c>
      <c r="B139" s="1" t="str">
        <v>i-Taq (W/O dNTP) DNA Polymerase</v>
      </c>
      <c r="C139" s="1">
        <v>10</v>
      </c>
      <c r="D139" s="1" t="str">
        <v>STOCK</v>
      </c>
      <c r="E139" s="1">
        <v>-20</v>
      </c>
      <c r="F139" s="1" t="str">
        <v>Intron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 t="str">
        <v>092913726</v>
      </c>
      <c r="B140" s="1" t="str">
        <v>Adult Bovine Serum, Sterile Filtered, New Zealand Origin 1kg (970ML)</v>
      </c>
      <c r="C140" s="1">
        <v>10</v>
      </c>
      <c r="D140" s="1" t="str">
        <v>Stock</v>
      </c>
      <c r="E140" s="1">
        <v>-20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16532</v>
      </c>
      <c r="B141" s="1" t="str">
        <v>MiniSart High Flow 0.22 µm</v>
      </c>
      <c r="C141" s="1">
        <v>15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18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23</v>
      </c>
      <c r="D143" s="1" t="str">
        <v>OPENING 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18"/>
  <sheetViews>
    <sheetView workbookViewId="0">
      <selection activeCell="C17" sqref="C1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1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>Waiting For Targetmol Material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Monday (6-10-2025)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Monday (6-10-2025)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Monday (6-10-2025)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Monday (6-10-2025)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Waiting for other Materail (BioLegend)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West Bengal (6-7) October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West Bengal (6-7) October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West Bengal (6-7) October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West Bengal (6-7) October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West Bengal (6-7) October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West Bengal (6-7) October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West Bengal (6-7) October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West Bengal (6-7) October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Monday (6-10-2025)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West Bengal (6-7) October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West Bengal (6-7) October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West Bengal (6-7) October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West Bengal (6-7) October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West Bengal (6-7) October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West Bengal (6-7) October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West Bengal (6-7) October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West Bengal (6-7) October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West Bengal (6-7) October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West Bengal (6-7) October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West Bengal (6-7) October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Monday (6-10-2025)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West Bengal (6-7) October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t="str">
        <v>BioXcell</v>
      </c>
      <c r="B3010">
        <v>33264</v>
      </c>
      <c r="C3010">
        <v>179381</v>
      </c>
      <c r="D3010" s="6">
        <v>45924</v>
      </c>
      <c r="E3010" s="6">
        <v>45929</v>
      </c>
      <c r="F3010" t="str">
        <v>BE0003-1</v>
      </c>
      <c r="G3010">
        <v>1</v>
      </c>
      <c r="H3010">
        <v>0</v>
      </c>
      <c r="I3010">
        <v>1</v>
      </c>
      <c r="J3010" t="str">
        <v>Bhopal</v>
      </c>
      <c r="K3010" t="str">
        <v>Saturday (4-10-2025)</v>
      </c>
    </row>
    <row r="3011" spans="1:14" x14ac:dyDescent="0.25">
      <c r="A3011" t="str">
        <v>BioXcell</v>
      </c>
      <c r="B3011">
        <v>33264</v>
      </c>
      <c r="C3011">
        <v>179381</v>
      </c>
      <c r="D3011" s="6">
        <v>45924</v>
      </c>
      <c r="E3011" s="6">
        <v>45929</v>
      </c>
      <c r="F3011" t="str">
        <v>BE0004-1</v>
      </c>
      <c r="G3011">
        <v>1</v>
      </c>
      <c r="H3011">
        <v>0</v>
      </c>
      <c r="I3011">
        <v>1</v>
      </c>
      <c r="J3011" t="str">
        <v>Bhopal</v>
      </c>
      <c r="K3011" t="str">
        <v>Saturday (4-10-2025)</v>
      </c>
    </row>
    <row r="3012" spans="1:14" x14ac:dyDescent="0.25">
      <c r="A3012" t="str">
        <v>BioXcell</v>
      </c>
      <c r="B3012">
        <v>33264</v>
      </c>
      <c r="C3012">
        <v>179381</v>
      </c>
      <c r="D3012" s="6">
        <v>45924</v>
      </c>
      <c r="E3012" s="6">
        <v>45929</v>
      </c>
      <c r="F3012" t="str">
        <v>BE0237</v>
      </c>
      <c r="G3012">
        <v>1</v>
      </c>
      <c r="H3012">
        <v>0</v>
      </c>
      <c r="I3012">
        <v>1</v>
      </c>
      <c r="J3012" t="str">
        <v>Bhopal</v>
      </c>
      <c r="K3012" t="str">
        <v>Saturday (4-10-2025)</v>
      </c>
    </row>
    <row r="3013" spans="1:14" x14ac:dyDescent="0.25">
      <c r="A3013" t="str">
        <v>Biotium</v>
      </c>
      <c r="B3013">
        <v>9222.4</v>
      </c>
      <c r="C3013" t="str">
        <v>I241621-IN</v>
      </c>
      <c r="D3013" s="6">
        <v>45922</v>
      </c>
      <c r="E3013" s="6">
        <v>45929</v>
      </c>
      <c r="F3013" t="str">
        <v>21003-1L</v>
      </c>
      <c r="G3013">
        <v>1</v>
      </c>
      <c r="H3013">
        <v>0</v>
      </c>
      <c r="I3013">
        <v>1</v>
      </c>
      <c r="J3013" t="str">
        <v>Manesar</v>
      </c>
      <c r="K3013">
        <v>0</v>
      </c>
    </row>
    <row r="3014" spans="1:14" x14ac:dyDescent="0.25">
      <c r="A3014" t="str">
        <v>Biotium</v>
      </c>
      <c r="B3014">
        <v>21683.200000000001</v>
      </c>
      <c r="C3014" t="str">
        <v>I241621-IN</v>
      </c>
      <c r="D3014" s="6">
        <v>45922</v>
      </c>
      <c r="E3014" s="6">
        <v>45929</v>
      </c>
      <c r="F3014">
        <v>30002</v>
      </c>
      <c r="G3014">
        <v>1</v>
      </c>
      <c r="H3014">
        <v>0</v>
      </c>
      <c r="I3014">
        <v>1</v>
      </c>
      <c r="J3014" t="str">
        <v>Delhi</v>
      </c>
      <c r="K3014">
        <v>0</v>
      </c>
    </row>
    <row r="3015" spans="1:14" x14ac:dyDescent="0.25">
      <c r="A3015" t="str">
        <v>SOUTHERNBIOTECH</v>
      </c>
      <c r="B3015">
        <v>7326</v>
      </c>
      <c r="C3015">
        <v>339467</v>
      </c>
      <c r="D3015" s="6">
        <v>45924</v>
      </c>
      <c r="E3015" s="6">
        <v>45929</v>
      </c>
      <c r="F3015" t="str">
        <v>1091-05</v>
      </c>
      <c r="G3015">
        <v>1</v>
      </c>
      <c r="H3015">
        <v>0</v>
      </c>
      <c r="I3015">
        <v>1</v>
      </c>
      <c r="J3015" t="str">
        <v>Faridabad</v>
      </c>
      <c r="K3015">
        <v>0</v>
      </c>
    </row>
    <row r="3016" spans="1:14" x14ac:dyDescent="0.25">
      <c r="A3016" t="str">
        <v>BOSTER</v>
      </c>
      <c r="B3016">
        <v>50952</v>
      </c>
      <c r="C3016">
        <v>66452</v>
      </c>
      <c r="D3016" s="6">
        <v>45922</v>
      </c>
      <c r="E3016" s="6">
        <v>45929</v>
      </c>
      <c r="F3016" t="str">
        <v>PROTQ9NPF7-3</v>
      </c>
      <c r="G3016">
        <v>1</v>
      </c>
      <c r="H3016">
        <v>0</v>
      </c>
      <c r="I3016">
        <v>1</v>
      </c>
      <c r="J3016" t="str">
        <v xml:space="preserve"> BANGLORE</v>
      </c>
      <c r="K3016">
        <v>0</v>
      </c>
    </row>
    <row r="3017" spans="1:14" x14ac:dyDescent="0.25">
      <c r="A3017" t="str">
        <v>SARTORIUS</v>
      </c>
      <c r="B3017">
        <v>13000</v>
      </c>
      <c r="C3017" t="str">
        <v>251519302605</v>
      </c>
      <c r="D3017" s="6">
        <v>45924</v>
      </c>
      <c r="E3017" s="6">
        <v>45929</v>
      </c>
      <c r="F3017" t="str">
        <v>180E14-----E</v>
      </c>
      <c r="G3017">
        <v>2</v>
      </c>
      <c r="H3017">
        <v>0</v>
      </c>
      <c r="I3017">
        <v>2</v>
      </c>
      <c r="J3017" t="str">
        <v>STOCK</v>
      </c>
      <c r="K3017" t="str">
        <v>STOCK</v>
      </c>
    </row>
    <row r="3018" spans="1:14" x14ac:dyDescent="0.25">
      <c r="A3018">
        <v>0</v>
      </c>
      <c r="B3018">
        <v>0</v>
      </c>
      <c r="C3018">
        <v>0</v>
      </c>
      <c r="D3018" s="6">
        <v>0</v>
      </c>
      <c r="E3018" s="6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2974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2877</v>
      </c>
      <c r="E2" s="25">
        <f ca="1">SUMIF('Report 2'!A:N,'Brand Wise Report'!A2,'Report 2'!M:M)</f>
        <v>46190684.026666604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54</v>
      </c>
      <c r="J2" s="25">
        <f>SUMIFS('Report 2'!N:N,'Report 2'!A:A,A2,'Report 2'!J:J,"stock")</f>
        <v>337295.19999999995</v>
      </c>
      <c r="K2" s="25">
        <f>SUMIFS('Report 2'!I:I,'Report 2'!A:A,A2,'Report 2'!J:J,"&lt;&gt;stock")</f>
        <v>43</v>
      </c>
      <c r="L2" s="25">
        <f>SUMIFS('Report 2'!N:N,'Report 2'!A:A,A2,'Report 2'!J:J,"&lt;&gt;stock")</f>
        <v>633048.53333333333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7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2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93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93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4066</v>
      </c>
      <c r="C39" s="50">
        <f t="shared" ca="1" si="0"/>
        <v>77906565.829999894</v>
      </c>
      <c r="D39" s="50">
        <f t="shared" ca="1" si="0"/>
        <v>3759</v>
      </c>
      <c r="E39" s="50">
        <f t="shared" ca="1" si="0"/>
        <v>74317643.116666615</v>
      </c>
      <c r="F39" s="50">
        <f t="shared" ca="1" si="0"/>
        <v>307</v>
      </c>
      <c r="G39" s="50">
        <f t="shared" ca="1" si="0"/>
        <v>3588922.7133333334</v>
      </c>
      <c r="H39" s="50"/>
      <c r="I39" s="50">
        <f>SUM(I2:I38)</f>
        <v>233</v>
      </c>
      <c r="J39" s="50">
        <f>SUM(J2:J38)</f>
        <v>2192488.98</v>
      </c>
      <c r="K39" s="50">
        <f>SUM(K2:K38)</f>
        <v>74</v>
      </c>
      <c r="L39" s="50">
        <f>SUM(L2:L38)</f>
        <v>1396433.7333333332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>
        <v>0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>
        <v>0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>
        <v>0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>
        <v>0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>
        <v>0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>
        <v>0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>
        <v>0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>
        <v>0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>
        <v>0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>
        <v>0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>
        <v>0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>
        <v>0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>
        <v>0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>
        <v>0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>
        <v>0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2025-09-29T10:05:47Z</dcterms:modified>
  <cp:contentStatus/>
</cp:coreProperties>
</file>