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98ABEDB9-4DD7-4C94-BE62-19E9947C6DD4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externalReferences>
    <externalReference r:id="rId13"/>
  </externalReference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Report'!$K$1:$S$111</definedName>
    <definedName name="_xlnm._FilterDatabase" localSheetId="3" hidden="1">'Customer List'!$A$1:$F$241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MasterSheet!$A$1:$AC$4334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329" i="1" l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V4329" i="1"/>
  <c r="V4330" i="1"/>
  <c r="V4331" i="1"/>
  <c r="V4332" i="1"/>
  <c r="V4333" i="1"/>
  <c r="V4334" i="1"/>
  <c r="L4329" i="1"/>
  <c r="L4330" i="1"/>
  <c r="L4331" i="1"/>
  <c r="L4332" i="1"/>
  <c r="L4333" i="1"/>
  <c r="L4334" i="1"/>
  <c r="F4332" i="1"/>
  <c r="G4332" i="1" s="1"/>
  <c r="A4329" i="1"/>
  <c r="A4330" i="1" s="1"/>
  <c r="A4331" i="1" s="1"/>
  <c r="A4332" i="1" s="1"/>
  <c r="A4333" i="1" s="1"/>
  <c r="A4334" i="1" s="1"/>
  <c r="AC4314" i="1"/>
  <c r="AB4314" i="1"/>
  <c r="F4314" i="1" s="1"/>
  <c r="G4314" i="1" s="1"/>
  <c r="AA4314" i="1"/>
  <c r="Z4314" i="1"/>
  <c r="Y4314" i="1"/>
  <c r="V4314" i="1"/>
  <c r="L4314" i="1"/>
  <c r="A243" i="20"/>
  <c r="A244" i="20"/>
  <c r="A245" i="20" s="1"/>
  <c r="A246" i="20" s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V4326" i="1"/>
  <c r="V4327" i="1"/>
  <c r="V4328" i="1"/>
  <c r="L4326" i="1"/>
  <c r="L4327" i="1"/>
  <c r="L4328" i="1"/>
  <c r="L4320" i="1"/>
  <c r="V4320" i="1"/>
  <c r="Y4320" i="1"/>
  <c r="Z4320" i="1"/>
  <c r="AA4320" i="1"/>
  <c r="AB4320" i="1"/>
  <c r="F4320" i="1" s="1"/>
  <c r="G4320" i="1" s="1"/>
  <c r="AC4320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V4316" i="1"/>
  <c r="V4317" i="1"/>
  <c r="V4318" i="1"/>
  <c r="V4319" i="1"/>
  <c r="V4321" i="1"/>
  <c r="V4322" i="1"/>
  <c r="V4323" i="1"/>
  <c r="V4324" i="1"/>
  <c r="V4325" i="1"/>
  <c r="L4322" i="1"/>
  <c r="L4323" i="1"/>
  <c r="L4324" i="1"/>
  <c r="L4325" i="1"/>
  <c r="L4319" i="1"/>
  <c r="L4321" i="1"/>
  <c r="L4316" i="1"/>
  <c r="L4317" i="1"/>
  <c r="L4318" i="1"/>
  <c r="A242" i="20"/>
  <c r="Y4315" i="1"/>
  <c r="Z4315" i="1"/>
  <c r="AA4315" i="1"/>
  <c r="AB4315" i="1"/>
  <c r="F4315" i="1" s="1"/>
  <c r="G4315" i="1" s="1"/>
  <c r="AC4315" i="1"/>
  <c r="V4315" i="1"/>
  <c r="L4315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Y4068" i="1"/>
  <c r="Z4068" i="1"/>
  <c r="AA4068" i="1"/>
  <c r="AB4068" i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F4068" i="1"/>
  <c r="G4068" i="1" s="1"/>
  <c r="L4067" i="1"/>
  <c r="V4067" i="1"/>
  <c r="Y4067" i="1"/>
  <c r="Z4067" i="1"/>
  <c r="AA4067" i="1"/>
  <c r="AB4067" i="1"/>
  <c r="F4067" i="1" s="1"/>
  <c r="G4067" i="1" s="1"/>
  <c r="AC4067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F4028" i="1"/>
  <c r="G4028" i="1" s="1"/>
  <c r="L4016" i="1" l="1"/>
  <c r="V4016" i="1"/>
  <c r="Y4016" i="1"/>
  <c r="Z4016" i="1"/>
  <c r="AA4016" i="1"/>
  <c r="AB4016" i="1"/>
  <c r="F4016" i="1" s="1"/>
  <c r="G4016" i="1" s="1"/>
  <c r="AC4016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V4009" i="1"/>
  <c r="V4010" i="1"/>
  <c r="V4011" i="1"/>
  <c r="V4012" i="1"/>
  <c r="V4013" i="1"/>
  <c r="V4014" i="1"/>
  <c r="V4015" i="1"/>
  <c r="L4009" i="1"/>
  <c r="L4010" i="1"/>
  <c r="L4011" i="1"/>
  <c r="L4012" i="1"/>
  <c r="L4013" i="1"/>
  <c r="L4014" i="1"/>
  <c r="L4015" i="1"/>
  <c r="Y4008" i="1" l="1"/>
  <c r="Z4008" i="1"/>
  <c r="AA4008" i="1"/>
  <c r="AB4008" i="1"/>
  <c r="F4008" i="1" s="1"/>
  <c r="G4008" i="1" s="1"/>
  <c r="AC4008" i="1"/>
  <c r="V4008" i="1"/>
  <c r="L4008" i="1"/>
  <c r="V2913" i="1"/>
  <c r="V2914" i="1"/>
  <c r="V2915" i="1"/>
  <c r="V2916" i="1"/>
  <c r="V2917" i="1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AA3290" i="1"/>
  <c r="X3293" i="1"/>
  <c r="AA3293" i="1" s="1"/>
  <c r="Y3294" i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C563" i="19" l="1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<sst xmlns="http://schemas.openxmlformats.org/spreadsheetml/2006/main" count="28863" uniqueCount="5919">
  <si>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</si>
  <si>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</si>
  <si>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</si>
  <si>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</si>
  <si>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</si>
  <si>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</si>
  <si>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</si>
  <si>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</si>
  <si>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</si>
  <si>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</si>
  <si>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</si>
  <si>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</si>
  <si>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</si>
  <si>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</si>
  <si>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</si>
  <si>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</si>
  <si>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</si>
  <si>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</si>
  <si>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</si>
  <si>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</si>
  <si>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</si>
  <si>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</si>
  <si>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</si>
  <si>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</si>
  <si>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</si>
  <si>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</si>
  <si>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</si>
  <si>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</si>
  <si>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</si>
  <si>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</si>
  <si>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</si>
  <si>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</si>
  <si>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</si>
  <si>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</si>
  <si>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</si>
  <si>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</si>
  <si>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</si>
  <si>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</si>
  <si>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</si>
  <si>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</si>
  <si>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</si>
  <si>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</si>
  <si>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</si>
  <si>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</si>
  <si>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</si>
  <si>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</si>
  <si>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</si>
  <si>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</si>
  <si>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</si>
  <si>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</si>
  <si>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</si>
  <si>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</si>
  <si>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</si>
  <si>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</si>
  <si>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</si>
  <si>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</si>
  <si>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</si>
  <si>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</si>
  <si>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</si>
  <si>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</si>
  <si>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</si>
  <si>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</si>
  <si>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</si>
  <si>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</si>
  <si>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</si>
  <si>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</si>
  <si>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</si>
  <si>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</si>
  <si>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</si>
  <si>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</si>
  <si>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</si>
  <si>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</si>
  <si>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</si>
  <si>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</si>
  <si>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</si>
  <si>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</si>
  <si>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</si>
  <si>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</si>
  <si>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</si>
  <si>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</si>
  <si>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</si>
  <si>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</si>
  <si>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</si>
  <si>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</si>
  <si>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</si>
  <si>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</si>
  <si>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</si>
  <si>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</si>
  <si>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</si>
  <si>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</si>
  <si>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</si>
  <si>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</si>
  <si>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</si>
  <si>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</si>
  <si>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</si>
  <si>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</si>
  <si>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</si>
  <si>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</si>
  <si>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</si>
  <si>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</si>
  <si>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</si>
  <si>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</si>
  <si>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</si>
  <si>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</si>
  <si>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</si>
  <si>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</si>
  <si>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</si>
  <si>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</si>
  <si>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</si>
  <si>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</si>
  <si>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</si>
  <si>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</si>
  <si>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</si>
  <si>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</si>
  <si>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</si>
  <si>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</si>
  <si>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</si>
  <si>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</si>
  <si>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</si>
  <si>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</si>
  <si>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</si>
  <si>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</si>
  <si>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</si>
  <si>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</si>
  <si>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</si>
  <si>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</si>
  <si>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</si>
  <si>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</si>
  <si>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</si>
  <si>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</si>
  <si>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</si>
  <si>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</si>
  <si>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</si>
  <si>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</si>
  <si>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</si>
  <si>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</si>
  <si>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</si>
  <si>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</si>
  <si>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</si>
  <si>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</si>
  <si>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</si>
  <si>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</si>
  <si>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</si>
  <si>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</si>
  <si>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</si>
  <si>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</si>
  <si>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</si>
  <si>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</si>
  <si>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</si>
  <si>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</si>
  <si>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</si>
  <si>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</si>
  <si>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</si>
  <si>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</si>
  <si>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</si>
  <si>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</si>
  <si>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</si>
  <si>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</si>
  <si>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</si>
  <si>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</si>
  <si>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</si>
  <si>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</si>
  <si>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</si>
  <si>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</si>
  <si>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</si>
  <si>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</si>
  <si>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</si>
  <si>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</si>
  <si>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</si>
  <si>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</si>
  <si>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</si>
  <si>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</si>
  <si>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</si>
  <si>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</si>
  <si>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</si>
  <si>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</si>
  <si>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</si>
  <si>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</si>
  <si>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</si>
  <si>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</si>
  <si>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</si>
  <si>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</si>
  <si>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</si>
  <si>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</si>
  <si>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</si>
  <si>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</si>
  <si>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</si>
  <si>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</si>
  <si>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</si>
  <si>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</si>
  <si>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</si>
  <si>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</si>
  <si>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</si>
  <si>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</si>
  <si>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</si>
  <si>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</si>
  <si>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</si>
  <si>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</si>
  <si>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</si>
  <si>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</si>
  <si>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</si>
  <si>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</si>
  <si>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</si>
  <si>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</si>
  <si>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</si>
  <si>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</si>
  <si>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</si>
  <si>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</si>
  <si>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</si>
  <si>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</si>
  <si>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</si>
  <si>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</si>
  <si>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</si>
  <si>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</si>
  <si>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</si>
  <si>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</si>
  <si>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</si>
  <si>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</si>
  <si>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</si>
  <si>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</si>
  <si>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</si>
  <si>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</si>
  <si>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</si>
  <si>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</si>
  <si>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</si>
  <si>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</si>
  <si>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</si>
  <si>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</si>
  <si>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</si>
  <si>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</si>
  <si>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</si>
  <si>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</si>
  <si>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</si>
  <si>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</si>
  <si>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</si>
  <si>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</si>
  <si>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</si>
  <si>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</si>
  <si>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</si>
  <si>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</si>
  <si>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</si>
  <si>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</si>
  <si>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</si>
  <si>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</si>
  <si>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</si>
  <si>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</si>
  <si>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</si>
  <si>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</si>
  <si>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</si>
  <si>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</si>
  <si>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</si>
  <si>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</si>
  <si>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</si>
  <si>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</si>
  <si>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</si>
  <si>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</si>
  <si>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</si>
  <si>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</si>
  <si>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</si>
  <si>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</si>
  <si>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</si>
  <si>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</si>
  <si>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</si>
  <si>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</si>
  <si>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</si>
  <si>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</si>
  <si>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</si>
  <si>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</si>
  <si>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</si>
  <si>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</si>
  <si>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</si>
  <si>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</si>
  <si>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</si>
  <si>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</si>
  <si>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</si>
  <si>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</si>
  <si>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</si>
  <si>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</si>
  <si>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</si>
  <si>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</si>
  <si>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</si>
  <si>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</si>
  <si>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</si>
  <si>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</si>
  <si>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</si>
  <si>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</si>
  <si>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</si>
  <si>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</si>
  <si>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</si>
  <si>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</si>
  <si>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</si>
  <si>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</si>
  <si>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</si>
  <si>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</si>
  <si>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</si>
  <si>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</si>
  <si>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</si>
  <si>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</si>
  <si>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</si>
  <si>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</si>
  <si>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</si>
  <si>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</si>
  <si>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</si>
  <si>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</si>
  <si>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</si>
  <si>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</si>
  <si>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</si>
  <si>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</si>
  <si>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</si>
  <si>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</si>
  <si>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</si>
  <si>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</si>
  <si>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</si>
  <si>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</si>
  <si>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</si>
  <si>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</si>
  <si>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</si>
  <si>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</si>
  <si>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</si>
  <si>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</si>
  <si>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</si>
  <si>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</si>
  <si>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</si>
  <si>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</si>
  <si>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</si>
  <si>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</si>
  <si>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</si>
  <si>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</si>
  <si>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</si>
  <si>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</si>
  <si>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</si>
  <si>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</si>
  <si>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</si>
  <si>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</si>
  <si>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</si>
  <si>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</si>
  <si>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</si>
  <si>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</si>
  <si>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</si>
  <si>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</si>
  <si>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</si>
  <si>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</si>
  <si>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</si>
  <si>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</si>
  <si>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</si>
  <si>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</si>
  <si>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</si>
  <si>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</si>
  <si>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</si>
  <si>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</si>
  <si>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</si>
  <si>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</si>
  <si>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</si>
  <si>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</si>
  <si>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</si>
  <si>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</si>
  <si>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</si>
  <si>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</si>
  <si>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</si>
  <si>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</si>
  <si>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</si>
  <si>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</si>
  <si>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</si>
  <si>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</si>
  <si>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</si>
  <si>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</si>
  <si>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</si>
  <si>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</si>
  <si>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</si>
  <si>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</si>
  <si>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</si>
  <si>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</si>
  <si>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</si>
  <si>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</si>
  <si>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</si>
  <si>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</si>
  <si>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</si>
  <si>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</si>
  <si>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</si>
  <si>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</si>
  <si>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</si>
  <si>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</si>
  <si>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</si>
  <si>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</si>
  <si>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</si>
  <si>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</si>
  <si>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</si>
  <si>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</si>
  <si>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</si>
  <si>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</si>
  <si>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</si>
  <si>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</si>
  <si>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</si>
  <si>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</si>
  <si>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</si>
  <si>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</si>
  <si>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</si>
  <si>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</si>
  <si>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</si>
  <si>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</si>
  <si>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</si>
  <si>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</si>
  <si>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</si>
  <si>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</si>
  <si>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</si>
  <si>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</si>
  <si>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</si>
  <si>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</si>
  <si>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</si>
  <si>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</si>
  <si>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</si>
  <si>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</si>
  <si>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</si>
  <si>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</si>
  <si>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</si>
  <si>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</si>
  <si>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</si>
  <si>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</si>
  <si>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</si>
  <si>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</si>
  <si>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</si>
  <si>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</si>
  <si>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</si>
  <si>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</si>
  <si>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</si>
  <si>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</si>
  <si>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</si>
  <si>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</si>
  <si>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</si>
  <si>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</si>
  <si>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</si>
  <si>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</si>
  <si>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</si>
  <si>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</si>
  <si>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</si>
  <si>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</si>
  <si>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</si>
  <si>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</si>
  <si>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</si>
  <si>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</si>
  <si>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</si>
  <si>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</si>
  <si>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</si>
  <si>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</si>
  <si>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</si>
  <si>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</si>
  <si>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</si>
  <si>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</si>
  <si>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</si>
  <si>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</si>
  <si>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</si>
  <si>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</si>
  <si>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</si>
  <si>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</si>
  <si>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</si>
  <si>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</si>
  <si>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</si>
  <si>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</si>
  <si>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</si>
  <si>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</si>
  <si>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</si>
  <si>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</si>
  <si>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</si>
  <si>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</si>
  <si>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</si>
  <si>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</si>
  <si>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</si>
  <si>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</si>
  <si>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</si>
  <si>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</si>
  <si>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</si>
  <si>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</si>
  <si>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</si>
  <si>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</si>
  <si>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</si>
  <si>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</si>
  <si>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</si>
  <si>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</si>
  <si>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</si>
  <si>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</si>
  <si>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</si>
  <si>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</si>
  <si>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</si>
  <si>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</si>
  <si>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</si>
  <si>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</si>
  <si>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</si>
  <si>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</si>
  <si>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</si>
  <si>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</si>
  <si>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</si>
  <si>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</si>
  <si>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</si>
  <si>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</si>
  <si>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</si>
  <si>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</si>
  <si>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</si>
  <si>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</si>
  <si>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</si>
  <si>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</si>
  <si>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</si>
  <si>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</si>
  <si>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</si>
  <si>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</si>
  <si>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</si>
  <si>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</si>
  <si>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</si>
  <si>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</si>
  <si>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</si>
  <si>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</si>
  <si>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</si>
  <si>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</si>
  <si>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</si>
  <si>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</si>
  <si>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</si>
  <si>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</si>
  <si>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</si>
  <si>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</si>
  <si>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</si>
  <si>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</si>
  <si>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</si>
  <si>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</si>
  <si>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</si>
  <si>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</si>
  <si>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</si>
  <si>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</si>
  <si>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</si>
  <si>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</si>
  <si>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</si>
  <si>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</si>
  <si>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</si>
  <si>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</si>
  <si>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</si>
  <si>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</si>
  <si>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</si>
  <si>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</si>
  <si>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</si>
  <si>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</si>
  <si>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</si>
  <si>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</si>
  <si>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</si>
  <si>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</si>
  <si>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</si>
  <si>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</si>
  <si>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</si>
  <si>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</si>
  <si>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</si>
  <si>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</si>
  <si>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</si>
  <si>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</si>
  <si>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</si>
  <si>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</si>
  <si>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</si>
  <si>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</si>
  <si>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</si>
  <si>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</si>
  <si>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</si>
  <si>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</si>
  <si>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</si>
  <si>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</si>
  <si>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</si>
  <si>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</si>
  <si>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</si>
  <si>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</si>
  <si>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</si>
  <si>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</si>
  <si>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</si>
  <si>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</si>
  <si>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</si>
  <si>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</si>
  <si>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</si>
  <si>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</si>
  <si>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</si>
  <si>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</si>
  <si>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</si>
  <si>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</si>
  <si>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</si>
  <si>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</si>
  <si>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</si>
  <si>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</si>
  <si>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</si>
  <si>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</si>
  <si>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</si>
  <si>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</si>
  <si>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</si>
  <si>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</si>
  <si>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</si>
  <si>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</si>
  <si>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</si>
  <si>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</si>
  <si>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</si>
  <si>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</si>
  <si>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</si>
  <si>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</si>
  <si>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</si>
  <si>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</si>
  <si>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</si>
  <si>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</si>
  <si>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</si>
  <si>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</si>
  <si>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</si>
  <si>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</si>
  <si>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</si>
  <si>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</si>
  <si>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</si>
  <si>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</si>
  <si>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</si>
  <si>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</si>
  <si>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</si>
  <si>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</si>
  <si>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</si>
  <si>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</si>
  <si>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</si>
  <si>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</si>
  <si>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</si>
  <si>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</si>
  <si>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</si>
  <si>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</si>
  <si>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</si>
  <si>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</si>
  <si>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</si>
  <si>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</si>
  <si>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</si>
  <si>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</si>
  <si>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</si>
  <si>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</si>
  <si>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</si>
  <si>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</si>
  <si>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</si>
  <si>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</si>
  <si>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</si>
  <si>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</si>
  <si>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</si>
  <si>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</si>
  <si>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</si>
  <si>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</si>
  <si>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</si>
  <si>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</si>
  <si>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</si>
  <si>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</si>
  <si>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</si>
  <si>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</si>
  <si>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</si>
  <si>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</si>
  <si>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</si>
  <si>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</si>
  <si>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</si>
  <si>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</si>
  <si>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</si>
  <si>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</si>
  <si>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</si>
  <si>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</si>
  <si>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</si>
  <si>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</si>
  <si>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</si>
  <si>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</si>
  <si>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</si>
  <si>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</si>
  <si>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</si>
  <si>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</si>
  <si>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</si>
  <si>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</si>
  <si>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</si>
  <si>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</si>
  <si>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</si>
  <si>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</si>
  <si>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</si>
  <si>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</si>
  <si>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</si>
  <si>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</si>
  <si>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</si>
  <si>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</si>
  <si>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</si>
  <si>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</si>
  <si>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</si>
  <si>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</si>
  <si>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</si>
  <si>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</si>
  <si>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</si>
  <si>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</si>
  <si>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</si>
  <si>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</si>
  <si>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</si>
  <si>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</si>
  <si>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</si>
  <si>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</si>
  <si>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</si>
  <si>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</si>
  <si>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</si>
  <si>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</si>
  <si>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</si>
  <si>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</si>
  <si>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</si>
  <si>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</si>
  <si>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</si>
  <si>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</si>
  <si>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</si>
  <si>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</si>
  <si>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</si>
  <si>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</si>
  <si>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</si>
  <si>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</si>
  <si>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</si>
  <si>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</si>
  <si>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</si>
  <si>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</si>
  <si>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</si>
  <si>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</si>
  <si>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</si>
  <si>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</si>
  <si>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</si>
  <si>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</si>
  <si>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</si>
  <si>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</si>
  <si>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</si>
  <si>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</si>
  <si>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</si>
  <si>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</si>
  <si>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</si>
  <si>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</si>
  <si>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</si>
  <si>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</si>
  <si>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</si>
  <si>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</si>
  <si>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</si>
  <si>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</si>
  <si>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</si>
  <si>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</si>
  <si>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</si>
  <si>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</si>
  <si>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</si>
  <si>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</si>
  <si>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</si>
  <si>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</si>
  <si>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</si>
  <si>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</si>
  <si>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</si>
  <si>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</si>
  <si>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</si>
  <si>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</si>
  <si>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</si>
  <si>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</si>
  <si>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</si>
  <si>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</si>
  <si>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</si>
  <si>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</si>
  <si>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</si>
  <si>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</si>
  <si>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</si>
  <si>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</si>
  <si>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</si>
  <si>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</si>
  <si>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</si>
  <si>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</si>
  <si>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</si>
  <si>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</si>
  <si>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</si>
  <si>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</si>
  <si>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</si>
  <si>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</si>
  <si>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</si>
  <si>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</si>
  <si>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</si>
  <si>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</si>
  <si>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</si>
  <si>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</si>
  <si>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</si>
  <si>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</si>
  <si>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</si>
  <si>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</si>
  <si>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</si>
  <si>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</si>
  <si>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</si>
  <si>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</si>
  <si>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</si>
  <si>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</si>
  <si>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</si>
  <si>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</si>
  <si>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</si>
  <si>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</si>
  <si>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</si>
  <si>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</si>
  <si>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</si>
  <si>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</si>
  <si>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</si>
  <si>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</si>
  <si>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</si>
  <si>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</si>
  <si>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</si>
  <si>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</si>
  <si>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</si>
  <si>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</si>
  <si>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</si>
  <si>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</si>
  <si>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</si>
  <si>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</si>
  <si>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</si>
  <si>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</si>
  <si>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</si>
  <si>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</si>
  <si>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</si>
  <si>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</si>
  <si>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</si>
  <si>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</si>
  <si>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</si>
  <si>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</si>
  <si>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</si>
  <si>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</si>
  <si>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</si>
  <si>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</si>
  <si>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</si>
  <si>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</si>
  <si>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</si>
  <si>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</si>
  <si>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</si>
  <si>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</si>
  <si>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</si>
  <si>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</si>
  <si>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</si>
  <si>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</si>
  <si>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</si>
  <si>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</si>
  <si>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</si>
  <si>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</si>
  <si>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</si>
  <si>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</si>
  <si>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</si>
  <si>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</si>
  <si>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</si>
  <si>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</si>
  <si>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</si>
  <si>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</si>
  <si>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</si>
  <si>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</si>
  <si>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</si>
  <si>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</si>
  <si>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</si>
  <si>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</si>
  <si>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</si>
  <si>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</si>
  <si>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</si>
  <si>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</si>
  <si>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</si>
  <si>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</si>
  <si>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</si>
  <si>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</si>
  <si>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</si>
  <si>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</si>
  <si>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</si>
  <si>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</si>
  <si>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</si>
  <si>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</si>
  <si>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</si>
  <si>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</si>
  <si>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</si>
  <si>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</si>
  <si>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</si>
  <si>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</si>
  <si>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</si>
  <si>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</si>
  <si>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</si>
  <si>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</si>
  <si>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</si>
  <si>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</si>
  <si>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</si>
  <si>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</si>
  <si>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</si>
  <si>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</si>
  <si>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</si>
  <si>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</si>
  <si>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</si>
  <si>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</si>
  <si>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</si>
  <si>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</si>
  <si>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</si>
  <si>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</si>
  <si>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</si>
  <si>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</si>
  <si>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</si>
  <si>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</si>
  <si>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</si>
  <si>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</si>
  <si>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</si>
  <si>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</si>
  <si>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</si>
  <si>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</si>
  <si>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</si>
  <si>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</si>
  <si>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</si>
  <si>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</si>
  <si>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</si>
  <si>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</si>
  <si>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</si>
  <si>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</si>
  <si>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</si>
  <si>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</si>
  <si>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</si>
  <si>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</si>
  <si>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</si>
  <si>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</si>
  <si>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</si>
  <si>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</si>
  <si>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</si>
  <si>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</si>
  <si>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</si>
  <si>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</si>
  <si>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</si>
  <si>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</si>
  <si>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</si>
  <si>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</si>
  <si>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</si>
  <si>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</si>
  <si>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</si>
  <si>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</si>
  <si>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</si>
  <si>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</si>
  <si>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</si>
  <si>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</si>
  <si>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</si>
  <si>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</si>
  <si>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</si>
  <si>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</si>
  <si>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</si>
  <si>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</si>
  <si>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</si>
  <si>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</si>
  <si>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</si>
  <si>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</si>
  <si>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</si>
  <si>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</si>
  <si>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</si>
  <si>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</si>
  <si>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</si>
  <si>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</si>
  <si>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</si>
  <si>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</si>
  <si>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</si>
  <si>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</si>
  <si>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</si>
  <si>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</si>
  <si>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</si>
  <si>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</si>
  <si>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</si>
  <si>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</si>
  <si>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</si>
  <si>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</si>
  <si>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</si>
  <si>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</si>
  <si>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</si>
  <si>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</si>
  <si>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</si>
  <si>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</si>
  <si>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</si>
  <si>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</si>
  <si>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</si>
  <si>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</si>
  <si>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</si>
  <si>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</si>
  <si>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</si>
  <si>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</si>
  <si>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</si>
  <si>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</si>
  <si>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</si>
  <si>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</si>
  <si>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</si>
  <si>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</si>
  <si>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</si>
  <si>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</si>
  <si>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</si>
  <si>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</si>
  <si>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</si>
  <si>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</si>
  <si>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</si>
  <si>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</si>
  <si>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</si>
  <si>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</si>
  <si>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</si>
  <si>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</si>
  <si>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</si>
  <si>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</si>
  <si>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</si>
  <si>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</si>
  <si>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</si>
  <si>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</si>
  <si>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</si>
  <si>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</si>
  <si>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</si>
  <si>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</si>
  <si>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</si>
  <si>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</si>
  <si>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</si>
  <si>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</si>
  <si>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</si>
  <si>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</si>
  <si>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</si>
  <si>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</si>
  <si>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</si>
  <si>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</si>
  <si>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</si>
  <si>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</si>
  <si>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</si>
  <si>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</si>
  <si>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</si>
  <si>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</si>
  <si>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</si>
  <si>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</si>
  <si>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</si>
  <si>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</si>
  <si>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</si>
  <si>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</si>
  <si>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</si>
  <si>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</si>
  <si>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</si>
  <si>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</si>
  <si>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</si>
  <si>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</si>
  <si>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</si>
  <si>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</si>
  <si>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</si>
  <si>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</si>
  <si>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</si>
  <si>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</si>
  <si>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</si>
  <si>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</si>
  <si>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</si>
  <si>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</si>
  <si>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</si>
  <si>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</si>
  <si>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</si>
  <si>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</si>
  <si>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</si>
  <si>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</si>
  <si>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</si>
  <si>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</si>
  <si>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</si>
  <si>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</si>
  <si>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</si>
  <si>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</si>
  <si>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</si>
  <si>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</si>
  <si>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</si>
  <si>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</si>
  <si>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</si>
  <si>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</si>
  <si>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</si>
  <si>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</si>
  <si>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</si>
  <si>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</si>
  <si>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</si>
  <si>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</si>
  <si>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</si>
  <si>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</si>
  <si>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</si>
  <si>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</si>
  <si>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</si>
  <si>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</si>
  <si>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</si>
  <si>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</si>
  <si>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</si>
  <si>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</si>
  <si>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</si>
  <si>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</si>
  <si>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</si>
  <si>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</si>
  <si>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</si>
  <si>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</si>
  <si>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</si>
  <si>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</si>
  <si>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</si>
  <si>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</si>
  <si>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</si>
  <si>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</si>
  <si>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</si>
  <si>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</si>
  <si>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</si>
  <si>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</si>
  <si>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</si>
  <si>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</si>
  <si>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</si>
  <si>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</si>
  <si>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</si>
  <si>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</si>
  <si>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</si>
  <si>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</si>
  <si>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</si>
  <si>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</si>
  <si>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</si>
  <si>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</si>
  <si>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</si>
  <si>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</si>
  <si>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</si>
  <si>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</si>
  <si>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</si>
  <si>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</si>
  <si>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</si>
  <si>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</si>
  <si>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</si>
  <si>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</si>
  <si>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</si>
  <si>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</si>
  <si>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</si>
  <si>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</si>
  <si>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</si>
  <si>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</si>
  <si>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</si>
  <si>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</si>
  <si>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</si>
  <si>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</si>
  <si>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</si>
  <si>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</si>
  <si>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</si>
  <si>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</si>
  <si>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</si>
  <si>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</si>
  <si>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</si>
  <si>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</si>
  <si>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</si>
  <si>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</si>
  <si>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</si>
  <si>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</si>
  <si>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</si>
  <si>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</si>
  <si>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</si>
  <si>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</si>
  <si>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</si>
  <si>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</si>
  <si>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</si>
  <si>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</si>
  <si>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</si>
  <si>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</si>
  <si>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</si>
  <si>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</si>
  <si>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</si>
  <si>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</si>
  <si>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</si>
  <si>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</si>
  <si>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</si>
  <si>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</si>
  <si>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</si>
  <si>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</si>
  <si>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</si>
  <si>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</si>
  <si>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</si>
  <si>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</si>
  <si>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</si>
  <si>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</si>
  <si>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</si>
  <si>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</si>
  <si>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</si>
  <si>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</si>
  <si>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</si>
  <si>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</si>
  <si>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</si>
  <si>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</si>
  <si>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</si>
  <si>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</si>
  <si>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</si>
  <si>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</si>
  <si>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</si>
  <si>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</si>
  <si>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</si>
  <si>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</si>
  <si>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</si>
  <si>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</si>
  <si>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</si>
  <si>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</si>
  <si>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</si>
  <si>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</si>
  <si>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</si>
  <si>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</si>
  <si>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</si>
  <si>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</si>
  <si>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</si>
  <si>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</si>
  <si>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</si>
  <si>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</si>
  <si>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</si>
  <si>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</si>
  <si>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</si>
  <si>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</si>
  <si>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</si>
  <si>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</si>
  <si>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</si>
  <si>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</si>
  <si>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</si>
  <si>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</si>
  <si>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</si>
  <si>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</si>
  <si>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</si>
  <si>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</si>
  <si>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</si>
  <si>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</si>
  <si>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</si>
  <si>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</si>
  <si>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</si>
  <si>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</si>
  <si>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</si>
  <si>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</si>
  <si>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</si>
  <si>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</si>
  <si>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</si>
  <si>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</si>
  <si>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</si>
  <si>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</si>
  <si>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</si>
  <si>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</si>
  <si>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</si>
  <si>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</si>
  <si>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</si>
  <si>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</si>
  <si>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</si>
  <si>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</si>
  <si>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</si>
  <si>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</si>
  <si>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</si>
  <si>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</si>
  <si>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</si>
  <si>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</si>
  <si>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</si>
  <si>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</si>
  <si>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</si>
  <si>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</si>
  <si>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</si>
  <si>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</si>
  <si>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</si>
  <si>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</si>
  <si>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</si>
  <si>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</si>
  <si>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</si>
  <si>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</si>
  <si>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</si>
  <si>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</si>
  <si>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</si>
  <si>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</si>
  <si>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</si>
  <si>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</si>
  <si>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</si>
  <si>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</si>
  <si>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</si>
  <si>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</si>
  <si>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</si>
  <si>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</si>
  <si>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</si>
  <si>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</si>
  <si>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</si>
  <si>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</si>
  <si>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</si>
  <si>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</si>
  <si>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</si>
  <si>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</si>
  <si>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</si>
  <si>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</si>
  <si>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</si>
  <si>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</si>
  <si>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</si>
  <si>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</si>
  <si>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</si>
  <si>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</si>
  <si>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</si>
  <si>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</si>
  <si>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</si>
  <si>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</si>
  <si>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</si>
  <si>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</si>
  <si>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</si>
  <si>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</si>
  <si>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</si>
  <si>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</si>
  <si>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</si>
  <si>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</si>
  <si>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</si>
  <si>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</si>
  <si>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</si>
  <si>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</si>
  <si>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</si>
  <si>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</si>
  <si>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</si>
  <si>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</si>
  <si>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</si>
  <si>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</si>
  <si>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</si>
  <si>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</si>
  <si>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</si>
  <si>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</si>
  <si>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</si>
  <si>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</si>
  <si>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</si>
  <si>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</si>
  <si>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</si>
  <si>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</si>
  <si>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</si>
  <si>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</si>
  <si>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</si>
  <si>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</si>
  <si>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</si>
  <si>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</si>
  <si>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</si>
  <si>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</si>
  <si>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</si>
  <si>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</si>
  <si>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</si>
  <si>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</si>
  <si>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</si>
  <si>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</si>
  <si>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</si>
  <si>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</si>
  <si>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</si>
  <si>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</si>
  <si>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</si>
  <si>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</si>
  <si>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</si>
  <si>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</si>
  <si>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</si>
  <si>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</si>
  <si>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</si>
  <si>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</si>
  <si>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</si>
  <si>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</si>
  <si>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</si>
  <si>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</si>
  <si>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</si>
  <si>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</si>
  <si>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</si>
  <si>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</si>
  <si>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</si>
  <si>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</si>
  <si>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</si>
  <si>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</si>
  <si>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</si>
  <si>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</si>
  <si>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</si>
  <si>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</si>
  <si>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</si>
  <si>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</si>
  <si>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</si>
  <si>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</si>
  <si>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</si>
  <si>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</si>
  <si>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</si>
  <si>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</si>
  <si>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</si>
  <si>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</si>
  <si>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</si>
  <si>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</si>
  <si>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</si>
  <si>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</si>
  <si>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</si>
  <si>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</si>
  <si>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</si>
  <si>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</si>
  <si>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</si>
  <si>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</si>
  <si>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</si>
  <si>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</si>
  <si>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</si>
  <si>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</si>
  <si>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</si>
  <si>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</si>
  <si>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</si>
  <si>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</si>
  <si>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</si>
  <si>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</si>
  <si>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</si>
  <si>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</si>
  <si>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</si>
  <si>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</si>
  <si>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</si>
  <si>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</si>
  <si>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</si>
  <si>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</si>
  <si>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</si>
  <si>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</si>
  <si>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</si>
  <si>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</si>
  <si>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</si>
  <si>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</si>
  <si>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</si>
  <si>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</si>
  <si>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</si>
  <si>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</si>
  <si>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</si>
  <si>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</si>
  <si>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</si>
  <si>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</si>
  <si>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</si>
  <si>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</si>
  <si>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</si>
  <si>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</si>
  <si>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</si>
  <si>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</si>
  <si>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</si>
  <si>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</si>
  <si>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</si>
  <si>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</si>
  <si>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</si>
  <si>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</si>
  <si>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</si>
  <si>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</si>
  <si>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</si>
  <si>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</si>
  <si>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</si>
  <si>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</si>
  <si>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</si>
  <si>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</si>
  <si>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</si>
  <si>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</si>
  <si>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</si>
  <si>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</si>
  <si>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</si>
  <si>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</si>
  <si>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</si>
  <si>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</si>
  <si>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</si>
  <si>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</si>
  <si>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</si>
  <si>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</si>
  <si>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</si>
  <si>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</si>
  <si>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</si>
  <si>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</si>
  <si>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</si>
  <si>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</si>
  <si>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</si>
  <si>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</si>
  <si>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</si>
  <si>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</si>
  <si>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</si>
  <si>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</si>
  <si>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</si>
  <si>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</si>
  <si>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</si>
  <si>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</si>
  <si>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</si>
  <si>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</si>
  <si>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</si>
  <si>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</si>
  <si>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</si>
  <si>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</si>
  <si>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</si>
  <si>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</si>
  <si>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</si>
  <si>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</si>
  <si>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</si>
  <si>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</si>
  <si>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</si>
  <si>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</si>
  <si>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</si>
  <si>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</si>
  <si>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</si>
  <si>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</si>
  <si>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</si>
  <si>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</si>
  <si>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</si>
  <si>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</si>
  <si>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</si>
  <si>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</si>
  <si>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</si>
  <si>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</si>
  <si>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</si>
  <si>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</si>
  <si>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</si>
  <si>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</si>
  <si>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</si>
  <si>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</si>
  <si>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</si>
  <si>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</si>
  <si>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</si>
  <si>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</si>
  <si>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</si>
  <si>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</si>
  <si>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</si>
  <si>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</si>
  <si>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</si>
  <si>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</si>
  <si>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</si>
  <si>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</si>
  <si>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</si>
  <si>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</si>
  <si>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</si>
  <si>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</si>
  <si>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</si>
  <si>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</si>
  <si>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</si>
  <si>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</si>
  <si>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</si>
  <si>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</si>
  <si>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</si>
  <si>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</si>
  <si>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</si>
  <si>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</si>
  <si>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</si>
  <si>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</si>
  <si>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</si>
  <si>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</si>
  <si>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</si>
  <si>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</si>
  <si>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</si>
  <si>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</si>
  <si>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</si>
  <si>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</si>
  <si>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</si>
  <si>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</si>
  <si>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</si>
  <si>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</si>
  <si>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</si>
  <si>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</si>
  <si>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</si>
  <si>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</si>
  <si>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</si>
  <si>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</si>
  <si>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</si>
  <si>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</si>
  <si>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</si>
  <si>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</si>
  <si>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</si>
  <si>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</si>
  <si>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</si>
  <si>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</si>
  <si>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</si>
  <si>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</si>
  <si>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</si>
  <si>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</si>
  <si>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</si>
  <si>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</si>
  <si>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</si>
  <si>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</si>
  <si>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</si>
  <si>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</si>
  <si>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</si>
  <si>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</si>
  <si>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</si>
  <si>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</si>
  <si>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</si>
  <si>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</si>
  <si>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</si>
  <si>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</si>
  <si>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</si>
  <si>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</si>
  <si>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</si>
  <si>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</si>
  <si>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</si>
  <si>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</si>
  <si>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</si>
  <si>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</si>
  <si>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</si>
  <si>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</si>
  <si>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</si>
  <si>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</si>
  <si>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</si>
  <si>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</si>
  <si>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</si>
  <si>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</si>
  <si>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</si>
  <si>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</si>
  <si>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</si>
  <si>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</si>
  <si>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</si>
  <si>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</si>
  <si>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</si>
  <si>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</si>
  <si>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</si>
  <si>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</si>
  <si>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</si>
  <si>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</si>
  <si>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</si>
  <si>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</si>
  <si>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</si>
  <si>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</si>
  <si>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</si>
  <si>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</si>
  <si>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</si>
  <si>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</si>
  <si>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</si>
  <si>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</si>
  <si>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</si>
  <si>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</si>
  <si>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</si>
  <si>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</si>
  <si>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</si>
  <si>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</si>
  <si>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</si>
  <si>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</si>
  <si>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</si>
  <si>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</si>
  <si>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</si>
  <si>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</si>
  <si>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</si>
  <si>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</si>
  <si>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</si>
  <si>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</si>
  <si>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</si>
  <si>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</si>
  <si>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</si>
  <si>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</si>
  <si>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</si>
  <si>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</si>
  <si>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</si>
  <si>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</si>
  <si>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</si>
  <si>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</si>
  <si>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</si>
  <si>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</si>
  <si>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</si>
  <si>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</si>
  <si>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</si>
  <si>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</si>
  <si>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</si>
  <si>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</si>
  <si>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</si>
  <si>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</si>
  <si>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</si>
  <si>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</si>
  <si>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</si>
  <si>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</si>
  <si>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</si>
  <si>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</si>
  <si>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</si>
  <si>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</si>
  <si>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</si>
  <si>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</si>
  <si>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</si>
  <si>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</si>
  <si>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</si>
  <si>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</si>
  <si>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</si>
  <si>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</si>
  <si>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</si>
  <si>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</si>
  <si>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</si>
  <si>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</si>
  <si>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</si>
  <si>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</si>
  <si>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</si>
  <si>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</si>
  <si>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</si>
  <si>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</si>
  <si>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</si>
  <si>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</si>
  <si>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</si>
  <si>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</si>
  <si>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</si>
  <si>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</si>
  <si>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</si>
  <si>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</si>
  <si>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</si>
  <si>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</si>
  <si>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</si>
  <si>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</si>
  <si>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</si>
  <si>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</si>
  <si>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</si>
  <si>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</si>
  <si>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</si>
  <si>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</si>
  <si>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</si>
  <si>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</si>
  <si>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</si>
  <si>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</si>
  <si>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</si>
  <si>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</si>
  <si>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</si>
  <si>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</si>
  <si>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</si>
  <si>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</si>
  <si>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</si>
  <si>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</si>
  <si>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</si>
  <si>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</si>
  <si>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</si>
  <si>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</si>
  <si>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</si>
  <si>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</si>
  <si>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</si>
  <si>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</si>
  <si>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</si>
  <si>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</si>
  <si>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</si>
  <si>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</si>
  <si>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</si>
  <si>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</si>
  <si>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</si>
  <si>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</si>
  <si>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</si>
  <si>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</si>
  <si>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</si>
  <si>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</si>
  <si>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</si>
  <si>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</si>
  <si>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</si>
  <si>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</si>
  <si>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</si>
  <si>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</si>
  <si>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</si>
  <si>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</si>
  <si>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</si>
  <si>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</si>
  <si>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</si>
  <si>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</si>
  <si>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</si>
  <si>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</si>
  <si>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</si>
  <si>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</si>
  <si>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</si>
  <si>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</si>
  <si>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</si>
  <si>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</si>
  <si>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</si>
  <si>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</si>
  <si>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</si>
  <si>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</si>
  <si>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</si>
  <si>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</si>
  <si>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</si>
  <si>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</si>
  <si>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</si>
  <si>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</si>
  <si>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</si>
  <si>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</si>
  <si>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</si>
  <si>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</si>
  <si>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</si>
  <si>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</si>
  <si>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</si>
  <si>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</si>
  <si>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</si>
  <si>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</si>
  <si>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</si>
  <si>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</si>
  <si>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</si>
  <si>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</si>
  <si>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</si>
  <si>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</si>
  <si>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</si>
  <si>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</si>
  <si>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</si>
  <si>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</si>
  <si>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</si>
  <si>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</si>
  <si>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</si>
  <si>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</si>
  <si>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</si>
  <si>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</si>
  <si>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</si>
  <si>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</si>
  <si>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</si>
  <si>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</si>
  <si>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</si>
  <si>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</si>
  <si>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</si>
  <si>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</si>
  <si>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</si>
  <si>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</si>
  <si>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</si>
  <si>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</si>
  <si>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</si>
  <si>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</si>
  <si>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</si>
  <si>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</si>
  <si>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</si>
  <si>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</si>
  <si>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</si>
  <si>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</si>
  <si>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</si>
  <si>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</si>
  <si>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</si>
  <si>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</si>
  <si>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</si>
  <si>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</si>
  <si>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</si>
  <si>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</si>
  <si>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</si>
  <si>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</si>
  <si>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</si>
  <si>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</si>
  <si>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</si>
  <si>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</si>
  <si>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</si>
  <si>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</si>
  <si>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</si>
  <si>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</si>
  <si>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</si>
  <si>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</si>
  <si>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</si>
  <si>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</si>
  <si>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</si>
  <si>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</si>
  <si>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</si>
  <si>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</si>
  <si>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</si>
  <si>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</si>
  <si>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</si>
  <si>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</si>
  <si>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</si>
  <si>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</si>
  <si>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</si>
  <si>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</si>
  <si>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</si>
  <si>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</si>
  <si>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</si>
  <si>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</si>
  <si>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</si>
  <si>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</si>
  <si>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</si>
  <si>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</si>
  <si>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</si>
  <si>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</si>
  <si>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</si>
  <si>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</si>
  <si>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</si>
  <si>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</si>
  <si>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</si>
  <si>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</si>
  <si>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</si>
  <si>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</si>
  <si>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</si>
  <si>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</si>
  <si>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</si>
  <si>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</si>
  <si>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</si>
  <si>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</si>
  <si>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</si>
  <si>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</si>
  <si>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</si>
  <si>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</si>
  <si>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</si>
  <si>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</si>
  <si>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</si>
  <si>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</si>
  <si>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</si>
  <si>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</si>
  <si>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</si>
  <si>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</si>
  <si>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</si>
  <si>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</si>
  <si>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</si>
  <si>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</si>
  <si>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</si>
  <si>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</si>
  <si>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</si>
  <si>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</si>
  <si>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</si>
  <si>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</si>
  <si>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</si>
  <si>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</si>
  <si>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</si>
  <si>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</si>
  <si>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</si>
  <si>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</si>
  <si>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</si>
  <si>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</si>
  <si>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</si>
  <si>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</si>
  <si>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</si>
  <si>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</si>
  <si>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</si>
  <si>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</si>
  <si>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</si>
  <si>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</si>
  <si>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</si>
  <si>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</si>
  <si>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</si>
  <si>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</si>
  <si>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</si>
  <si>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</si>
  <si>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</si>
  <si>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</si>
  <si>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</si>
  <si>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</si>
  <si>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</si>
  <si>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</si>
  <si>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</si>
  <si>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</si>
  <si>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</si>
  <si>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</si>
  <si>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</si>
  <si>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</si>
  <si>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</si>
  <si>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</si>
  <si>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</si>
  <si>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</si>
  <si>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</si>
  <si>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</si>
  <si>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</si>
  <si>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</si>
  <si>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</si>
  <si>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</si>
  <si>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</si>
  <si>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</si>
  <si>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</si>
  <si>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</si>
  <si>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</si>
  <si>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</si>
  <si>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</si>
  <si>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</si>
  <si>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</si>
  <si>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</si>
  <si>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</si>
  <si>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</si>
  <si>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</si>
  <si>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</si>
  <si>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</si>
  <si>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</si>
  <si>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</si>
  <si>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</si>
  <si>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</si>
  <si>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</si>
  <si>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</si>
  <si>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</si>
  <si>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</si>
  <si>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</si>
  <si>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</si>
  <si>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</si>
  <si>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</si>
  <si>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</si>
  <si>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</si>
  <si>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</si>
  <si>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</si>
  <si>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</si>
  <si>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</si>
  <si>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</si>
  <si>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</si>
  <si>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</si>
  <si>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</si>
  <si>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</si>
  <si>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</si>
  <si>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</si>
  <si>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</si>
  <si>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</si>
  <si>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</si>
  <si>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</si>
  <si>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</si>
  <si>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</si>
  <si>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</si>
  <si>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</si>
  <si>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</si>
  <si>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</si>
  <si>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</si>
  <si>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</si>
  <si>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</si>
  <si>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</si>
  <si>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</si>
  <si>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</si>
  <si>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</si>
  <si>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</si>
  <si>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</si>
  <si>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</si>
  <si>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</si>
  <si>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</si>
  <si>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</si>
  <si>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</si>
  <si>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</si>
  <si>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</si>
  <si>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</si>
  <si>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</si>
  <si>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</si>
  <si>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</si>
  <si>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</si>
  <si>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</si>
  <si>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</si>
  <si>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</si>
  <si>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</si>
  <si>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</si>
  <si>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</si>
  <si>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</si>
  <si>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</si>
  <si>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</si>
  <si>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</si>
  <si>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</si>
  <si>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</si>
  <si>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</si>
  <si>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</si>
  <si>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</si>
  <si>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</si>
  <si>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</si>
  <si>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</si>
  <si>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</si>
  <si>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</si>
  <si>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</si>
  <si>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</si>
  <si>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</si>
  <si>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</si>
  <si>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</si>
  <si>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</si>
  <si>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</si>
  <si>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</si>
  <si>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</si>
  <si>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</si>
  <si>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</si>
  <si>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</si>
  <si>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</si>
  <si>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</si>
  <si>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</si>
  <si>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</si>
  <si>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</si>
  <si>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</si>
  <si>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</si>
  <si>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</si>
  <si>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</si>
  <si>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</si>
  <si>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</si>
  <si>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</si>
  <si>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</si>
  <si>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</si>
  <si>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</si>
  <si>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</si>
  <si>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</si>
  <si>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</si>
  <si>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</si>
  <si>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</si>
  <si>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</si>
  <si>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</si>
  <si>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</si>
  <si>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</si>
  <si>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</si>
  <si>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</si>
  <si>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</si>
  <si>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</si>
  <si>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</si>
  <si>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</si>
  <si>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</si>
  <si>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</si>
  <si>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</si>
  <si>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</si>
  <si>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</si>
  <si>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</si>
  <si>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</si>
  <si>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</si>
  <si>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</si>
  <si>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</si>
  <si>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</si>
  <si>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</si>
  <si>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</si>
  <si>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</si>
  <si>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</si>
  <si>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</si>
  <si>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</si>
  <si>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</si>
  <si>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</si>
  <si>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</si>
  <si>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</si>
  <si>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</si>
  <si>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</si>
  <si>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</si>
  <si>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</si>
  <si>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</si>
  <si>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</si>
  <si>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</si>
  <si>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</si>
  <si>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</si>
  <si>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</si>
  <si>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</si>
  <si>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</si>
  <si>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</si>
  <si>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</si>
  <si>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</si>
  <si>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</si>
  <si>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</si>
  <si>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</si>
  <si>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</si>
  <si>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</si>
  <si>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</si>
  <si>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</si>
  <si>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</si>
  <si>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</si>
  <si>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</si>
  <si>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</si>
  <si>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</si>
  <si>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</si>
  <si>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</si>
  <si>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</si>
  <si>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</si>
  <si>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</si>
  <si>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</si>
  <si>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</si>
  <si>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</si>
  <si>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</si>
  <si>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</si>
  <si>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</si>
  <si>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</si>
  <si>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</si>
  <si>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</si>
  <si>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</si>
  <si>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</si>
  <si>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</si>
  <si>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</si>
  <si>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</si>
  <si>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</si>
  <si>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</si>
  <si>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</si>
  <si>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</si>
  <si>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</si>
  <si>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</si>
  <si>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</si>
  <si>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</si>
  <si>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</si>
  <si>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</si>
  <si>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</si>
  <si>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</si>
  <si>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</si>
  <si>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</si>
  <si>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</si>
  <si>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</si>
  <si>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</si>
  <si>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</si>
  <si>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</si>
  <si>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</si>
  <si>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</si>
  <si>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</si>
  <si>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</si>
  <si>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</si>
  <si>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</si>
  <si>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</si>
  <si>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</si>
  <si>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</si>
  <si>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</si>
  <si>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</si>
  <si>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</si>
  <si>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</si>
  <si>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</si>
  <si>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</si>
  <si>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</si>
  <si>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</si>
  <si>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</si>
  <si>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</si>
  <si>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</si>
  <si>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</si>
  <si>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</si>
  <si>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</si>
  <si>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</si>
  <si>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</si>
  <si>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</si>
  <si>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</si>
  <si>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</si>
  <si>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</si>
  <si>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</si>
  <si>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</si>
  <si>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</si>
  <si>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</si>
  <si>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</si>
  <si>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</si>
  <si>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</si>
  <si>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</si>
  <si>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</si>
  <si>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</si>
  <si>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</si>
  <si>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</si>
  <si>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</si>
  <si>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</si>
  <si>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</si>
  <si>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</si>
  <si>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</si>
  <si>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</si>
  <si>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</si>
  <si>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</si>
  <si>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</si>
  <si>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</si>
  <si>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</si>
  <si>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</si>
  <si>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</si>
  <si>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</si>
  <si>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</si>
  <si>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</si>
  <si>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</si>
  <si>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</si>
  <si>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</si>
  <si>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</si>
  <si>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</si>
  <si>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</si>
  <si>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</si>
  <si>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</si>
  <si>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</si>
  <si>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</si>
  <si>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</si>
  <si>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</si>
  <si>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</si>
  <si>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</si>
  <si>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</si>
  <si>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</si>
  <si>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</si>
  <si>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</si>
  <si>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</si>
  <si>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</si>
  <si>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</si>
  <si>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</si>
  <si>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</si>
  <si>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</si>
  <si>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</si>
  <si>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</si>
  <si>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</si>
  <si>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</si>
  <si>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</si>
  <si>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</si>
  <si>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</si>
  <si>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</si>
  <si>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</si>
  <si>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</si>
  <si>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</si>
  <si>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</si>
  <si>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</si>
  <si>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</si>
  <si>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</si>
  <si>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</si>
  <si>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</si>
  <si>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</si>
  <si>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</si>
  <si>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</si>
  <si>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</si>
  <si>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</si>
  <si>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</si>
  <si>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</si>
  <si>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</si>
  <si>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</si>
  <si>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</si>
  <si>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</si>
  <si>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</si>
  <si>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</si>
  <si>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</si>
  <si>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</si>
  <si>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</si>
  <si>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</si>
  <si>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</si>
  <si>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</si>
  <si>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</si>
  <si>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</si>
  <si>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</si>
  <si>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</si>
  <si>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</si>
  <si>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</si>
  <si>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</si>
  <si>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</si>
  <si>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</si>
  <si>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</si>
  <si>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</si>
  <si>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</si>
  <si>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</si>
  <si>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</si>
  <si>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</si>
  <si>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</si>
  <si>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</si>
  <si>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</si>
  <si>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</si>
  <si>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</si>
  <si>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</si>
  <si>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</si>
  <si>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</si>
  <si>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</si>
  <si>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</si>
  <si>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</si>
  <si>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</si>
  <si>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</si>
  <si>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</si>
  <si>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</si>
  <si>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</si>
  <si>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</si>
  <si>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</si>
  <si>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</si>
  <si>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</si>
  <si>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</si>
  <si>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</si>
  <si>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</si>
  <si>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</si>
  <si>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</si>
  <si>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</si>
  <si>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</si>
  <si>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</si>
  <si>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</si>
  <si>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</si>
  <si>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</si>
  <si>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</si>
  <si>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</si>
  <si>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</si>
  <si>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</si>
  <si>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</si>
  <si>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</si>
  <si>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</si>
  <si>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</si>
  <si>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</si>
  <si>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</si>
  <si>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</si>
  <si>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</si>
  <si>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</si>
  <si>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</si>
  <si>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</si>
  <si>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</si>
  <si>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</si>
  <si>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</si>
  <si>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</si>
  <si>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</si>
  <si>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</si>
  <si>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</si>
  <si>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</si>
  <si>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</si>
  <si>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</si>
  <si>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</si>
  <si>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</si>
  <si>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</si>
  <si>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</si>
  <si>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</si>
  <si>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</si>
  <si>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</si>
  <si>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</si>
  <si>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</si>
  <si>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</si>
  <si>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</si>
  <si>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</si>
  <si>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</si>
  <si>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</si>
  <si>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</si>
  <si>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</si>
  <si>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</si>
  <si>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</si>
  <si>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</si>
  <si>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</si>
  <si>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</si>
  <si>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</si>
  <si>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</si>
  <si>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</si>
  <si>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</si>
  <si>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</si>
  <si>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</si>
  <si>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</si>
  <si>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</si>
  <si>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</si>
  <si>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</si>
  <si>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</si>
  <si>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</si>
  <si>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</si>
  <si>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</si>
  <si>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</si>
  <si>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</si>
  <si>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</si>
  <si>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</si>
  <si>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</si>
  <si>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</si>
  <si>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</si>
  <si>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</si>
  <si>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</si>
  <si>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</si>
  <si>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</si>
  <si>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</si>
  <si>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</si>
  <si>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</si>
  <si>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</si>
  <si>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</si>
  <si>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</si>
  <si>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</si>
  <si>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</si>
  <si>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</si>
  <si>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</si>
  <si>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</si>
  <si>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</si>
  <si>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</si>
  <si>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</si>
  <si>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</si>
  <si>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</si>
  <si>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</si>
  <si>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</si>
  <si>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</si>
  <si>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</si>
  <si>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</si>
  <si>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</si>
  <si>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</si>
  <si>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</si>
  <si>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</si>
  <si>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</si>
  <si>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</si>
  <si>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</si>
  <si>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</si>
  <si>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</si>
  <si>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</si>
  <si>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</si>
  <si>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</si>
  <si>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</si>
  <si>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</si>
  <si>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</si>
  <si>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</si>
  <si>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</si>
  <si>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</si>
  <si>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</si>
  <si>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</si>
  <si>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</si>
  <si>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</si>
  <si>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</si>
  <si>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</si>
  <si>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</si>
  <si>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</si>
  <si>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</si>
  <si>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</si>
  <si>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</si>
  <si>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</si>
  <si>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</si>
  <si>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</si>
  <si>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</si>
  <si>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</si>
  <si>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</si>
  <si>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</si>
  <si>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</si>
  <si>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</si>
  <si>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</si>
  <si>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</si>
  <si>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</si>
  <si>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</si>
  <si>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</si>
  <si>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</si>
  <si>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</si>
  <si>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</si>
  <si>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</si>
  <si>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</si>
  <si>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</si>
  <si>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</si>
  <si>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</si>
  <si>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</si>
  <si>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</si>
  <si>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</si>
  <si>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</si>
  <si>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</si>
  <si>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</si>
  <si>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</si>
  <si>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</si>
  <si>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</si>
  <si>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</si>
  <si>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</si>
  <si>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</si>
  <si>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</si>
  <si>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</si>
  <si>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</si>
  <si>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</si>
  <si>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</si>
  <si>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</si>
  <si>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</si>
  <si>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</si>
  <si>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</si>
  <si>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</si>
  <si>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</si>
  <si>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</si>
  <si>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</si>
  <si>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</si>
  <si>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</si>
  <si>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</si>
  <si>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</si>
  <si>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</si>
  <si>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</si>
  <si>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</si>
  <si>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</si>
  <si>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</si>
  <si>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</si>
  <si>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</si>
  <si>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</si>
  <si>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</si>
  <si>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</si>
  <si>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</si>
  <si>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</si>
  <si>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</si>
  <si>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</si>
  <si>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</si>
  <si>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</si>
  <si>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</si>
  <si>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</si>
  <si>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</si>
  <si>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</si>
  <si>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</si>
  <si>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</si>
  <si>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</si>
  <si>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</si>
  <si>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</si>
  <si>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</si>
  <si>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</si>
  <si>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</si>
  <si>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</si>
  <si>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</si>
  <si>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</si>
  <si>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</si>
  <si>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</si>
  <si>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</si>
  <si>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</si>
  <si>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</si>
  <si>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</si>
  <si>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</si>
  <si>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</si>
  <si>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</si>
  <si>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</si>
  <si>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</si>
  <si>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</si>
  <si>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</si>
  <si>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</si>
  <si>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</si>
  <si>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</si>
  <si>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</si>
  <si>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</si>
  <si>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</si>
  <si>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</si>
  <si>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</si>
  <si>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</si>
  <si>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</si>
  <si>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</si>
  <si>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</si>
  <si>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</si>
  <si>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</si>
  <si>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</si>
  <si>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</si>
  <si>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</si>
  <si>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</si>
  <si>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</si>
  <si>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</si>
  <si>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</si>
  <si>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</si>
  <si>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</si>
  <si>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</si>
  <si>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</si>
  <si>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</si>
  <si>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</si>
  <si>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</si>
  <si>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</si>
  <si>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</si>
  <si>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</si>
  <si>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</si>
  <si>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</si>
  <si>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</si>
  <si>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</si>
  <si>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</si>
  <si>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</si>
  <si>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</si>
  <si>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</si>
  <si>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</si>
  <si>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</si>
  <si>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</si>
  <si>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</si>
  <si>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</si>
  <si>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</si>
  <si>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</si>
  <si>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</si>
  <si>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</si>
  <si>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</si>
  <si>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</si>
  <si>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</si>
  <si>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</si>
  <si>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</si>
  <si>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</si>
  <si>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</si>
  <si>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</si>
  <si>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</si>
  <si>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</si>
  <si>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</si>
  <si>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</si>
  <si>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</si>
  <si>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</si>
  <si>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</si>
  <si>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</si>
  <si>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</si>
  <si>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</si>
  <si>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</si>
  <si>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</si>
  <si>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</si>
  <si>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</si>
  <si>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</si>
  <si>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</si>
  <si>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</si>
  <si>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</si>
  <si>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</si>
  <si>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</si>
  <si>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</si>
  <si>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</si>
  <si>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</si>
  <si>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</si>
  <si>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</si>
  <si>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</si>
  <si>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</si>
  <si>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</si>
  <si>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</si>
  <si>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</si>
  <si>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</si>
  <si>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</si>
  <si>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</si>
  <si>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</si>
  <si>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</si>
  <si>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</si>
  <si>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</si>
  <si>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</si>
  <si>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</si>
  <si>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</si>
  <si>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</si>
  <si>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</si>
  <si>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</si>
  <si>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</si>
  <si>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</si>
  <si>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</si>
  <si>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</si>
  <si>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</si>
  <si>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</si>
  <si>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</si>
  <si>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</si>
  <si>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</si>
  <si>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</si>
  <si>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</si>
  <si>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</si>
  <si>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</si>
  <si>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</si>
  <si>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</si>
  <si>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</si>
  <si>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</si>
  <si>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</si>
  <si>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</si>
  <si>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</si>
  <si>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</si>
  <si>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</si>
  <si>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</si>
  <si>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</si>
  <si>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</si>
  <si>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</si>
  <si>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</si>
  <si>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</si>
  <si>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</si>
  <si>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</si>
  <si>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</si>
  <si>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</si>
  <si>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</si>
  <si>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</si>
  <si>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</si>
  <si>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</si>
  <si>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</si>
  <si>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</si>
  <si>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</si>
  <si>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</si>
  <si>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</si>
  <si>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</si>
  <si>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</si>
  <si>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</si>
  <si>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</si>
  <si>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</si>
  <si>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</si>
  <si>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</si>
  <si>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</si>
  <si>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</si>
  <si>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</si>
  <si>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</si>
  <si>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</si>
  <si>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</si>
  <si>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</si>
  <si>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</si>
  <si>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</si>
  <si>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</si>
  <si>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</si>
  <si>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</si>
  <si>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</si>
  <si>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</si>
  <si>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</si>
  <si>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</si>
  <si>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</si>
  <si>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</si>
  <si>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</si>
  <si>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</si>
  <si>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</si>
  <si>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</si>
  <si>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</si>
  <si>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</si>
  <si>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</si>
  <si>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</si>
  <si>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</si>
  <si>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</si>
  <si>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</si>
  <si>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</si>
  <si>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</si>
  <si>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</si>
  <si>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</si>
  <si>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</si>
  <si>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</si>
  <si>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</si>
  <si>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</si>
  <si>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</si>
  <si>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</si>
  <si>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</si>
  <si>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</si>
  <si>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</si>
  <si>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</si>
  <si>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</si>
  <si>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</si>
  <si>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</si>
  <si>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</si>
  <si>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</si>
  <si>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</si>
  <si>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</si>
  <si>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</si>
  <si>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</si>
  <si>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</si>
  <si>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</si>
  <si>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</si>
  <si>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</si>
  <si>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</si>
  <si>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</si>
  <si>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</si>
  <si>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</si>
  <si>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</si>
  <si>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</si>
  <si>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</si>
  <si>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</si>
  <si>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</si>
  <si>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</si>
  <si>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</si>
  <si>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</si>
  <si>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</si>
  <si>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</si>
  <si>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</si>
  <si>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</si>
  <si>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</si>
  <si>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</si>
  <si>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</si>
  <si>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</si>
  <si>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</si>
  <si>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</si>
  <si>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</si>
  <si>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</si>
  <si>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</si>
  <si>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</si>
  <si>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</si>
  <si>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</si>
  <si>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</si>
  <si>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</si>
  <si>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</si>
  <si>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</si>
  <si>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</si>
  <si>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</si>
  <si>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</si>
  <si>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</si>
  <si>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</si>
  <si>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</si>
  <si>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</si>
  <si>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</si>
  <si>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</si>
  <si>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</si>
  <si>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</si>
  <si>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</si>
  <si>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</si>
  <si>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</si>
  <si>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</si>
  <si>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</si>
  <si>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</si>
  <si>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</si>
  <si>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</si>
  <si>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</si>
  <si>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</si>
  <si>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</si>
  <si>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</si>
  <si>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</si>
  <si>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</si>
  <si>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</si>
  <si>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</si>
  <si>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</si>
  <si>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</si>
  <si>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</si>
  <si>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</si>
  <si>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</si>
  <si>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</si>
  <si>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</si>
  <si>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</si>
  <si>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</si>
  <si>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</si>
  <si>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</si>
  <si>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</si>
  <si>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</si>
  <si>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</si>
  <si>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</si>
  <si>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</si>
  <si>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</si>
  <si>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</si>
  <si>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</si>
  <si>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</si>
  <si>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</si>
  <si>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</si>
  <si>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</si>
  <si>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</si>
  <si>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</si>
  <si>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</si>
  <si>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</si>
  <si>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</si>
  <si>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</si>
  <si>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</si>
  <si>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</si>
  <si>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</si>
  <si>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</si>
  <si>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</si>
  <si>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</si>
  <si>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</si>
  <si>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</si>
  <si>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</si>
  <si>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</si>
  <si>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</si>
  <si>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</si>
  <si>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</si>
  <si>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</si>
  <si>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</si>
  <si>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</si>
  <si>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</si>
  <si>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</si>
  <si>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</si>
  <si>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</si>
  <si>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</si>
  <si>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</si>
  <si>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</si>
  <si>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</si>
  <si>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</si>
  <si>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</si>
  <si>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</si>
  <si>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</si>
  <si>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</si>
  <si>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</si>
  <si>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</si>
  <si>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</si>
  <si>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</si>
  <si>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</si>
  <si>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</si>
  <si>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</si>
  <si>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</si>
  <si>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</si>
  <si>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</si>
  <si>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</si>
  <si>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</si>
  <si>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</si>
  <si>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</si>
  <si>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</si>
  <si>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</si>
  <si>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</si>
  <si>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</si>
  <si>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</si>
  <si>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</si>
  <si>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</si>
  <si>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</si>
  <si>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</si>
  <si>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</si>
  <si>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</si>
  <si>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</si>
  <si>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</si>
  <si>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</si>
  <si>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</si>
  <si>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</si>
  <si>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</si>
  <si>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</si>
  <si>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</si>
  <si>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</si>
  <si>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</si>
  <si>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</si>
  <si>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</si>
  <si>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</si>
  <si>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</si>
  <si>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</si>
  <si>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</si>
  <si>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</si>
  <si>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</si>
  <si>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</si>
  <si>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</si>
  <si>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</si>
  <si>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</si>
  <si>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</si>
  <si>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</si>
  <si>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</si>
  <si>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</si>
  <si>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</si>
  <si>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</si>
  <si>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</si>
  <si>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</si>
  <si>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</si>
  <si>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</si>
  <si>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</si>
  <si>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</si>
  <si>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</si>
  <si>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</si>
  <si>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</si>
  <si>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</si>
  <si>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</si>
  <si>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</si>
  <si>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</si>
  <si>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</si>
  <si>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</si>
  <si>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</si>
  <si>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</si>
  <si>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</si>
  <si>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</si>
  <si>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</si>
  <si>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</si>
  <si>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</si>
  <si>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</si>
  <si>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</si>
  <si>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</si>
  <si>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</si>
  <si>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</si>
  <si>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</si>
  <si>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</si>
  <si>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</si>
  <si>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</si>
  <si>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</si>
  <si>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</si>
  <si>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</si>
  <si>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</si>
  <si>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</si>
  <si>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</si>
  <si>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</si>
  <si>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</si>
  <si>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</si>
  <si>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</si>
  <si>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</si>
  <si>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</si>
  <si>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</si>
  <si>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</si>
  <si>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</si>
  <si>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</si>
  <si>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</si>
  <si>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</si>
  <si>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</si>
  <si>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</si>
  <si>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</si>
  <si>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</si>
  <si>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</si>
  <si>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</si>
  <si>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</si>
  <si>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</si>
  <si>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</si>
  <si>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</si>
  <si>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</si>
  <si>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</si>
  <si>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</si>
  <si>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</si>
  <si>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</si>
  <si>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</si>
  <si>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</si>
  <si>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</si>
  <si>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</si>
  <si>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</si>
  <si>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</si>
  <si>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</si>
  <si>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</si>
  <si>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</si>
  <si>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</si>
  <si>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</si>
  <si>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</si>
  <si>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</si>
  <si>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</si>
  <si>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</si>
  <si>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</si>
  <si>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</si>
  <si>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</si>
  <si>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</si>
  <si>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</si>
  <si>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</si>
  <si>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</si>
  <si>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</si>
  <si>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</si>
  <si>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</si>
  <si>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</si>
  <si>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</si>
  <si>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</si>
  <si>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</si>
  <si>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</si>
  <si>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</si>
  <si>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</si>
  <si>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</si>
  <si>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</si>
  <si>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</si>
  <si>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</si>
  <si>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</si>
  <si>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</si>
  <si>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</si>
  <si>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</si>
  <si>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</si>
  <si>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</si>
  <si>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</si>
  <si>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</si>
  <si>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</si>
  <si>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</si>
  <si>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</si>
  <si>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</si>
  <si>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</si>
  <si>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</si>
  <si>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</si>
  <si>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</si>
  <si>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</si>
  <si>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</si>
  <si>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</si>
  <si>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</si>
  <si>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</si>
  <si>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</si>
  <si>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</si>
  <si>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</si>
  <si>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</si>
  <si>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</si>
  <si>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</si>
  <si>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</si>
  <si>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</si>
  <si>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</si>
  <si>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</si>
  <si>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</si>
  <si>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</si>
  <si>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</si>
  <si>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</si>
  <si>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</si>
  <si>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</si>
  <si>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</si>
  <si>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</si>
  <si>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</si>
  <si>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</si>
  <si>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</si>
  <si>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</si>
  <si>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</si>
  <si>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</si>
  <si>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</si>
  <si>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</si>
  <si>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</si>
  <si>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</si>
  <si>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</si>
  <si>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</si>
  <si>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</si>
  <si>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</si>
  <si>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</si>
  <si>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</si>
  <si>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</si>
  <si>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</si>
  <si>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</si>
  <si>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</si>
  <si>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</si>
  <si>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</si>
  <si>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</si>
  <si>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</si>
  <si>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</si>
  <si>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</si>
  <si>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</si>
  <si>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</si>
  <si>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</si>
  <si>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</si>
  <si>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</si>
  <si>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</si>
  <si>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</si>
  <si>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</si>
  <si>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</si>
  <si>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</si>
  <si>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</si>
  <si>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</si>
  <si>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</si>
  <si>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</si>
  <si>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</si>
  <si>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</si>
  <si>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</si>
  <si>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</si>
  <si>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</si>
  <si>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</si>
  <si>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</si>
  <si>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</si>
  <si>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</si>
  <si>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</si>
  <si>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</si>
  <si>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</si>
  <si>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</si>
  <si>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</si>
  <si>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</si>
  <si>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</si>
  <si>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</si>
  <si>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</si>
  <si>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</si>
  <si>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</si>
  <si>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</si>
  <si>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</si>
  <si>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</si>
  <si>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</si>
  <si>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</si>
  <si>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</si>
  <si>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</si>
  <si>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</si>
  <si>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</si>
  <si>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</si>
  <si>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</si>
  <si>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</si>
  <si>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</si>
  <si>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</si>
  <si>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</si>
  <si>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</si>
  <si>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</si>
  <si>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</si>
  <si>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</si>
  <si>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</si>
  <si>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</si>
  <si>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</si>
  <si>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</si>
  <si>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</si>
  <si>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</si>
  <si>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</si>
  <si>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</si>
  <si>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</si>
  <si>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</si>
  <si>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</si>
  <si>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</si>
  <si>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</si>
  <si>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</si>
  <si>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</si>
  <si>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</si>
  <si>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</si>
  <si>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</si>
  <si>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</si>
  <si>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</si>
  <si>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</si>
  <si>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</si>
  <si>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</si>
  <si>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</si>
  <si>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</si>
  <si>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</si>
  <si>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</si>
  <si>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</si>
  <si>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</si>
  <si>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</si>
  <si>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</si>
  <si>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</si>
  <si>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</si>
  <si>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</si>
  <si>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</si>
  <si>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</si>
  <si>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</si>
  <si>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</si>
  <si>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</si>
  <si>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</si>
  <si>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</si>
  <si>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</si>
  <si>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</si>
  <si>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</si>
  <si>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</si>
  <si>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</si>
  <si>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</si>
  <si>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</si>
  <si>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</si>
  <si>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</si>
  <si>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</si>
  <si>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</si>
  <si>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</si>
  <si>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</si>
  <si>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</si>
  <si>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</si>
  <si>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</si>
  <si>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</si>
  <si>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</si>
  <si>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</si>
  <si>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</si>
  <si>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</si>
  <si>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</si>
  <si>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</si>
  <si>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</si>
  <si>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</si>
  <si>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</si>
  <si>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</si>
  <si>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</si>
  <si>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</si>
  <si>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</si>
  <si>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</si>
  <si>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</si>
  <si>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</si>
  <si>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</si>
  <si>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</si>
  <si>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</si>
  <si>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</si>
  <si>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</si>
  <si>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</si>
  <si>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</si>
  <si>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</si>
  <si>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</si>
  <si>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</si>
  <si>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</si>
  <si>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</si>
  <si>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</si>
  <si>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</si>
  <si>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</si>
  <si>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</si>
  <si>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</si>
  <si>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</si>
  <si>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</si>
  <si>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</si>
  <si>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</si>
  <si>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</si>
  <si>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</si>
  <si>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</si>
  <si>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</si>
  <si>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</si>
  <si>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</si>
  <si>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</si>
  <si>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</si>
  <si>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</si>
  <si>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</si>
  <si>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</si>
  <si>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</si>
  <si>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</si>
  <si>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</si>
  <si>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</si>
  <si>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</si>
  <si>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</si>
  <si>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</si>
  <si>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</si>
  <si>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</si>
  <si>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</si>
  <si>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</si>
  <si>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</si>
  <si>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</si>
  <si>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</si>
  <si>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</si>
  <si>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</si>
  <si>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</si>
  <si>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</si>
  <si>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</si>
  <si>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</si>
  <si>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</si>
  <si>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</si>
  <si>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</si>
  <si>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</si>
  <si>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</si>
  <si>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</si>
  <si>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</si>
  <si>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</si>
  <si>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</si>
  <si>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</si>
  <si>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</si>
  <si>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</si>
  <si>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</si>
  <si>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</si>
  <si>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</si>
  <si>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</si>
  <si>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</si>
  <si>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</si>
  <si>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</si>
  <si>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</si>
  <si>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</si>
  <si>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</si>
  <si>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</si>
  <si>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</si>
  <si>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</si>
  <si>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</si>
  <si>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</si>
  <si>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</si>
  <si>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</si>
  <si>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</si>
  <si>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</si>
  <si>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</si>
  <si>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</si>
  <si>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</si>
  <si>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</si>
  <si>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</si>
  <si>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</si>
  <si>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</si>
  <si>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</si>
  <si>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</si>
  <si>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</si>
  <si>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</si>
  <si>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</si>
  <si>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</si>
  <si>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</si>
  <si>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</si>
  <si>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</si>
  <si>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</si>
  <si>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</si>
  <si>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</si>
  <si>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</si>
  <si>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</si>
  <si>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</si>
  <si>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</si>
  <si>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</si>
  <si>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</si>
  <si>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</si>
  <si>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</si>
  <si>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</si>
  <si>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</si>
  <si>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</si>
  <si>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</si>
  <si>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</si>
  <si>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</si>
  <si>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</si>
  <si>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</si>
  <si>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</si>
  <si>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</si>
  <si>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</si>
  <si>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</si>
  <si>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</si>
  <si>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</si>
  <si>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</si>
  <si>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</si>
  <si>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</si>
  <si>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</si>
  <si>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</si>
  <si>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</si>
  <si>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</si>
  <si>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</si>
  <si>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</si>
  <si>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</si>
  <si>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</si>
  <si>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</si>
  <si>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</si>
  <si>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</si>
  <si>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</si>
  <si>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</si>
  <si>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</si>
  <si>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</si>
  <si>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</si>
  <si>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</si>
  <si>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</si>
  <si>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</si>
  <si>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</si>
  <si>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</si>
  <si>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</si>
  <si>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</si>
  <si>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</si>
  <si>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</si>
  <si>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</si>
  <si>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</si>
  <si>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</si>
  <si>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</si>
  <si>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</si>
  <si>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</si>
  <si>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</si>
  <si>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</si>
  <si>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</si>
  <si>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</si>
  <si>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</si>
  <si>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</si>
  <si>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</si>
  <si>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</si>
  <si>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</si>
  <si>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</si>
  <si>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</si>
  <si>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</si>
  <si>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</si>
  <si>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</si>
  <si>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</si>
  <si>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</si>
  <si>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</si>
  <si>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</si>
  <si>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</si>
  <si>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</si>
  <si>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</si>
  <si>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</si>
  <si>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</si>
  <si>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</si>
  <si>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</si>
  <si>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</si>
  <si>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</si>
  <si>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</si>
  <si>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</si>
  <si>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</si>
  <si>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</si>
  <si>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</si>
  <si>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</si>
  <si>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</si>
  <si>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</si>
  <si>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</si>
  <si>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</si>
  <si>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</si>
  <si>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</si>
  <si>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</si>
  <si>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</si>
  <si>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</si>
  <si>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</si>
  <si>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</si>
  <si>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</si>
  <si>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</si>
  <si>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</si>
  <si>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</si>
  <si>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</si>
  <si>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</si>
  <si>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</si>
  <si>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</si>
  <si>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</si>
  <si>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</si>
  <si>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</si>
  <si>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</si>
  <si>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</si>
  <si>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</si>
  <si>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</si>
  <si>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</si>
  <si>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</si>
  <si>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</si>
  <si>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</si>
  <si>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</si>
  <si>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</si>
  <si>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</si>
  <si>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</si>
  <si>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</si>
  <si>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</si>
  <si>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</si>
  <si>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</si>
  <si>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</si>
  <si>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</si>
  <si>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</si>
  <si>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</si>
  <si>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</si>
  <si>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</si>
  <si>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</si>
  <si>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</si>
  <si>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</si>
  <si>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</si>
  <si>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</si>
  <si>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</si>
  <si>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</si>
  <si>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</si>
  <si>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</si>
  <si>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</si>
  <si>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</si>
  <si>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</si>
  <si>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</si>
  <si>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</si>
  <si>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</si>
  <si>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</si>
  <si>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</si>
  <si>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</si>
  <si>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</si>
  <si>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</si>
  <si>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</si>
  <si>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</si>
  <si>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</si>
  <si>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</si>
  <si>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</si>
  <si>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</si>
  <si>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</si>
  <si>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</si>
  <si>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</si>
  <si>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</si>
  <si>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</si>
  <si>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</si>
  <si>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</si>
  <si>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</si>
  <si>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</si>
  <si>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</si>
  <si>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</si>
  <si>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</si>
  <si>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</si>
  <si>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</si>
  <si>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</si>
  <si>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</si>
  <si>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</si>
  <si>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</si>
  <si>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</si>
  <si>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</si>
  <si>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</si>
  <si>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</si>
  <si>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</si>
  <si>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</si>
  <si>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</si>
  <si>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</si>
  <si>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</si>
  <si>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</si>
  <si>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</si>
  <si>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</si>
  <si>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</si>
  <si>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</si>
  <si>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</si>
  <si>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</si>
  <si>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</si>
  <si>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</si>
  <si>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</si>
  <si>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</si>
  <si>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</si>
  <si>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</si>
  <si>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</si>
  <si>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</si>
  <si>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</si>
  <si>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</si>
  <si>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</si>
  <si>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</si>
  <si>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</si>
  <si>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</si>
  <si>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</si>
  <si>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</si>
  <si>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</si>
  <si>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</si>
  <si>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</si>
  <si>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</si>
  <si>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</si>
  <si>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</si>
  <si>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</si>
  <si>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</si>
  <si>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</si>
  <si>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</si>
  <si>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</si>
  <si>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</si>
  <si>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</si>
  <si>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</si>
  <si>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</si>
  <si>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</si>
  <si>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</si>
  <si>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</si>
  <si>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</si>
  <si>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</si>
  <si>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</si>
  <si>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</si>
  <si>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</si>
  <si>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</si>
  <si>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</si>
  <si>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</si>
  <si>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</si>
  <si>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</si>
  <si>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</si>
  <si>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</si>
  <si>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</si>
  <si>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</si>
  <si>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</si>
  <si>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</si>
  <si>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</si>
  <si>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</si>
  <si>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</si>
  <si>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</si>
  <si>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</si>
  <si>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</si>
  <si>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</si>
  <si>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</si>
  <si>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</si>
  <si>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</si>
  <si>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</si>
  <si>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</si>
  <si>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</si>
  <si>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</si>
  <si>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</si>
  <si>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</si>
  <si>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</si>
  <si>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</si>
  <si>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</si>
  <si>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</si>
  <si>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</si>
  <si>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</si>
  <si>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</si>
  <si>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</si>
  <si>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</si>
  <si>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</si>
  <si>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</si>
  <si>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</si>
  <si>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</si>
  <si>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</si>
  <si>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</si>
  <si>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</si>
  <si>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</si>
  <si>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</si>
  <si>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</si>
  <si>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</si>
  <si>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</si>
  <si>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</si>
  <si>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</si>
  <si>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</si>
  <si>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</si>
  <si>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</si>
  <si>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</si>
  <si>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</si>
  <si>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</si>
  <si>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</si>
  <si>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</si>
  <si>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</si>
  <si>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</si>
  <si>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</si>
  <si>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</si>
  <si>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</si>
  <si>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</si>
  <si>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</si>
  <si>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</si>
  <si>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</si>
  <si>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</si>
  <si>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</si>
  <si>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</si>
  <si>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</si>
  <si>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</si>
  <si>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</si>
  <si>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</si>
  <si>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</si>
  <si>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</si>
  <si>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</si>
  <si>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</si>
  <si>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</si>
  <si>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</si>
  <si>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</si>
  <si>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</si>
  <si>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</si>
  <si>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</si>
  <si>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</si>
  <si>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</si>
  <si>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</si>
  <si>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</si>
  <si>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</si>
  <si>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</si>
  <si>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</si>
  <si>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</si>
  <si>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</si>
  <si>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</si>
  <si>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</si>
  <si>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</si>
  <si>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</si>
  <si>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</si>
  <si>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</si>
  <si>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</si>
  <si>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</si>
  <si>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</si>
  <si>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</si>
  <si>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</si>
  <si>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</si>
  <si>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</si>
  <si>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</si>
  <si>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</si>
  <si>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</si>
  <si>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</si>
  <si>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</si>
  <si>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</si>
  <si>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</si>
  <si>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</si>
  <si>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</si>
  <si>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</si>
  <si>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</si>
  <si>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</si>
  <si>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</si>
  <si>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</si>
  <si>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</si>
  <si>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</si>
  <si>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</si>
  <si>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</si>
  <si>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</si>
  <si>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</si>
  <si>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</si>
  <si>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</si>
  <si>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</si>
  <si>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</si>
  <si>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</si>
  <si>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</si>
  <si>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</si>
  <si>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</si>
  <si>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</si>
  <si>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</si>
  <si>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</si>
  <si>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</si>
  <si>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</si>
  <si>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</si>
  <si>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</si>
  <si>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</si>
  <si>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</si>
  <si>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</si>
  <si>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</si>
  <si>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</si>
  <si>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</si>
  <si>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</si>
  <si>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</si>
  <si>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</si>
  <si>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</si>
  <si>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</si>
  <si>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</si>
  <si>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</si>
  <si>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</si>
  <si>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</si>
  <si>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</si>
  <si>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</si>
  <si>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</si>
  <si>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</si>
  <si>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</si>
  <si>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</si>
  <si>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</si>
  <si>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</si>
  <si>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</si>
  <si>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</si>
  <si>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</si>
  <si>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</si>
  <si>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</si>
  <si>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</si>
  <si>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</si>
  <si>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</si>
  <si>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</si>
  <si>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</si>
  <si>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</si>
  <si>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</si>
  <si>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</si>
  <si>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</si>
  <si>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</si>
  <si>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</si>
  <si>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</si>
  <si>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</si>
  <si>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</si>
  <si>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</si>
  <si>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</si>
  <si>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</si>
  <si>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</si>
  <si>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</si>
  <si>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</si>
  <si>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</si>
  <si>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</si>
  <si>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</si>
  <si>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</si>
  <si>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</si>
  <si>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</si>
  <si>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</si>
  <si>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</si>
  <si>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</si>
  <si>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</si>
  <si>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</si>
  <si>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</si>
  <si>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</si>
  <si>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</si>
  <si>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</si>
  <si>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</si>
  <si>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</si>
  <si>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</si>
  <si>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</si>
  <si>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</si>
  <si>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</si>
  <si>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</si>
  <si>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</si>
  <si>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</si>
  <si>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</si>
  <si>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</si>
  <si>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</si>
  <si>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</si>
  <si>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</si>
  <si>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</si>
  <si>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</si>
  <si>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</si>
  <si>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</si>
  <si>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</si>
  <si>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</si>
  <si>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</si>
  <si>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</si>
  <si>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</si>
  <si>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</si>
  <si>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</si>
  <si>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</si>
  <si>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</si>
  <si>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</si>
  <si>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</si>
  <si>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</si>
  <si>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</si>
  <si>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</si>
  <si>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</si>
  <si>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</si>
  <si>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</si>
  <si>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</si>
  <si>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</si>
  <si>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</si>
  <si>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</si>
  <si>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</si>
  <si>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</si>
  <si>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</si>
  <si>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</si>
  <si>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</si>
  <si>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</si>
  <si>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</si>
  <si>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</si>
  <si>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</si>
  <si>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</si>
  <si>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</si>
  <si>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</si>
  <si>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</si>
  <si>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</si>
  <si>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</si>
  <si>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</si>
  <si>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</si>
  <si>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</si>
  <si>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</si>
  <si>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</si>
  <si>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</si>
  <si>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</si>
  <si>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</si>
  <si>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</si>
  <si>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</si>
  <si>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</si>
  <si>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</si>
  <si>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</si>
  <si>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</si>
  <si>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</si>
  <si>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</si>
  <si>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</si>
  <si>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</si>
  <si>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</si>
  <si>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</si>
  <si>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</si>
  <si>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</si>
  <si>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</si>
  <si>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</si>
  <si>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</si>
  <si>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</si>
  <si>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</si>
  <si>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</si>
  <si>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</si>
  <si>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</si>
  <si>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</si>
  <si>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</si>
  <si>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</si>
  <si>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</si>
  <si>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</si>
  <si>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</si>
  <si>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</si>
  <si>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</si>
  <si>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</si>
  <si>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</si>
  <si>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</si>
  <si>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</si>
  <si>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</si>
  <si>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</si>
  <si>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</si>
  <si>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</si>
  <si>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</si>
  <si>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</si>
  <si>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</si>
  <si>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</si>
  <si>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</si>
  <si>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</si>
  <si>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</si>
  <si>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</si>
  <si>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</si>
  <si>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</si>
  <si>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</si>
  <si>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</si>
  <si>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</si>
  <si>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</si>
  <si>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</si>
  <si>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</si>
  <si>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</si>
  <si>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</si>
  <si>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</si>
  <si>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</si>
  <si>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</si>
  <si>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</si>
  <si>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</si>
  <si>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</si>
  <si>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</si>
  <si>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</si>
  <si>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</si>
  <si>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</si>
  <si>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</si>
  <si>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</si>
  <si>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</si>
  <si>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</si>
  <si>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</si>
  <si>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</si>
  <si>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</si>
  <si>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</si>
  <si>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</si>
  <si>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</si>
  <si>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</si>
  <si>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</si>
  <si>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</si>
  <si>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</si>
  <si>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</si>
  <si>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</si>
  <si>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</si>
  <si>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</si>
  <si>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</si>
  <si>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</si>
  <si>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</si>
  <si>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</si>
  <si>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</si>
  <si>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</si>
  <si>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</si>
  <si>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</si>
  <si>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</si>
  <si>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</si>
  <si>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</si>
  <si>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</si>
  <si>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</si>
  <si>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</si>
  <si>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</si>
  <si>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</si>
  <si>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</si>
  <si>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</si>
  <si>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</si>
  <si>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</si>
  <si>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</si>
  <si>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</si>
  <si>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</si>
  <si>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</si>
  <si>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</si>
  <si>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</si>
  <si>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</si>
  <si>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</si>
  <si>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</si>
  <si>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</si>
  <si>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</si>
  <si>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</si>
  <si>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</si>
  <si>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</si>
  <si>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</si>
  <si>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</si>
  <si>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</si>
  <si>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</si>
  <si>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</si>
  <si>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</si>
  <si>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</si>
  <si>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</si>
  <si>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</si>
  <si>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</si>
  <si>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</si>
  <si>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</si>
  <si>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</si>
  <si>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</si>
  <si>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</si>
  <si>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</si>
  <si>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</si>
  <si>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</si>
  <si>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</si>
  <si>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</si>
  <si>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</si>
  <si>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</si>
  <si>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</si>
  <si>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</si>
  <si>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</si>
  <si>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</si>
  <si>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</si>
  <si>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</si>
  <si>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</si>
  <si>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</si>
  <si>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</si>
  <si>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</si>
  <si>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</si>
  <si>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</si>
  <si>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</si>
  <si>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</si>
  <si>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</si>
  <si>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</si>
  <si>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</si>
  <si>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</si>
  <si>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</si>
  <si>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</si>
  <si>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</si>
  <si>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</si>
  <si>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</si>
  <si>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</si>
  <si>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</si>
  <si>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</si>
  <si>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</si>
  <si>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</si>
  <si>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</si>
  <si>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</si>
  <si>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</si>
  <si>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</si>
  <si>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</si>
  <si>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</si>
  <si>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</si>
  <si>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</si>
  <si>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</si>
  <si>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</si>
  <si>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</si>
  <si>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</si>
  <si>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</si>
  <si>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</si>
  <si>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</si>
  <si>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</si>
  <si>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</si>
  <si>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</si>
  <si>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</si>
  <si>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</si>
  <si>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</si>
  <si>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</si>
  <si>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</si>
  <si>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</si>
  <si>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</si>
  <si>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</si>
  <si>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</si>
  <si>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</si>
  <si>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</si>
  <si>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</si>
  <si>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</si>
  <si>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</si>
  <si>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</si>
  <si>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</si>
  <si>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</si>
  <si>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</si>
  <si>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</si>
  <si>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</si>
  <si>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</si>
  <si>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</si>
  <si>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</si>
  <si>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</si>
  <si>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</si>
  <si>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</si>
  <si>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</si>
  <si>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</si>
  <si>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</si>
  <si>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</si>
  <si>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</si>
  <si>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</si>
  <si>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</si>
  <si>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</si>
  <si>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</si>
  <si>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</si>
  <si>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</si>
  <si>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</si>
  <si>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</si>
  <si>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</si>
  <si>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</si>
  <si>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</si>
  <si>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</si>
  <si>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</si>
  <si>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</si>
  <si>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</si>
  <si>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</si>
  <si>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</si>
  <si>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</si>
  <si>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</si>
  <si>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</si>
  <si>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</si>
  <si>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</si>
  <si>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</si>
  <si>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</si>
  <si>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</si>
  <si>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</si>
  <si>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</si>
  <si>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</si>
  <si>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</si>
  <si>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</si>
  <si>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</si>
  <si>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</si>
  <si>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</si>
  <si>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</si>
  <si>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</si>
  <si>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</si>
  <si>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</si>
  <si>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</si>
  <si>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</si>
  <si>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</si>
  <si>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</si>
  <si>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</si>
  <si>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</si>
  <si>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</si>
  <si>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</si>
  <si>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</si>
  <si>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</si>
  <si>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</si>
  <si>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</si>
  <si>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</si>
  <si>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</si>
  <si>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</si>
  <si>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</si>
  <si>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</si>
  <si>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</si>
  <si>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</si>
  <si>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</si>
  <si>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</si>
  <si>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</si>
  <si>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</si>
  <si>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</si>
  <si>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</si>
  <si>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</si>
  <si>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</si>
  <si>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</si>
  <si>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</si>
  <si>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</si>
  <si>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</si>
  <si>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</si>
  <si>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</si>
  <si>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</si>
  <si>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</si>
  <si>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</si>
  <si>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</si>
  <si>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</si>
  <si>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</si>
  <si>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</si>
  <si>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</si>
  <si>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</si>
  <si>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</si>
  <si>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</si>
  <si>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</si>
  <si>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</si>
  <si>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</si>
  <si>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</si>
  <si>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</si>
  <si>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</si>
  <si>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</si>
  <si>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</si>
  <si>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</si>
  <si>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</si>
  <si>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</si>
  <si>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</si>
  <si>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</si>
  <si>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</si>
  <si>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</si>
  <si>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</si>
  <si>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</si>
  <si>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</si>
  <si>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</si>
  <si>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</si>
  <si>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</si>
  <si>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</si>
  <si>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</si>
  <si>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</si>
  <si>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</si>
  <si>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</si>
  <si>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</si>
  <si>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</si>
  <si>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</si>
  <si>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</si>
  <si>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</si>
  <si>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</si>
  <si>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</si>
  <si>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</si>
  <si>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</si>
  <si>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</si>
  <si>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</si>
  <si>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</si>
  <si>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</si>
  <si>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</si>
  <si>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</si>
  <si>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</si>
  <si>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</si>
  <si>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</si>
  <si>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</si>
  <si>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</si>
  <si>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</si>
  <si>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</si>
  <si>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</si>
  <si>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</si>
  <si>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</si>
  <si>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</si>
  <si>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</si>
  <si>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</si>
  <si>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</si>
  <si>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</si>
  <si>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</si>
  <si>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</si>
  <si>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</si>
  <si>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</si>
  <si>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</si>
  <si>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</si>
  <si>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</si>
  <si>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</si>
  <si>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</si>
  <si>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</si>
  <si>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</si>
  <si>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</si>
  <si>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</si>
  <si>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</si>
  <si>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</si>
  <si>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</si>
  <si>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</si>
  <si>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</si>
  <si>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</si>
  <si>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</si>
  <si>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</si>
  <si>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</si>
  <si>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</si>
  <si>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</si>
  <si>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</si>
  <si>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</si>
  <si>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</si>
  <si>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</si>
  <si>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</si>
  <si>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</si>
  <si>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</si>
  <si>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</si>
  <si>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</si>
  <si>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</si>
  <si>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</si>
  <si>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</si>
  <si>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</si>
  <si>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</si>
  <si>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</si>
  <si>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</si>
  <si>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</si>
  <si>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</si>
  <si>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</si>
  <si>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</si>
  <si>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</si>
  <si>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</si>
  <si>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</si>
  <si>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</si>
  <si>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</si>
  <si>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</si>
  <si>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</si>
  <si>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</si>
  <si>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</si>
  <si>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</si>
  <si>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</si>
  <si>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</si>
  <si>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</si>
  <si>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</si>
  <si>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</si>
  <si>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</si>
  <si>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</si>
  <si>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</si>
  <si>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</si>
  <si>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</si>
  <si>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</si>
  <si>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</si>
  <si>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</si>
  <si>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</si>
  <si>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</si>
  <si>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</si>
  <si>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</si>
  <si>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</si>
  <si>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</si>
  <si>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</si>
  <si>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</si>
  <si>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</si>
  <si>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</si>
  <si>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</si>
  <si>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</si>
  <si>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</si>
  <si>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</si>
  <si>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</si>
  <si>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</si>
  <si>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</si>
  <si>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</si>
  <si>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</si>
  <si>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</si>
  <si>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</si>
  <si>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</si>
  <si>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</si>
  <si>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</si>
  <si>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</si>
  <si>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</si>
  <si>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</si>
  <si>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</si>
  <si>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</si>
  <si>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</si>
  <si>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</si>
  <si>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</si>
  <si>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</si>
  <si>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</si>
  <si>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</si>
  <si>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</si>
  <si>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</si>
  <si>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</si>
  <si>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</si>
  <si>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</si>
  <si>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</si>
  <si>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</si>
  <si>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</si>
  <si>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</si>
  <si>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</si>
  <si>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</si>
  <si>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</si>
  <si>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</si>
  <si>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</si>
  <si>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</si>
  <si>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</si>
  <si>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</si>
  <si>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</si>
  <si>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</si>
  <si>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</si>
  <si>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</si>
  <si>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</si>
  <si>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</si>
  <si>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</si>
  <si>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</si>
  <si>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</si>
  <si>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</si>
  <si>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</si>
  <si>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</si>
  <si>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</si>
  <si>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</si>
  <si>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</si>
  <si>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</si>
  <si>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</si>
  <si>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</si>
  <si>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</si>
  <si>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</si>
  <si>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</si>
  <si>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</si>
  <si>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</si>
  <si>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</si>
  <si>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</si>
  <si>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</si>
  <si>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</si>
  <si>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</si>
  <si>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</si>
  <si>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</si>
  <si>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</si>
  <si>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</si>
  <si>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</si>
  <si>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</si>
  <si>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</si>
  <si>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</si>
  <si>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</si>
  <si>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</si>
  <si>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</si>
  <si>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</si>
  <si>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</si>
  <si>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</si>
  <si>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</si>
  <si>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</si>
  <si>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</si>
  <si>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</si>
  <si>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</si>
  <si>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</si>
  <si>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</si>
  <si>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</si>
  <si>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</si>
  <si>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</si>
  <si>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</si>
  <si>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</si>
  <si>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</si>
  <si>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</si>
  <si>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</si>
  <si>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</si>
  <si>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</si>
  <si>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</si>
  <si>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</si>
  <si>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</si>
  <si>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</si>
  <si>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</si>
  <si>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</si>
  <si>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</si>
  <si>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</si>
  <si>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</si>
  <si>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</si>
  <si>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</si>
  <si>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</si>
  <si>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</si>
  <si>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</si>
  <si>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</si>
  <si>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</si>
  <si>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</si>
  <si>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</si>
  <si>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</si>
  <si>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</si>
  <si>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</si>
  <si>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</si>
  <si>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</si>
  <si>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</si>
  <si>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</si>
  <si>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</si>
  <si>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</si>
  <si>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</si>
  <si>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</si>
  <si>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</si>
  <si>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</si>
  <si>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</si>
  <si>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</si>
  <si>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</si>
  <si>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</si>
  <si>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</si>
  <si>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</si>
  <si>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</si>
  <si>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</si>
  <si>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</si>
  <si>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</si>
  <si>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</si>
  <si>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</si>
  <si>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</si>
  <si>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</si>
  <si>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</si>
  <si>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</si>
  <si>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</si>
  <si>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</si>
  <si>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</si>
  <si>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</si>
  <si>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</si>
  <si>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</si>
  <si>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</si>
  <si>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</si>
  <si>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</si>
  <si>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</si>
  <si>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</si>
  <si>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</si>
  <si>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</si>
  <si>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</si>
  <si>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</si>
  <si>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</si>
  <si>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</si>
  <si>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</si>
  <si>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</si>
  <si>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</si>
  <si>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</si>
  <si>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</si>
  <si>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</si>
  <si>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</si>
  <si>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</si>
  <si>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</si>
  <si>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</si>
  <si>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</si>
  <si>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</si>
  <si>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</si>
  <si>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</si>
  <si>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</si>
  <si>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</si>
  <si>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</si>
  <si>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</si>
  <si>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</si>
  <si>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</si>
  <si>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</si>
  <si>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</si>
  <si>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</si>
  <si>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</si>
  <si>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</si>
  <si>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</si>
  <si>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</si>
  <si>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</si>
  <si>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</si>
  <si>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</si>
  <si>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</si>
  <si>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</si>
  <si>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</si>
  <si>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</si>
  <si>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</si>
  <si>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</si>
  <si>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</si>
  <si>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</si>
  <si>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</si>
  <si>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</si>
  <si>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</si>
  <si>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</si>
  <si>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</si>
  <si>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</si>
  <si>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</si>
  <si>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</si>
  <si>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</si>
  <si>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</si>
  <si>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</si>
  <si>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</si>
  <si>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</si>
  <si>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</si>
  <si>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</si>
  <si>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</si>
  <si>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</si>
  <si>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</si>
  <si>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</si>
  <si>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</si>
  <si>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</si>
  <si>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</si>
  <si>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</si>
  <si>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</si>
  <si>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</si>
  <si>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</si>
  <si>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</si>
  <si>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</si>
  <si>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</si>
  <si>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</si>
  <si>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</si>
  <si>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</si>
  <si>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</si>
  <si>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</si>
  <si>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</si>
  <si>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</si>
  <si>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</si>
  <si>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</si>
  <si>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</si>
  <si>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</si>
  <si>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</si>
  <si>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</si>
  <si>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</si>
  <si>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</si>
  <si>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</si>
  <si>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</si>
  <si>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</si>
  <si>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</si>
  <si>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</si>
  <si>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</si>
  <si>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</si>
  <si>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</si>
  <si>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</si>
  <si>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</si>
  <si>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</si>
  <si>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</si>
  <si>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</si>
  <si>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</si>
  <si>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</si>
  <si>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</si>
  <si>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</si>
  <si>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</si>
  <si>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</si>
  <si>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</si>
  <si>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</si>
  <si>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</si>
  <si>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</si>
  <si>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</si>
  <si>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</si>
  <si>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</si>
  <si>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</si>
  <si>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</si>
  <si>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</si>
  <si>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</si>
  <si>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</si>
  <si>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</si>
  <si>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</si>
  <si>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</si>
  <si>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</si>
  <si>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</si>
  <si>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</si>
  <si>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</si>
  <si>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</si>
  <si>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</si>
  <si>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</si>
  <si>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</si>
  <si>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</si>
  <si>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</si>
  <si>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</si>
  <si>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</si>
  <si>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</si>
  <si>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</si>
  <si>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</si>
  <si>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</si>
  <si>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</si>
  <si>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</si>
  <si>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</si>
  <si>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</si>
  <si>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</si>
  <si>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</si>
  <si>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</si>
  <si>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</si>
  <si>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</si>
  <si>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</si>
  <si>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</si>
  <si>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</si>
  <si>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</si>
  <si>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</si>
  <si>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</si>
  <si>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</si>
  <si>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</si>
  <si>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</si>
  <si>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</si>
  <si>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</si>
  <si>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</si>
  <si>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</si>
  <si>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</si>
  <si>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</si>
  <si>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</si>
  <si>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</si>
  <si>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</si>
  <si>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</si>
  <si>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</si>
  <si>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</si>
  <si>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</si>
  <si>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</si>
  <si>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</si>
  <si>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</si>
  <si>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</si>
  <si>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</si>
  <si>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</si>
  <si>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</si>
  <si>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</si>
  <si>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</si>
  <si>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</si>
  <si>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</si>
  <si>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</si>
  <si>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</si>
  <si>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</si>
  <si>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</si>
  <si>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</si>
  <si>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</si>
  <si>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</si>
  <si>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</si>
  <si>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</si>
  <si>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</si>
  <si>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</si>
  <si>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</si>
  <si>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</si>
  <si>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</si>
  <si>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</si>
  <si>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</si>
  <si>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</si>
  <si>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</si>
  <si>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</si>
  <si>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</si>
  <si>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</si>
  <si>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</si>
  <si>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</si>
  <si>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</si>
  <si>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</si>
  <si>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</si>
  <si>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</si>
  <si>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</si>
  <si>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</si>
  <si>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</si>
  <si>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</si>
  <si>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</si>
  <si>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</si>
  <si>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</si>
  <si>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</si>
  <si>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</si>
  <si>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</si>
  <si>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</si>
  <si>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</si>
  <si>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</si>
  <si>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</si>
  <si>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</si>
  <si>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</si>
  <si>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</si>
  <si>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</si>
  <si>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</si>
  <si>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</si>
  <si>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</si>
  <si>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</si>
  <si>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</si>
  <si>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</si>
  <si>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</si>
  <si>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</si>
  <si>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</si>
  <si>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</si>
  <si>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</si>
  <si>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</si>
  <si>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</si>
  <si>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</si>
  <si>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</si>
  <si>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</si>
  <si>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</si>
  <si>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</si>
  <si>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</si>
  <si>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</si>
  <si>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</si>
  <si>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</si>
  <si>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</si>
  <si>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</si>
  <si>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</si>
  <si>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</si>
  <si>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</si>
  <si>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</si>
  <si>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</si>
  <si>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</si>
  <si>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</si>
  <si>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</si>
  <si>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</si>
  <si>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</si>
  <si>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</si>
  <si>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</si>
  <si>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</si>
  <si>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</si>
  <si>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</si>
  <si>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</si>
  <si>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</si>
  <si>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</si>
  <si>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</si>
  <si>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</si>
  <si>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</si>
  <si>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</si>
  <si>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</si>
  <si>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</si>
  <si>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</si>
  <si>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</si>
  <si>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</si>
  <si>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</si>
  <si>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</si>
  <si>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</si>
  <si>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</si>
  <si>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</si>
  <si>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</si>
  <si>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</si>
  <si>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</si>
  <si>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</si>
  <si>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</si>
  <si>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</si>
  <si>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</si>
  <si>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</si>
  <si>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</si>
  <si>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</si>
  <si>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</si>
  <si>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</si>
  <si>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</si>
  <si>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</si>
  <si>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</si>
  <si>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</si>
  <si>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</si>
  <si>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</si>
  <si>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</si>
  <si>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</si>
  <si>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</si>
  <si>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</si>
  <si>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</si>
  <si>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</si>
  <si>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</si>
  <si>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</si>
  <si>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</si>
  <si>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</si>
  <si>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</si>
  <si>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</si>
  <si>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</si>
  <si>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</si>
  <si>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</si>
  <si>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</si>
  <si>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</si>
  <si>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</si>
  <si>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</si>
  <si>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</si>
  <si>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</si>
  <si>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</si>
  <si>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</si>
  <si>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</si>
  <si>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</si>
  <si>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</si>
  <si>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</si>
  <si>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</si>
  <si>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</si>
  <si>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</si>
  <si>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</si>
  <si>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</si>
  <si>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</si>
  <si>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</si>
  <si>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</si>
  <si>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</si>
  <si>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</si>
  <si>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</si>
  <si>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</si>
  <si>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</si>
  <si>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</si>
  <si>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</si>
  <si>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</si>
  <si>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</si>
  <si>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</si>
  <si>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</si>
  <si>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</si>
  <si>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</si>
  <si>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</si>
  <si>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</si>
  <si>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</si>
  <si>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</si>
  <si>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</si>
  <si>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</si>
  <si>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</si>
  <si>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</si>
  <si>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</si>
  <si>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</si>
  <si>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</si>
  <si>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</si>
  <si>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</si>
  <si>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</si>
  <si>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</si>
  <si>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</si>
  <si>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</si>
  <si>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</si>
  <si>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</si>
  <si>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</si>
  <si>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</si>
  <si>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</si>
  <si>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</si>
  <si>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</si>
  <si>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</si>
  <si>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</si>
  <si>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</si>
  <si>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</si>
  <si>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</si>
  <si>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</si>
  <si>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</si>
  <si>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</si>
  <si>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</si>
  <si>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</si>
  <si>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</si>
  <si>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</si>
  <si>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</si>
  <si>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</si>
  <si>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</si>
  <si>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</si>
  <si>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</si>
  <si>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</si>
  <si>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</si>
  <si>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</si>
  <si>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</si>
  <si>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</si>
  <si>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</si>
  <si>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</si>
  <si>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</si>
  <si>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</si>
  <si>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</si>
  <si>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</si>
  <si>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</si>
  <si>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</si>
  <si>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</si>
  <si>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</si>
  <si>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</si>
  <si>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</si>
  <si>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</si>
  <si>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</si>
  <si>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</si>
  <si>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</si>
  <si>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</si>
  <si>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</si>
  <si>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</si>
  <si>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</si>
  <si>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</si>
  <si>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</si>
  <si>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</si>
  <si>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</si>
  <si>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</si>
  <si>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</si>
  <si>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</si>
  <si>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</si>
  <si>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</si>
  <si>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</si>
  <si>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</si>
  <si>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</si>
  <si>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</si>
  <si>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</si>
  <si>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</si>
  <si>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</si>
  <si>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</si>
  <si>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</si>
  <si>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</si>
  <si>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</si>
  <si>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</si>
  <si>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</si>
  <si>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</si>
  <si>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</si>
  <si>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</si>
  <si>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</si>
  <si>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</si>
  <si>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</si>
  <si>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</si>
  <si>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</si>
  <si>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</si>
  <si>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</si>
  <si>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</si>
  <si>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</si>
  <si>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</si>
  <si>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</si>
  <si>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</si>
  <si>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</si>
  <si>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</si>
  <si>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</si>
  <si>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</si>
  <si>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</si>
  <si>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</si>
  <si>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</si>
  <si>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</si>
  <si>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</si>
  <si>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</si>
  <si>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</si>
  <si>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</si>
  <si>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</si>
  <si>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</si>
  <si>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</si>
  <si>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</si>
  <si>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</si>
  <si>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</si>
  <si>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</si>
  <si>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</si>
  <si>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</si>
  <si>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</si>
  <si>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</si>
  <si>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</si>
  <si>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</si>
  <si>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</si>
  <si>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</si>
  <si>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</si>
  <si>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</si>
  <si>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</si>
  <si>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</si>
  <si>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</si>
  <si>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</si>
  <si>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</si>
  <si>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</si>
  <si>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</si>
  <si>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</si>
  <si>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</si>
  <si>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</si>
  <si>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</si>
  <si>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</si>
  <si>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</si>
  <si>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</si>
  <si>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</si>
  <si>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</si>
  <si>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</si>
  <si>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</si>
  <si>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</si>
  <si>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</si>
  <si>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</si>
  <si>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</si>
  <si>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</si>
  <si>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</si>
  <si>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</si>
  <si>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</si>
  <si>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</si>
  <si>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</si>
  <si>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</si>
  <si>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</si>
  <si>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</si>
  <si>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</si>
  <si>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</si>
  <si>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</si>
  <si>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</si>
  <si>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</si>
  <si>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</si>
  <si>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</si>
  <si>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</si>
  <si>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</si>
  <si>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</si>
  <si>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</si>
  <si>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</si>
  <si>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</si>
  <si>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</si>
  <si>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</si>
  <si>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</si>
  <si>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</si>
  <si>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</si>
  <si>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</si>
  <si>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</si>
  <si>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</si>
  <si>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</si>
  <si>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</si>
  <si>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</si>
  <si>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</si>
  <si>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</si>
  <si>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</si>
  <si>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</si>
  <si>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</si>
  <si>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</si>
  <si>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</si>
  <si>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</si>
  <si>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</si>
  <si>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</si>
  <si>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</si>
  <si>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</si>
  <si>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</si>
  <si>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</si>
  <si>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</si>
  <si>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</si>
  <si>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</si>
  <si>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</si>
  <si>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</si>
  <si>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</si>
  <si>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</si>
  <si>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</si>
  <si>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</si>
  <si>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</si>
  <si>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</si>
  <si>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</si>
  <si>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</si>
  <si>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</si>
  <si>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</si>
  <si>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</si>
  <si>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</si>
  <si>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</si>
  <si>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</si>
  <si>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</si>
  <si>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</si>
  <si>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</si>
  <si>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</si>
  <si>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</si>
  <si>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</si>
  <si>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</si>
  <si>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</si>
  <si>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</si>
  <si>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</si>
  <si>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</si>
  <si>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</si>
  <si>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</si>
  <si>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</si>
  <si>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</si>
  <si>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</si>
  <si>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</si>
  <si>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</si>
  <si>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</si>
  <si>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</si>
  <si>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</si>
  <si>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</si>
  <si>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</si>
  <si>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</si>
  <si>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</si>
  <si>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</si>
  <si>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</si>
  <si>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</si>
  <si>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</si>
  <si>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</si>
  <si>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</si>
  <si>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</si>
  <si>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</si>
  <si>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</si>
  <si>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</si>
  <si>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</si>
  <si>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</si>
  <si>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</si>
  <si>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</si>
  <si>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</si>
  <si>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</si>
  <si>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</si>
  <si>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</si>
  <si>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</si>
  <si>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</si>
  <si>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</si>
  <si>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</si>
  <si>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</si>
  <si>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</si>
  <si>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</si>
  <si>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</si>
  <si>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</si>
  <si>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</si>
  <si>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</si>
  <si>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</si>
  <si>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</si>
  <si>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</si>
  <si>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</si>
  <si>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</si>
  <si>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</si>
  <si>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</si>
  <si>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</si>
  <si>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</si>
  <si>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</si>
  <si>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</si>
  <si>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</si>
  <si>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</si>
  <si>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</si>
  <si>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</si>
  <si>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</si>
  <si>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</si>
  <si>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</si>
  <si>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</si>
  <si>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</si>
  <si>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</si>
  <si>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</si>
  <si>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</si>
  <si>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</si>
  <si>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</si>
  <si>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</si>
  <si>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</si>
  <si>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</si>
  <si>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</si>
  <si>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</si>
  <si>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</si>
  <si>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</si>
  <si>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</si>
  <si>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</si>
  <si>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</si>
  <si>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</si>
  <si>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</si>
  <si>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</si>
  <si>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</si>
  <si>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</si>
  <si>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</si>
  <si>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</si>
  <si>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</si>
  <si>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</si>
  <si>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</si>
  <si>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</si>
  <si>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</si>
  <si>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</si>
  <si>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</si>
  <si>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</si>
  <si>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</si>
  <si>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</si>
  <si>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</si>
  <si>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</si>
  <si>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</si>
  <si>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</si>
  <si>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</si>
  <si>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</si>
  <si>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</si>
  <si>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</si>
  <si>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</si>
  <si>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</si>
  <si>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</si>
  <si>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</si>
  <si>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</si>
  <si>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</si>
  <si>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</si>
  <si>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</si>
  <si>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</si>
  <si>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</si>
  <si>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</si>
  <si>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</si>
  <si>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</si>
  <si>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</si>
  <si>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</si>
  <si>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</si>
  <si>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</si>
  <si>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</si>
  <si>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</si>
  <si>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</si>
  <si>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</si>
  <si>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</si>
  <si>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</si>
  <si>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</si>
  <si>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</si>
  <si>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</si>
  <si>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</si>
  <si>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</si>
  <si>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</si>
  <si>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</si>
  <si>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</si>
  <si>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</si>
  <si>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</si>
  <si>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</si>
  <si>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</si>
  <si>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</si>
  <si>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</si>
  <si>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</si>
  <si>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</si>
  <si>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</si>
  <si>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</si>
  <si>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</si>
  <si>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</si>
  <si>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</si>
  <si>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</si>
  <si>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</si>
  <si>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</si>
  <si>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</si>
  <si>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</si>
  <si>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</si>
  <si>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</si>
  <si>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</si>
  <si>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</si>
  <si>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</si>
  <si>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</si>
  <si>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</si>
  <si>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</si>
  <si>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</si>
  <si>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</si>
  <si>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</si>
  <si>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</si>
  <si>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</si>
  <si>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</si>
  <si>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</si>
  <si>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</si>
  <si>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</si>
  <si>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</si>
  <si>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</si>
  <si>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</si>
  <si>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</si>
  <si>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</si>
  <si>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</si>
  <si>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</si>
  <si>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</si>
  <si>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</si>
  <si>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</si>
  <si>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</si>
  <si>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</si>
  <si>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</si>
  <si>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</si>
  <si>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</si>
  <si>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</si>
  <si>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</si>
  <si>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</si>
  <si>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</si>
  <si>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</si>
  <si>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</si>
  <si>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</si>
  <si>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</si>
  <si>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</si>
  <si>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</si>
  <si>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</si>
  <si>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</si>
  <si>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</si>
  <si>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</si>
  <si>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</si>
  <si>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</si>
  <si>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</si>
  <si>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</si>
  <si>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</si>
  <si>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</si>
  <si>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</si>
  <si>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</si>
  <si>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</si>
  <si>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</si>
  <si>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</si>
  <si>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</si>
  <si>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</si>
  <si>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</si>
  <si>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</si>
  <si>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</si>
  <si>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</si>
  <si>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</si>
  <si>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</si>
  <si>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</si>
  <si>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</si>
  <si>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</si>
  <si>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</si>
  <si>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</si>
  <si>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</si>
  <si>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</si>
  <si>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</si>
  <si>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</si>
  <si>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</si>
  <si>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</si>
  <si>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</si>
  <si>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</si>
  <si>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</si>
  <si>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</si>
  <si>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</si>
  <si>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</si>
  <si>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</si>
  <si>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</si>
  <si>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</si>
  <si>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</si>
  <si>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</si>
  <si>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</si>
  <si>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</si>
  <si>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</si>
  <si>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</si>
  <si>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</si>
  <si>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</si>
  <si>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</si>
  <si>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</si>
  <si>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</si>
  <si>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</si>
  <si>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</si>
  <si>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</si>
  <si>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</si>
  <si>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</si>
  <si>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</si>
  <si>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</si>
  <si>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</si>
  <si>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</si>
  <si>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</si>
  <si>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</si>
  <si>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</si>
  <si>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</si>
  <si>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</si>
  <si>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</si>
  <si>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</si>
  <si>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</si>
  <si>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</si>
  <si>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</si>
  <si>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</si>
  <si>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</si>
  <si>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</si>
  <si>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</si>
  <si>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</si>
  <si>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</si>
  <si>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</si>
  <si>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</si>
  <si>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</si>
  <si>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</si>
  <si>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</si>
  <si>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</si>
  <si>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</si>
  <si>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</si>
  <si>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</si>
  <si>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</si>
  <si>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</si>
  <si>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</si>
  <si>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</si>
  <si>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</si>
  <si>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</si>
  <si>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</si>
  <si>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</si>
  <si>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</si>
  <si>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</si>
  <si>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</si>
  <si>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</si>
  <si>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</si>
  <si>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</si>
  <si>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</si>
  <si>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</si>
  <si>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</si>
  <si>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</si>
  <si>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</si>
  <si>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</si>
  <si>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</si>
  <si>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</si>
  <si>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</si>
  <si>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</si>
  <si>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</si>
  <si>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</si>
  <si>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</si>
  <si>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</si>
  <si>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</si>
  <si>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</si>
  <si>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</si>
  <si>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</si>
  <si>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</si>
  <si>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</si>
  <si>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</si>
  <si>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</si>
  <si>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</si>
  <si>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</si>
  <si>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</si>
  <si>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</si>
  <si>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</si>
  <si>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</si>
  <si>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</si>
  <si>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</si>
  <si>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</si>
  <si>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</si>
  <si>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</si>
  <si>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</si>
  <si>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</si>
  <si>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</si>
  <si>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</si>
  <si>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</si>
  <si>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</si>
  <si>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</si>
  <si>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</si>
  <si>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</si>
  <si>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</si>
  <si>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</si>
  <si>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</si>
  <si>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</si>
  <si>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</si>
  <si>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</si>
  <si>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</si>
  <si>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</si>
  <si>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</si>
  <si>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</si>
  <si>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</si>
  <si>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</si>
  <si>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</si>
  <si>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</si>
  <si>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</si>
  <si>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</si>
  <si>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</si>
  <si>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</si>
  <si>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</si>
  <si>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</si>
  <si>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</si>
  <si>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</si>
  <si>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</si>
  <si>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</si>
  <si>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</si>
  <si>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</si>
  <si>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</si>
  <si>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</si>
  <si>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</si>
  <si>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</si>
  <si>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</si>
  <si>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</si>
  <si>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</si>
  <si>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</si>
  <si>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</si>
  <si>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</si>
  <si>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</si>
  <si>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</si>
  <si>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</si>
  <si>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</si>
  <si>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</si>
  <si>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</si>
  <si>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</si>
  <si>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</si>
  <si>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</si>
  <si>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</si>
  <si>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</si>
  <si>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</si>
  <si>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</si>
  <si>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</si>
  <si>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</si>
  <si>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</si>
  <si>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</si>
  <si>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</si>
  <si>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</si>
  <si>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</si>
  <si>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</si>
  <si>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</si>
  <si>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</si>
  <si>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</si>
  <si>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</si>
  <si>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</si>
  <si>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</si>
  <si>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</si>
  <si>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</si>
  <si>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</si>
  <si>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</si>
  <si>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</si>
  <si>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</si>
  <si>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</si>
  <si>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</si>
  <si>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</si>
  <si>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</si>
  <si>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</si>
  <si>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</si>
  <si>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</si>
  <si>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</si>
  <si>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</si>
  <si>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</si>
  <si>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</si>
  <si>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</si>
  <si>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</si>
  <si>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</si>
  <si>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</si>
  <si>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</si>
  <si>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</si>
  <si>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</si>
  <si>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</si>
  <si>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</si>
  <si>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</si>
  <si>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</si>
  <si>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</si>
  <si>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</si>
  <si>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</si>
  <si>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</si>
  <si>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</si>
  <si>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</si>
  <si>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</si>
  <si>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</si>
  <si>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</si>
  <si>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</si>
  <si>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</si>
  <si>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</si>
  <si>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</si>
  <si>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</si>
  <si>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</si>
  <si>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</si>
  <si>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</si>
  <si>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</si>
  <si>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</si>
  <si>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</si>
  <si>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</si>
  <si>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</si>
  <si>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</si>
  <si>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</si>
  <si>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</si>
  <si>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</si>
  <si>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</si>
  <si>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</si>
  <si>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</si>
  <si>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</si>
  <si>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</si>
  <si>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</si>
  <si>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</si>
  <si>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</si>
  <si>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</si>
  <si>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</si>
  <si>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</si>
  <si>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</si>
  <si>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</si>
  <si>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</si>
  <si>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</si>
  <si>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</si>
  <si>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</si>
  <si>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</si>
  <si>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</si>
  <si>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</si>
  <si>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</si>
  <si>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</si>
  <si>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</si>
  <si>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</si>
  <si>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</si>
  <si>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</si>
  <si>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</si>
  <si>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</si>
  <si>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</si>
  <si>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</si>
  <si>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</si>
  <si>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</si>
  <si>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</si>
  <si>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</si>
  <si>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</si>
  <si>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</si>
  <si>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</si>
  <si>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</si>
  <si>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</si>
  <si>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</si>
  <si>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</si>
  <si>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</si>
  <si>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</si>
  <si>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</si>
  <si>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</si>
  <si>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</si>
  <si>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</si>
  <si>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</si>
  <si>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</si>
  <si>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</si>
  <si>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</si>
  <si>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</si>
  <si>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</si>
  <si>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</si>
  <si>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</si>
  <si>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</si>
  <si>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</si>
  <si>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</si>
  <si>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</si>
  <si>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</si>
  <si>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</si>
  <si>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</si>
  <si>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</si>
  <si>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</si>
  <si>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</si>
  <si>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</si>
  <si>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</si>
  <si>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</si>
  <si>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</si>
  <si>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</si>
  <si>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</si>
  <si>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</si>
  <si>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</si>
  <si>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</si>
  <si>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</si>
  <si>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</si>
  <si>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</si>
  <si>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</si>
  <si>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</si>
  <si>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</si>
  <si>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</si>
  <si>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</si>
  <si>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</si>
  <si>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</si>
  <si>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</si>
  <si>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</si>
  <si>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</si>
  <si>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</si>
  <si>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</si>
  <si>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</si>
  <si>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</si>
  <si>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</si>
  <si>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</si>
  <si>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</si>
  <si>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</si>
  <si>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</si>
  <si>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</si>
  <si>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</si>
  <si>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</si>
  <si>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</si>
  <si>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</si>
  <si>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</si>
  <si>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</si>
  <si>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</si>
  <si>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</si>
  <si>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</si>
  <si>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</si>
  <si>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</si>
  <si>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</si>
  <si>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</si>
  <si>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</si>
  <si>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</si>
  <si>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</si>
  <si>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</si>
  <si>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</si>
  <si>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</si>
  <si>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</si>
  <si>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</si>
  <si>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</si>
  <si>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</si>
  <si>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</si>
  <si>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</si>
  <si>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</si>
  <si>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</si>
  <si>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</si>
  <si>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</si>
  <si>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</si>
  <si>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</si>
  <si>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</si>
  <si>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</si>
  <si>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</si>
  <si>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</si>
  <si>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</si>
  <si>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</si>
  <si>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</si>
  <si>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</si>
  <si>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</si>
  <si>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</si>
  <si>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</si>
  <si>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</si>
  <si>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</si>
  <si>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</si>
  <si>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</si>
  <si>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</si>
  <si>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</si>
  <si>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</si>
  <si>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</si>
  <si>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</si>
  <si>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</si>
  <si>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</si>
  <si>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</si>
  <si>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</si>
  <si>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</si>
  <si>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</si>
  <si>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</si>
  <si>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</si>
  <si>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</si>
  <si>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</si>
  <si>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</si>
  <si>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</si>
  <si>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</si>
  <si>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</si>
  <si>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</si>
  <si>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</si>
  <si>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</si>
  <si>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</si>
  <si>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</si>
  <si>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</si>
  <si>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</si>
  <si>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</si>
  <si>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</si>
  <si>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</si>
  <si>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</si>
  <si>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</si>
  <si>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</si>
  <si>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</si>
  <si>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</si>
  <si>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</si>
  <si>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</si>
  <si>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</si>
  <si>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</si>
  <si>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</si>
  <si>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</si>
  <si>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</si>
  <si>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</si>
  <si>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</si>
  <si>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</si>
  <si>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</si>
  <si>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</si>
  <si>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</si>
  <si>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</si>
  <si>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</si>
  <si>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</si>
  <si>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</si>
  <si>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</si>
  <si>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</si>
  <si>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</si>
  <si>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</si>
  <si>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</si>
  <si>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</si>
  <si>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</si>
  <si>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</si>
  <si>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</si>
  <si>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</si>
  <si>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</si>
  <si>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</si>
  <si>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</si>
  <si>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</si>
  <si>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</si>
  <si>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</si>
  <si>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</si>
  <si>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</si>
  <si>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</si>
  <si>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</si>
  <si>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</si>
  <si>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</si>
  <si>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</si>
  <si>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</si>
  <si>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</si>
  <si>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</si>
  <si>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</si>
  <si>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</si>
  <si>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</si>
  <si>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</si>
  <si>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</si>
  <si>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</si>
  <si>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</si>
  <si>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</si>
  <si>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</si>
  <si>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</si>
  <si>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</si>
  <si>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</si>
  <si>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</si>
  <si>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</si>
  <si>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</si>
  <si>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</si>
  <si>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</si>
  <si>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</si>
  <si>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</si>
  <si>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</si>
  <si>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</si>
  <si>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</si>
  <si>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</si>
  <si>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</si>
  <si>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</si>
  <si>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</si>
  <si>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</si>
  <si>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</si>
  <si>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</si>
  <si>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</si>
  <si>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</si>
  <si>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</si>
  <si>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</si>
  <si>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</si>
  <si>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</si>
  <si>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</si>
  <si>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</si>
  <si>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</si>
  <si>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</si>
  <si>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</si>
  <si>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</si>
  <si>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</si>
  <si>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</si>
  <si>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</si>
  <si>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</si>
  <si>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</si>
  <si>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</si>
  <si>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</si>
  <si>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</si>
  <si>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</si>
  <si>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</si>
  <si>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</si>
  <si>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</si>
  <si>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</si>
  <si>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</si>
  <si>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</si>
  <si>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</si>
  <si>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</si>
  <si>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</si>
  <si>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</si>
  <si>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</si>
  <si>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</si>
  <si>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</si>
  <si>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</si>
  <si>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</si>
  <si>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</si>
  <si>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</si>
  <si>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</si>
  <si>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</si>
  <si>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</si>
  <si>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</si>
  <si>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</si>
  <si>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</si>
  <si>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</si>
  <si>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</si>
  <si>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</si>
  <si>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</si>
  <si>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</si>
  <si>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</si>
  <si>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</si>
  <si>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</si>
  <si>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</si>
  <si>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</si>
  <si>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</si>
  <si>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</si>
  <si>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</si>
  <si>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</si>
  <si>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</si>
  <si>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</si>
  <si>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</si>
  <si>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</si>
  <si>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</si>
  <si>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</si>
  <si>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</si>
  <si>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</si>
  <si>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</si>
  <si>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</si>
  <si>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</si>
  <si>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</si>
  <si>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</si>
  <si>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</si>
  <si>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</si>
  <si>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</si>
  <si>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</si>
  <si>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</si>
  <si>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</si>
  <si>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</si>
  <si>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</si>
  <si>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</si>
  <si>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</si>
  <si>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</si>
  <si>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</si>
  <si>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</si>
  <si>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</si>
  <si>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</si>
  <si>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</si>
  <si>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</si>
  <si>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</si>
  <si>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</si>
  <si>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</si>
  <si>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</si>
  <si>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</si>
  <si>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</si>
  <si>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</si>
  <si>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</si>
  <si>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</si>
  <si>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</si>
  <si>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</si>
  <si>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</si>
  <si>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</si>
  <si>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</si>
  <si>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</si>
  <si>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</si>
  <si>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</si>
  <si>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</si>
  <si>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</si>
  <si>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</si>
  <si>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</si>
  <si>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</si>
  <si>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</si>
  <si>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</si>
  <si>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</si>
  <si>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</si>
  <si>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</si>
  <si>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</si>
  <si>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</si>
  <si>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</si>
  <si>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</si>
  <si>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</si>
  <si>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</si>
  <si>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</si>
  <si>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</si>
  <si>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</si>
  <si>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</si>
  <si>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</si>
  <si>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</si>
  <si>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</si>
  <si>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</si>
  <si>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</si>
  <si>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</si>
  <si>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</si>
  <si>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</si>
  <si>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</si>
  <si>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</si>
  <si>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</si>
  <si>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</si>
  <si>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</si>
  <si>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</si>
  <si>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</si>
  <si>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</si>
  <si>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</si>
  <si>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</si>
  <si>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</si>
  <si>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</si>
  <si>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</si>
  <si>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</si>
  <si>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</si>
  <si>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</si>
  <si>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</si>
  <si>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</si>
  <si>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</si>
  <si>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</si>
  <si>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</si>
  <si>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</si>
  <si>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</si>
  <si>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</si>
  <si>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</si>
  <si>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</si>
  <si>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</si>
  <si>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</si>
  <si>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</si>
  <si>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</si>
  <si>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</si>
  <si>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</si>
  <si>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</si>
  <si>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</si>
  <si>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</si>
  <si>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</si>
  <si>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</si>
  <si>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</si>
  <si>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</si>
  <si>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</si>
  <si>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</si>
  <si>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</si>
  <si>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</si>
  <si>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</si>
  <si>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</si>
  <si>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</si>
  <si>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</si>
  <si>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</si>
  <si>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</si>
  <si>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</si>
  <si>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</si>
  <si>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</si>
  <si>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</si>
  <si>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</si>
  <si>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</si>
  <si>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</si>
  <si>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</si>
  <si>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</si>
  <si>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</si>
  <si>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</si>
  <si>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</si>
  <si>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</si>
  <si>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</si>
  <si>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</si>
  <si>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</si>
  <si>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</si>
  <si>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</si>
  <si>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</si>
  <si>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</si>
  <si>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</si>
  <si>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</si>
  <si>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</si>
  <si>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</si>
  <si>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</si>
  <si>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</si>
  <si>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</si>
  <si>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</si>
  <si>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</si>
  <si>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</si>
  <si>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</si>
  <si>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</si>
  <si>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</si>
  <si>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</si>
  <si>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</si>
  <si>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</si>
  <si>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</si>
  <si>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</si>
  <si>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</si>
  <si>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</si>
  <si>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</si>
  <si>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</si>
  <si>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</si>
  <si>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</si>
  <si>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</si>
  <si>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</si>
  <si>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</si>
  <si>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</si>
  <si>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</si>
  <si>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</si>
  <si>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</si>
  <si>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</si>
  <si>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</si>
  <si>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</si>
  <si>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</si>
  <si>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</si>
  <si>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</si>
  <si>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</si>
  <si>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</si>
  <si>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</si>
  <si>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</si>
  <si>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</si>
  <si>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</si>
  <si>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</si>
  <si>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</si>
  <si>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</si>
  <si>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</si>
  <si>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</si>
  <si>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</si>
  <si>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</si>
  <si>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</si>
  <si>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</si>
  <si>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</si>
  <si>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</si>
  <si>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</si>
  <si>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</si>
  <si>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</si>
  <si>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</si>
  <si>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</si>
  <si>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</si>
  <si>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</si>
  <si>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</si>
  <si>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</si>
  <si>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</si>
  <si>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</si>
  <si>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</si>
  <si>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</si>
  <si>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</si>
  <si>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</si>
  <si>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</si>
  <si>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</si>
  <si>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</si>
  <si>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</si>
  <si>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</si>
  <si>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</si>
  <si>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</si>
  <si>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</si>
  <si>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</si>
  <si>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</si>
  <si>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</si>
  <si>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</si>
  <si>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</si>
  <si>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</si>
  <si>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</si>
  <si>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TMPY06877</t>
  </si>
  <si>
    <t>I245366-IN</t>
  </si>
  <si>
    <t>SAM SIR</t>
  </si>
  <si>
    <t>GENES2ME</t>
  </si>
  <si>
    <t>KPK SCIENTIFIC</t>
  </si>
  <si>
    <t>JHARKHAND</t>
  </si>
  <si>
    <t>GGN</t>
  </si>
  <si>
    <t>Vishal Will Confirm</t>
  </si>
  <si>
    <t>BE0070</t>
  </si>
  <si>
    <t>3025-1K</t>
  </si>
  <si>
    <t>3010-1K</t>
  </si>
  <si>
    <t>BellBrook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</si>
</sst>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2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EST\Downloads\jjjj.xlsx" TargetMode="External"/><Relationship Id="rId1" Type="http://schemas.openxmlformats.org/officeDocument/2006/relationships/externalLinkPath" Target="file:///C:\Users\TEST\Downloads\jjjj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Sheet"/>
      <sheetName val="Report 1"/>
      <sheetName val="Currency Sheet"/>
      <sheetName val="Customer List"/>
      <sheetName val="Disptach Document"/>
      <sheetName val="Current Stock Report"/>
      <sheetName val="Current Inventory"/>
      <sheetName val="AWB Not Delivered"/>
      <sheetName val="Item Wise Current Inventory"/>
      <sheetName val="Report 2"/>
      <sheetName val="Brand Wise Report"/>
      <sheetName val="Dispatches"/>
    </sheetNames>
    <sheetDataSet>
      <sheetData sheetId="0"/>
      <sheetData sheetId="1"/>
      <sheetData sheetId="2">
        <row r="1">
          <cell r="A1" t="str">
            <v>BRAND</v>
          </cell>
          <cell r="B1" t="str">
            <v>Responsible</v>
          </cell>
          <cell r="C1" t="str">
            <v>Currency</v>
          </cell>
        </row>
        <row r="2">
          <cell r="A2" t="str">
            <v>4Axis</v>
          </cell>
          <cell r="B2" t="str">
            <v>ANJALI</v>
          </cell>
          <cell r="C2" t="str">
            <v>INR</v>
          </cell>
        </row>
        <row r="3">
          <cell r="A3" t="str">
            <v>Affinity</v>
          </cell>
          <cell r="B3" t="str">
            <v>ANJALI</v>
          </cell>
          <cell r="C3" t="str">
            <v>DOLLAR</v>
          </cell>
        </row>
        <row r="4">
          <cell r="A4" t="str">
            <v>APEXBIO</v>
          </cell>
          <cell r="B4" t="str">
            <v>ANJALI</v>
          </cell>
          <cell r="C4" t="str">
            <v>DOLLAR</v>
          </cell>
        </row>
        <row r="5">
          <cell r="A5" t="str">
            <v>Arista</v>
          </cell>
          <cell r="B5" t="str">
            <v>ANJALI</v>
          </cell>
          <cell r="C5" t="str">
            <v>DOLLAR</v>
          </cell>
        </row>
        <row r="6">
          <cell r="A6" t="str">
            <v>Bethyl</v>
          </cell>
          <cell r="B6" t="str">
            <v>ANJALI</v>
          </cell>
          <cell r="C6" t="str">
            <v>DOLLAR</v>
          </cell>
        </row>
        <row r="7">
          <cell r="A7" t="str">
            <v>BioXcell</v>
          </cell>
          <cell r="B7" t="str">
            <v>ANJALI</v>
          </cell>
          <cell r="C7" t="str">
            <v>DOLLAR</v>
          </cell>
        </row>
        <row r="8">
          <cell r="A8" t="str">
            <v>BTL</v>
          </cell>
          <cell r="B8" t="str">
            <v>ANJALI</v>
          </cell>
          <cell r="C8" t="str">
            <v>INR</v>
          </cell>
        </row>
        <row r="9">
          <cell r="A9" t="str">
            <v>CELLA SOLUTION</v>
          </cell>
          <cell r="B9" t="str">
            <v>ANJALI</v>
          </cell>
          <cell r="C9" t="str">
            <v>INR</v>
          </cell>
        </row>
        <row r="10">
          <cell r="A10" t="str">
            <v>Cytoskeleton</v>
          </cell>
          <cell r="B10" t="str">
            <v>ANJALI</v>
          </cell>
          <cell r="C10" t="str">
            <v>DOLLAR</v>
          </cell>
        </row>
        <row r="11">
          <cell r="A11" t="str">
            <v>Misc</v>
          </cell>
          <cell r="B11" t="str">
            <v>ANJALI</v>
          </cell>
          <cell r="C11" t="str">
            <v>INR</v>
          </cell>
        </row>
        <row r="12">
          <cell r="A12" t="str">
            <v>MyBioSource</v>
          </cell>
          <cell r="B12" t="str">
            <v>ANJALI</v>
          </cell>
          <cell r="C12" t="str">
            <v>DOLLAR</v>
          </cell>
        </row>
        <row r="13">
          <cell r="A13" t="str">
            <v>NovaBiosys</v>
          </cell>
          <cell r="B13" t="str">
            <v>ANJALI</v>
          </cell>
          <cell r="C13" t="str">
            <v>INR</v>
          </cell>
        </row>
        <row r="14">
          <cell r="A14" t="str">
            <v>PHYTOAB</v>
          </cell>
          <cell r="B14" t="str">
            <v>ANJALI</v>
          </cell>
          <cell r="C14" t="str">
            <v>DOLLAR</v>
          </cell>
        </row>
        <row r="15">
          <cell r="A15" t="str">
            <v>SouthernBiotech</v>
          </cell>
          <cell r="B15" t="str">
            <v>ANJALI</v>
          </cell>
          <cell r="C15" t="str">
            <v>DOLLAR</v>
          </cell>
        </row>
        <row r="16">
          <cell r="A16" t="str">
            <v>TargetMol</v>
          </cell>
          <cell r="B16" t="str">
            <v>ANJALI</v>
          </cell>
          <cell r="C16" t="str">
            <v>DOLLAR</v>
          </cell>
        </row>
        <row r="17">
          <cell r="A17" t="str">
            <v>BioLegend</v>
          </cell>
          <cell r="B17" t="str">
            <v>PRIYA</v>
          </cell>
          <cell r="C17" t="str">
            <v>DOLLAR</v>
          </cell>
        </row>
        <row r="18">
          <cell r="A18" t="str">
            <v>BOSTER</v>
          </cell>
          <cell r="B18" t="str">
            <v>PRIYA</v>
          </cell>
          <cell r="C18" t="str">
            <v>DOLLAR</v>
          </cell>
        </row>
        <row r="19">
          <cell r="A19" t="str">
            <v>Dharmacon</v>
          </cell>
          <cell r="B19" t="str">
            <v>PRIYA</v>
          </cell>
          <cell r="C19" t="str">
            <v>DOLLAR</v>
          </cell>
        </row>
        <row r="20">
          <cell r="A20" t="str">
            <v>Biotium</v>
          </cell>
          <cell r="B20" t="str">
            <v>TANNU</v>
          </cell>
          <cell r="C20" t="str">
            <v>DOLLAR</v>
          </cell>
        </row>
        <row r="21">
          <cell r="A21" t="str">
            <v>BPS</v>
          </cell>
          <cell r="B21" t="str">
            <v>TANNU</v>
          </cell>
          <cell r="C21" t="str">
            <v>DOLLAR</v>
          </cell>
        </row>
        <row r="22">
          <cell r="A22" t="str">
            <v>MabTech</v>
          </cell>
          <cell r="B22" t="str">
            <v>TANNU</v>
          </cell>
          <cell r="C22" t="str">
            <v>DOLLAR</v>
          </cell>
        </row>
        <row r="23">
          <cell r="A23" t="str">
            <v>Revvity</v>
          </cell>
          <cell r="B23" t="str">
            <v>TANNU</v>
          </cell>
          <cell r="C23" t="str">
            <v>INR</v>
          </cell>
        </row>
        <row r="24">
          <cell r="A24" t="str">
            <v>MP Bio</v>
          </cell>
          <cell r="B24" t="str">
            <v>TANNU</v>
          </cell>
          <cell r="C24" t="str">
            <v>INR</v>
          </cell>
        </row>
        <row r="25">
          <cell r="A25" t="str">
            <v>Sartorius</v>
          </cell>
          <cell r="B25" t="str">
            <v>ANJALI</v>
          </cell>
          <cell r="C25" t="str">
            <v>INR</v>
          </cell>
        </row>
        <row r="26">
          <cell r="A26" t="str">
            <v>EDNA</v>
          </cell>
          <cell r="C26" t="str">
            <v>INR</v>
          </cell>
        </row>
        <row r="27">
          <cell r="A27" t="str">
            <v>HOEFER</v>
          </cell>
          <cell r="C27" t="str">
            <v>DOLLAR</v>
          </cell>
        </row>
        <row r="28">
          <cell r="A28" t="str">
            <v>Prospec</v>
          </cell>
          <cell r="C28" t="str">
            <v>DOLLAR</v>
          </cell>
        </row>
        <row r="29">
          <cell r="A29" t="str">
            <v>SUPER MO BIO</v>
          </cell>
          <cell r="C29" t="str">
            <v>INR</v>
          </cell>
        </row>
        <row r="30">
          <cell r="A30" t="str">
            <v>TOPCLASS ENTERPRISES</v>
          </cell>
          <cell r="C30" t="str">
            <v>INR</v>
          </cell>
        </row>
        <row r="31">
          <cell r="A31" t="str">
            <v>US Bio</v>
          </cell>
          <cell r="C31" t="str">
            <v>DOLLAR</v>
          </cell>
        </row>
        <row r="32">
          <cell r="A32" t="str">
            <v>US BIOLOGICAL</v>
          </cell>
          <cell r="C32" t="str">
            <v>DOLLAR</v>
          </cell>
        </row>
        <row r="33">
          <cell r="A33" t="str">
            <v>Genexis Biotech</v>
          </cell>
          <cell r="C33" t="str">
            <v>INR</v>
          </cell>
        </row>
        <row r="34">
          <cell r="A34" t="str">
            <v>Genei Lab</v>
          </cell>
          <cell r="C34" t="str">
            <v>INR</v>
          </cell>
        </row>
        <row r="35">
          <cell r="A35" t="str">
            <v>Hansa Biomed</v>
          </cell>
          <cell r="C35" t="str">
            <v>DOLLAR</v>
          </cell>
        </row>
        <row r="36">
          <cell r="A36" t="str">
            <v>Intron</v>
          </cell>
          <cell r="C36" t="str">
            <v>DOLLAR</v>
          </cell>
        </row>
        <row r="37">
          <cell r="A37" t="str">
            <v>CHROMACHEMIE</v>
          </cell>
          <cell r="C37" t="str">
            <v>INR</v>
          </cell>
        </row>
        <row r="38">
          <cell r="A38" t="str">
            <v>BIOLINK</v>
          </cell>
          <cell r="C38" t="str">
            <v>INR</v>
          </cell>
        </row>
        <row r="39">
          <cell r="A39" t="str">
            <v>ABCEPTA</v>
          </cell>
          <cell r="B39" t="str">
            <v>ANJALI</v>
          </cell>
          <cell r="C39" t="str">
            <v>DOLLAR</v>
          </cell>
        </row>
        <row r="40">
          <cell r="A40" t="str">
            <v>Labex</v>
          </cell>
          <cell r="B40" t="str">
            <v>ANJALI</v>
          </cell>
          <cell r="C40" t="str">
            <v>INR</v>
          </cell>
        </row>
        <row r="41">
          <cell r="A41" t="str">
            <v>BELLBROOK</v>
          </cell>
          <cell r="B41" t="str">
            <v>ANJALI</v>
          </cell>
          <cell r="C41" t="str">
            <v>DOLLAR</v>
          </cell>
        </row>
      </sheetData>
      <sheetData sheetId="3">
        <row r="1">
          <cell r="B1" t="str">
            <v>Customer Name</v>
          </cell>
          <cell r="C1" t="str">
            <v>District</v>
          </cell>
          <cell r="D1" t="str">
            <v>Local/Outstation</v>
          </cell>
        </row>
        <row r="2">
          <cell r="B2" t="str">
            <v>4Axis</v>
          </cell>
          <cell r="C2" t="str">
            <v>Delhi</v>
          </cell>
          <cell r="D2" t="str">
            <v>Local</v>
          </cell>
        </row>
        <row r="3">
          <cell r="B3" t="str">
            <v>Aaika</v>
          </cell>
          <cell r="C3" t="str">
            <v>Delhi</v>
          </cell>
          <cell r="D3" t="str">
            <v>Local</v>
          </cell>
        </row>
        <row r="4">
          <cell r="B4" t="str">
            <v>Abd Biotech</v>
          </cell>
          <cell r="C4" t="str">
            <v>Ghaziabad</v>
          </cell>
          <cell r="D4" t="str">
            <v>Local</v>
          </cell>
        </row>
        <row r="5">
          <cell r="B5" t="str">
            <v>Abhi Bio</v>
          </cell>
          <cell r="C5" t="str">
            <v>Kolkata</v>
          </cell>
          <cell r="D5" t="str">
            <v>OutStation</v>
          </cell>
        </row>
        <row r="6">
          <cell r="B6" t="str">
            <v>Abhilasha</v>
          </cell>
          <cell r="C6" t="str">
            <v>Hawrah, West Bengal</v>
          </cell>
          <cell r="D6" t="str">
            <v>OutStation</v>
          </cell>
        </row>
        <row r="7">
          <cell r="B7" t="str">
            <v>Actrec</v>
          </cell>
          <cell r="C7" t="str">
            <v>Mumbai</v>
          </cell>
          <cell r="D7" t="str">
            <v>OutStation</v>
          </cell>
        </row>
        <row r="8">
          <cell r="B8" t="str">
            <v>Agharkar</v>
          </cell>
          <cell r="C8" t="str">
            <v>Pune</v>
          </cell>
          <cell r="D8" t="str">
            <v>OutStation</v>
          </cell>
        </row>
        <row r="9">
          <cell r="B9" t="str">
            <v>Aiims</v>
          </cell>
          <cell r="C9" t="str">
            <v>Delhi</v>
          </cell>
          <cell r="D9" t="str">
            <v>Local</v>
          </cell>
        </row>
        <row r="10">
          <cell r="B10" t="str">
            <v>Allianz</v>
          </cell>
          <cell r="C10" t="str">
            <v>Mumbai</v>
          </cell>
          <cell r="D10" t="str">
            <v>OutStation</v>
          </cell>
        </row>
        <row r="11">
          <cell r="B11" t="str">
            <v>Allied Scientific</v>
          </cell>
          <cell r="C11" t="str">
            <v>Kolkata</v>
          </cell>
          <cell r="D11" t="str">
            <v>OutStation</v>
          </cell>
        </row>
        <row r="12">
          <cell r="B12" t="str">
            <v>Amrita</v>
          </cell>
          <cell r="C12" t="str">
            <v>Faridabad</v>
          </cell>
          <cell r="D12" t="str">
            <v>Local</v>
          </cell>
        </row>
        <row r="13">
          <cell r="B13" t="str">
            <v>APOLLO CHENNAI</v>
          </cell>
          <cell r="C13" t="str">
            <v>CHENNAI</v>
          </cell>
          <cell r="D13" t="str">
            <v>OutStation</v>
          </cell>
        </row>
        <row r="14">
          <cell r="B14" t="str">
            <v>ATHENESE-DX</v>
          </cell>
          <cell r="C14" t="str">
            <v>Chennai</v>
          </cell>
          <cell r="D14" t="str">
            <v>OutStation</v>
          </cell>
        </row>
        <row r="15">
          <cell r="B15" t="str">
            <v>Aurigine Onco</v>
          </cell>
          <cell r="C15" t="str">
            <v>Banglore</v>
          </cell>
          <cell r="D15" t="str">
            <v>OutStation</v>
          </cell>
        </row>
        <row r="16">
          <cell r="B16" t="str">
            <v>Aurigine Service</v>
          </cell>
          <cell r="C16" t="str">
            <v>Hyderabad</v>
          </cell>
          <cell r="D16" t="str">
            <v>OutStation</v>
          </cell>
        </row>
        <row r="17">
          <cell r="B17" t="str">
            <v>Barc</v>
          </cell>
          <cell r="C17" t="str">
            <v>Mumbai</v>
          </cell>
          <cell r="D17" t="str">
            <v>OutStation</v>
          </cell>
        </row>
        <row r="18">
          <cell r="B18" t="str">
            <v>Bio Health</v>
          </cell>
          <cell r="C18" t="str">
            <v>Delhi</v>
          </cell>
          <cell r="D18" t="str">
            <v>Local</v>
          </cell>
        </row>
        <row r="19">
          <cell r="B19" t="str">
            <v>Bio Solution</v>
          </cell>
          <cell r="C19" t="str">
            <v>Hyderabad</v>
          </cell>
          <cell r="D19" t="str">
            <v>OutStation</v>
          </cell>
        </row>
        <row r="20">
          <cell r="B20" t="str">
            <v>Bio Systems</v>
          </cell>
          <cell r="C20" t="str">
            <v>Chandigarh</v>
          </cell>
          <cell r="D20" t="str">
            <v>OutStation</v>
          </cell>
        </row>
        <row r="21">
          <cell r="B21" t="str">
            <v>Biocon</v>
          </cell>
          <cell r="C21" t="str">
            <v>Banglore</v>
          </cell>
          <cell r="D21" t="str">
            <v>OutStation</v>
          </cell>
        </row>
        <row r="22">
          <cell r="B22" t="str">
            <v>Biogene Scientific</v>
          </cell>
          <cell r="C22" t="str">
            <v>Guwahati</v>
          </cell>
          <cell r="D22" t="str">
            <v>OutStation</v>
          </cell>
        </row>
        <row r="23">
          <cell r="B23" t="str">
            <v>Biogenics Lifecare</v>
          </cell>
          <cell r="C23" t="str">
            <v>Banglore</v>
          </cell>
          <cell r="D23" t="str">
            <v>OutStation</v>
          </cell>
        </row>
        <row r="24">
          <cell r="B24" t="str">
            <v>Biogenix</v>
          </cell>
          <cell r="C24" t="str">
            <v>Kolkata</v>
          </cell>
          <cell r="D24" t="str">
            <v>OutStation</v>
          </cell>
        </row>
        <row r="25">
          <cell r="B25" t="str">
            <v xml:space="preserve">Biogenuix </v>
          </cell>
          <cell r="C25" t="str">
            <v>Delhi</v>
          </cell>
          <cell r="D25" t="str">
            <v>Local</v>
          </cell>
        </row>
        <row r="26">
          <cell r="B26" t="str">
            <v>Biologist</v>
          </cell>
          <cell r="C26" t="str">
            <v>Delhi</v>
          </cell>
          <cell r="D26" t="str">
            <v>Local</v>
          </cell>
        </row>
        <row r="27">
          <cell r="B27" t="str">
            <v>Bionova</v>
          </cell>
          <cell r="C27" t="str">
            <v>Banglore</v>
          </cell>
          <cell r="D27" t="str">
            <v>OutStation</v>
          </cell>
        </row>
        <row r="28">
          <cell r="B28" t="str">
            <v>BOSE</v>
          </cell>
          <cell r="C28" t="str">
            <v>Kolkata</v>
          </cell>
          <cell r="D28" t="str">
            <v>OutStation</v>
          </cell>
        </row>
        <row r="29">
          <cell r="B29" t="str">
            <v>Btl</v>
          </cell>
          <cell r="C29" t="str">
            <v>Delhi</v>
          </cell>
          <cell r="D29" t="str">
            <v>Local</v>
          </cell>
        </row>
        <row r="30">
          <cell r="B30" t="str">
            <v>CDRI</v>
          </cell>
          <cell r="C30" t="str">
            <v>Lucknow</v>
          </cell>
          <cell r="D30" t="str">
            <v>OutStation</v>
          </cell>
        </row>
        <row r="31">
          <cell r="B31" t="str">
            <v>Cellin</v>
          </cell>
          <cell r="C31" t="str">
            <v>Chennai</v>
          </cell>
          <cell r="D31" t="str">
            <v>OutStation</v>
          </cell>
        </row>
        <row r="32">
          <cell r="B32" t="str">
            <v>Cellin BIO</v>
          </cell>
          <cell r="C32" t="str">
            <v>Chennai</v>
          </cell>
          <cell r="D32" t="str">
            <v>OutStation</v>
          </cell>
        </row>
        <row r="33">
          <cell r="B33" t="str">
            <v>Cellogen</v>
          </cell>
          <cell r="C33" t="str">
            <v>Noida</v>
          </cell>
          <cell r="D33" t="str">
            <v>Local</v>
          </cell>
        </row>
        <row r="34">
          <cell r="B34" t="str">
            <v>Cryon</v>
          </cell>
          <cell r="C34" t="str">
            <v>Banglore</v>
          </cell>
          <cell r="D34" t="str">
            <v>OutStation</v>
          </cell>
        </row>
        <row r="35">
          <cell r="B35" t="str">
            <v>Dr Lal</v>
          </cell>
          <cell r="C35" t="str">
            <v>Delhi</v>
          </cell>
          <cell r="D35" t="str">
            <v>Local</v>
          </cell>
        </row>
        <row r="36">
          <cell r="B36" t="str">
            <v>Dr Reddy</v>
          </cell>
          <cell r="C36" t="str">
            <v>Karnataka</v>
          </cell>
          <cell r="D36" t="str">
            <v>OutStation</v>
          </cell>
        </row>
        <row r="37">
          <cell r="B37" t="str">
            <v>Dr. Lal</v>
          </cell>
          <cell r="C37" t="str">
            <v>Delhi</v>
          </cell>
          <cell r="D37" t="str">
            <v>Local</v>
          </cell>
        </row>
        <row r="38">
          <cell r="B38" t="str">
            <v>Edna</v>
          </cell>
          <cell r="C38" t="str">
            <v>Delhi</v>
          </cell>
          <cell r="D38" t="str">
            <v>Local</v>
          </cell>
        </row>
        <row r="39">
          <cell r="B39" t="str">
            <v>Essence</v>
          </cell>
          <cell r="C39" t="str">
            <v>Chandigarh</v>
          </cell>
          <cell r="D39" t="str">
            <v>OutStation</v>
          </cell>
        </row>
        <row r="40">
          <cell r="B40" t="str">
            <v>ExcelL</v>
          </cell>
          <cell r="C40" t="str">
            <v>Thane</v>
          </cell>
          <cell r="D40" t="str">
            <v>OutStation</v>
          </cell>
        </row>
        <row r="41">
          <cell r="B41" t="str">
            <v>Excell BIO</v>
          </cell>
          <cell r="C41" t="str">
            <v>Thane</v>
          </cell>
          <cell r="D41" t="str">
            <v>OutStation</v>
          </cell>
        </row>
        <row r="42">
          <cell r="B42" t="str">
            <v>Excell Biosolution</v>
          </cell>
          <cell r="C42" t="str">
            <v>Thane</v>
          </cell>
          <cell r="D42" t="str">
            <v>OutStation</v>
          </cell>
        </row>
        <row r="43">
          <cell r="B43" t="str">
            <v>Farcast</v>
          </cell>
          <cell r="C43" t="str">
            <v>Banglore</v>
          </cell>
          <cell r="D43" t="str">
            <v>OutStation</v>
          </cell>
        </row>
        <row r="44">
          <cell r="B44" t="str">
            <v>FOC</v>
          </cell>
          <cell r="C44" t="str">
            <v>STOCK</v>
          </cell>
          <cell r="D44" t="str">
            <v>STOCK</v>
          </cell>
        </row>
        <row r="45">
          <cell r="B45" t="str">
            <v>FORTUNE BIOSCIENCE</v>
          </cell>
          <cell r="C45" t="str">
            <v>Chennai</v>
          </cell>
          <cell r="D45" t="str">
            <v>OutStation</v>
          </cell>
        </row>
        <row r="46">
          <cell r="B46" t="str">
            <v xml:space="preserve">Gangaram </v>
          </cell>
          <cell r="C46" t="str">
            <v>Delhi</v>
          </cell>
          <cell r="D46" t="str">
            <v>Local</v>
          </cell>
        </row>
        <row r="47">
          <cell r="B47" t="str">
            <v>General Trading Company</v>
          </cell>
          <cell r="C47" t="str">
            <v>Mumbai</v>
          </cell>
          <cell r="D47" t="str">
            <v>OutStation</v>
          </cell>
        </row>
        <row r="48">
          <cell r="B48" t="str">
            <v>GENOMID</v>
          </cell>
          <cell r="C48" t="str">
            <v>BANGALORE</v>
          </cell>
          <cell r="D48" t="str">
            <v>OutStation</v>
          </cell>
        </row>
        <row r="49">
          <cell r="B49" t="str">
            <v>Genomid (Foc)</v>
          </cell>
          <cell r="C49" t="str">
            <v>Chandigarh</v>
          </cell>
          <cell r="D49" t="str">
            <v>OutStation</v>
          </cell>
        </row>
        <row r="50">
          <cell r="B50" t="str">
            <v>Gk Bio</v>
          </cell>
          <cell r="C50" t="str">
            <v>Pune</v>
          </cell>
          <cell r="D50" t="str">
            <v>OutStation</v>
          </cell>
        </row>
        <row r="51">
          <cell r="B51" t="str">
            <v>Helix</v>
          </cell>
          <cell r="C51" t="str">
            <v>Kerala</v>
          </cell>
          <cell r="D51" t="str">
            <v>OutStation</v>
          </cell>
        </row>
        <row r="52">
          <cell r="B52" t="str">
            <v>Hinduja</v>
          </cell>
          <cell r="C52" t="str">
            <v>Mumbai</v>
          </cell>
          <cell r="D52" t="str">
            <v>OutStation</v>
          </cell>
        </row>
        <row r="53">
          <cell r="B53" t="str">
            <v>HKP</v>
          </cell>
          <cell r="C53" t="str">
            <v>Kolkata</v>
          </cell>
          <cell r="D53" t="str">
            <v>OutStation</v>
          </cell>
        </row>
        <row r="54">
          <cell r="B54" t="str">
            <v>Hkp Scientific</v>
          </cell>
          <cell r="C54" t="str">
            <v>Odisha</v>
          </cell>
          <cell r="D54" t="str">
            <v>OutStation</v>
          </cell>
        </row>
        <row r="55">
          <cell r="B55" t="str">
            <v>Homi Baba</v>
          </cell>
          <cell r="C55" t="str">
            <v>Vishakhapatnam</v>
          </cell>
          <cell r="D55" t="str">
            <v>OutStation</v>
          </cell>
        </row>
        <row r="56">
          <cell r="B56" t="str">
            <v>HYDERABAD UNIVERSITY</v>
          </cell>
          <cell r="C56" t="str">
            <v>Hyderabad</v>
          </cell>
          <cell r="D56" t="str">
            <v>OutStation</v>
          </cell>
        </row>
        <row r="57">
          <cell r="B57" t="str">
            <v>I Labkart</v>
          </cell>
          <cell r="C57" t="str">
            <v>Mumbai</v>
          </cell>
          <cell r="D57" t="str">
            <v>OutStation</v>
          </cell>
        </row>
        <row r="58">
          <cell r="B58" t="str">
            <v>Icgeb</v>
          </cell>
          <cell r="C58" t="str">
            <v>Delhi</v>
          </cell>
          <cell r="D58" t="str">
            <v>Local</v>
          </cell>
        </row>
        <row r="59">
          <cell r="B59" t="str">
            <v>Igib</v>
          </cell>
          <cell r="C59" t="str">
            <v>Delhi</v>
          </cell>
          <cell r="D59" t="str">
            <v>Local</v>
          </cell>
        </row>
        <row r="60">
          <cell r="B60" t="str">
            <v>Iisc</v>
          </cell>
          <cell r="C60" t="str">
            <v>Banglore</v>
          </cell>
          <cell r="D60" t="str">
            <v>OutStation</v>
          </cell>
        </row>
        <row r="61">
          <cell r="B61" t="str">
            <v>Iiser Bhopal</v>
          </cell>
          <cell r="C61" t="str">
            <v>Bhopal</v>
          </cell>
          <cell r="D61" t="str">
            <v>OutStation</v>
          </cell>
        </row>
        <row r="62">
          <cell r="B62" t="str">
            <v>Iiser Pune</v>
          </cell>
          <cell r="C62" t="str">
            <v>Pune</v>
          </cell>
          <cell r="D62" t="str">
            <v>OutStation</v>
          </cell>
        </row>
        <row r="63">
          <cell r="B63" t="str">
            <v>Iit Bombey</v>
          </cell>
          <cell r="C63" t="str">
            <v>Mumbai</v>
          </cell>
          <cell r="D63" t="str">
            <v>OutStation</v>
          </cell>
        </row>
        <row r="64">
          <cell r="B64" t="str">
            <v>Iit Delhi</v>
          </cell>
          <cell r="C64" t="str">
            <v>Delhi</v>
          </cell>
          <cell r="D64" t="str">
            <v>Local</v>
          </cell>
        </row>
        <row r="65">
          <cell r="B65" t="str">
            <v>Iit Kanpur</v>
          </cell>
          <cell r="C65" t="str">
            <v>Kanpur</v>
          </cell>
          <cell r="D65" t="str">
            <v>OutStation</v>
          </cell>
        </row>
        <row r="66">
          <cell r="B66" t="str">
            <v>Iit-Delhi</v>
          </cell>
          <cell r="C66" t="str">
            <v>Delhi</v>
          </cell>
          <cell r="D66" t="str">
            <v>Local</v>
          </cell>
        </row>
        <row r="67">
          <cell r="B67" t="str">
            <v>Iit-Kharagpur</v>
          </cell>
          <cell r="C67" t="str">
            <v>Kharagpur</v>
          </cell>
          <cell r="D67" t="str">
            <v>OutStation</v>
          </cell>
        </row>
        <row r="68">
          <cell r="B68" t="str">
            <v>IIT-ROORKE</v>
          </cell>
          <cell r="C68" t="str">
            <v>ROORKE</v>
          </cell>
          <cell r="D68" t="str">
            <v>OutStation</v>
          </cell>
        </row>
        <row r="69">
          <cell r="B69" t="str">
            <v>Iit-Ropar</v>
          </cell>
          <cell r="C69" t="str">
            <v>Ropar</v>
          </cell>
          <cell r="D69" t="str">
            <v>OutStation</v>
          </cell>
        </row>
        <row r="70">
          <cell r="B70" t="str">
            <v>Ilbs</v>
          </cell>
          <cell r="C70" t="str">
            <v>Delhi</v>
          </cell>
          <cell r="D70" t="str">
            <v>Local</v>
          </cell>
        </row>
        <row r="71">
          <cell r="B71" t="str">
            <v>Ils</v>
          </cell>
          <cell r="C71" t="str">
            <v>Bhuvneshwar</v>
          </cell>
          <cell r="D71" t="str">
            <v>OutStation</v>
          </cell>
        </row>
        <row r="72">
          <cell r="B72" t="str">
            <v>Immuneel</v>
          </cell>
          <cell r="C72" t="str">
            <v>Banglore</v>
          </cell>
          <cell r="D72" t="str">
            <v>OutStation</v>
          </cell>
        </row>
        <row r="73">
          <cell r="B73" t="str">
            <v>Immunitas Bio</v>
          </cell>
          <cell r="C73" t="str">
            <v>Banglore</v>
          </cell>
          <cell r="D73" t="str">
            <v>OutStation</v>
          </cell>
        </row>
        <row r="74">
          <cell r="B74" t="str">
            <v>Imtech</v>
          </cell>
          <cell r="C74" t="str">
            <v>Chandigarh</v>
          </cell>
          <cell r="D74" t="str">
            <v>OutStation</v>
          </cell>
        </row>
        <row r="75">
          <cell r="B75" t="str">
            <v>Indna Life Science</v>
          </cell>
          <cell r="C75" t="str">
            <v>Bhuvneshwar</v>
          </cell>
          <cell r="D75" t="str">
            <v>OutStation</v>
          </cell>
        </row>
        <row r="76">
          <cell r="B76" t="str">
            <v>INTAS</v>
          </cell>
          <cell r="C76" t="str">
            <v>Ahemedabad</v>
          </cell>
          <cell r="D76" t="str">
            <v>OutStation</v>
          </cell>
        </row>
        <row r="77">
          <cell r="B77" t="str">
            <v>Invictus</v>
          </cell>
          <cell r="C77" t="str">
            <v>Delhi</v>
          </cell>
          <cell r="D77" t="str">
            <v>Local</v>
          </cell>
        </row>
        <row r="78">
          <cell r="B78" t="str">
            <v>Invitro</v>
          </cell>
          <cell r="C78" t="str">
            <v>Delhi</v>
          </cell>
          <cell r="D78" t="str">
            <v>Local</v>
          </cell>
        </row>
        <row r="79">
          <cell r="B79" t="str">
            <v>Ipgmer</v>
          </cell>
          <cell r="C79" t="str">
            <v>Kolkata</v>
          </cell>
          <cell r="D79" t="str">
            <v>OutStation</v>
          </cell>
        </row>
        <row r="80">
          <cell r="B80" t="str">
            <v>JNU</v>
          </cell>
          <cell r="C80" t="str">
            <v>DELHI</v>
          </cell>
          <cell r="D80" t="str">
            <v>Local</v>
          </cell>
        </row>
        <row r="81">
          <cell r="B81" t="str">
            <v>JSS SCIENTIFIC</v>
          </cell>
          <cell r="C81" t="str">
            <v>SECUNDERABAD</v>
          </cell>
          <cell r="D81" t="str">
            <v>OutStation</v>
          </cell>
        </row>
        <row r="82">
          <cell r="B82" t="str">
            <v>Jubilant</v>
          </cell>
          <cell r="C82" t="str">
            <v>Banglore</v>
          </cell>
          <cell r="D82" t="str">
            <v>OutStation</v>
          </cell>
        </row>
        <row r="83">
          <cell r="B83" t="str">
            <v>Kidney</v>
          </cell>
          <cell r="C83" t="str">
            <v>Coimbatore</v>
          </cell>
          <cell r="D83" t="str">
            <v>OutStation</v>
          </cell>
        </row>
        <row r="84">
          <cell r="B84" t="str">
            <v>KOKILA</v>
          </cell>
          <cell r="C84" t="str">
            <v>Mumbai</v>
          </cell>
          <cell r="D84" t="str">
            <v>OutStation</v>
          </cell>
        </row>
        <row r="85">
          <cell r="B85" t="str">
            <v>Labex</v>
          </cell>
          <cell r="C85" t="str">
            <v>Delhi</v>
          </cell>
          <cell r="D85" t="str">
            <v>Local</v>
          </cell>
        </row>
        <row r="86">
          <cell r="B86" t="str">
            <v>Labpro</v>
          </cell>
          <cell r="C86" t="str">
            <v>bhopal</v>
          </cell>
          <cell r="D86" t="str">
            <v>OutStation</v>
          </cell>
        </row>
        <row r="87">
          <cell r="B87" t="str">
            <v>Lifechem</v>
          </cell>
          <cell r="C87" t="str">
            <v>Delhi</v>
          </cell>
          <cell r="D87" t="str">
            <v>Local</v>
          </cell>
        </row>
        <row r="88">
          <cell r="B88" t="str">
            <v>Lifechem India</v>
          </cell>
          <cell r="C88" t="str">
            <v>Gwalior, Mp</v>
          </cell>
          <cell r="D88" t="str">
            <v>OutStation</v>
          </cell>
        </row>
        <row r="89">
          <cell r="B89" t="str">
            <v>Lokesh Enterprises</v>
          </cell>
          <cell r="C89" t="str">
            <v>Delhi</v>
          </cell>
          <cell r="D89" t="str">
            <v>Local</v>
          </cell>
        </row>
        <row r="90">
          <cell r="B90" t="str">
            <v>Lupex</v>
          </cell>
          <cell r="C90" t="str">
            <v>Tamilnadu</v>
          </cell>
          <cell r="D90" t="str">
            <v>OutStation</v>
          </cell>
        </row>
        <row r="91">
          <cell r="B91" t="str">
            <v>M Biotech</v>
          </cell>
          <cell r="C91" t="str">
            <v>Kolkata</v>
          </cell>
          <cell r="D91" t="str">
            <v>OutStation</v>
          </cell>
        </row>
        <row r="92">
          <cell r="B92" t="str">
            <v>Manipal</v>
          </cell>
          <cell r="C92" t="str">
            <v>Banglore</v>
          </cell>
          <cell r="D92" t="str">
            <v>OutStation</v>
          </cell>
        </row>
        <row r="93">
          <cell r="B93" t="str">
            <v>Medlife</v>
          </cell>
          <cell r="C93" t="str">
            <v>Chandigarh</v>
          </cell>
          <cell r="D93" t="str">
            <v>OutStation</v>
          </cell>
        </row>
        <row r="94">
          <cell r="B94" t="str">
            <v>Micro Delhi</v>
          </cell>
          <cell r="C94" t="str">
            <v>Delhi</v>
          </cell>
          <cell r="D94" t="str">
            <v>Local</v>
          </cell>
        </row>
        <row r="95">
          <cell r="B95" t="str">
            <v>Micro Vapi</v>
          </cell>
          <cell r="C95" t="str">
            <v>Gujrat</v>
          </cell>
          <cell r="D95" t="str">
            <v>OutStation</v>
          </cell>
        </row>
        <row r="96">
          <cell r="B96" t="str">
            <v>MILTENEY</v>
          </cell>
          <cell r="C96" t="str">
            <v>TELANGANA</v>
          </cell>
          <cell r="D96" t="str">
            <v>OutStation</v>
          </cell>
        </row>
        <row r="97">
          <cell r="B97" t="str">
            <v>Miltenyi Biotech</v>
          </cell>
          <cell r="C97" t="str">
            <v>Hyderabad</v>
          </cell>
          <cell r="D97" t="str">
            <v>OutStation</v>
          </cell>
        </row>
        <row r="98">
          <cell r="B98" t="str">
            <v>Miranda</v>
          </cell>
          <cell r="C98" t="str">
            <v>Delhi</v>
          </cell>
          <cell r="D98" t="str">
            <v>Local</v>
          </cell>
        </row>
        <row r="99">
          <cell r="B99" t="str">
            <v>Mohan Sir</v>
          </cell>
          <cell r="C99" t="str">
            <v>Lucknow</v>
          </cell>
          <cell r="D99" t="str">
            <v>OutStation</v>
          </cell>
        </row>
        <row r="100">
          <cell r="B100" t="str">
            <v>MTOR</v>
          </cell>
          <cell r="C100" t="str">
            <v>DELHI</v>
          </cell>
          <cell r="D100" t="str">
            <v>Local</v>
          </cell>
        </row>
        <row r="101">
          <cell r="B101" t="str">
            <v>Nanogen Healthcare</v>
          </cell>
          <cell r="C101" t="str">
            <v>Delhi</v>
          </cell>
          <cell r="D101" t="str">
            <v>Local</v>
          </cell>
        </row>
        <row r="102">
          <cell r="B102" t="str">
            <v>Narayan Netralay</v>
          </cell>
          <cell r="C102" t="str">
            <v>Banglore</v>
          </cell>
          <cell r="D102" t="str">
            <v>OutStation</v>
          </cell>
        </row>
        <row r="103">
          <cell r="B103" t="str">
            <v>Nbrc</v>
          </cell>
          <cell r="C103" t="str">
            <v>Manesar</v>
          </cell>
          <cell r="D103" t="str">
            <v>Local</v>
          </cell>
        </row>
        <row r="104">
          <cell r="B104" t="str">
            <v>Ncbs</v>
          </cell>
          <cell r="C104" t="str">
            <v>Banglore</v>
          </cell>
          <cell r="D104" t="str">
            <v>OutStation</v>
          </cell>
        </row>
        <row r="105">
          <cell r="B105" t="str">
            <v>Nccs</v>
          </cell>
          <cell r="C105" t="str">
            <v>Pune</v>
          </cell>
          <cell r="D105" t="str">
            <v>OutStation</v>
          </cell>
        </row>
        <row r="106">
          <cell r="B106" t="str">
            <v>Necc</v>
          </cell>
          <cell r="C106" t="str">
            <v>Guwahati</v>
          </cell>
          <cell r="D106" t="str">
            <v>OutStation</v>
          </cell>
        </row>
        <row r="107">
          <cell r="B107" t="str">
            <v>Neuberg</v>
          </cell>
          <cell r="C107" t="str">
            <v>Mumbai</v>
          </cell>
          <cell r="D107" t="str">
            <v>OutStation</v>
          </cell>
        </row>
        <row r="108">
          <cell r="B108" t="str">
            <v>Nexgene</v>
          </cell>
          <cell r="C108" t="str">
            <v>Kerala</v>
          </cell>
          <cell r="D108" t="str">
            <v>OutStation</v>
          </cell>
        </row>
        <row r="109">
          <cell r="B109" t="str">
            <v>Niab</v>
          </cell>
          <cell r="C109" t="str">
            <v>Hyderabad</v>
          </cell>
          <cell r="D109" t="str">
            <v>OutStation</v>
          </cell>
        </row>
        <row r="110">
          <cell r="B110" t="str">
            <v>Nibmg</v>
          </cell>
          <cell r="C110" t="str">
            <v>Kalyani</v>
          </cell>
          <cell r="D110" t="str">
            <v>OutStation</v>
          </cell>
        </row>
        <row r="111">
          <cell r="B111" t="str">
            <v>Nii</v>
          </cell>
          <cell r="C111" t="str">
            <v>Delhi</v>
          </cell>
          <cell r="D111" t="str">
            <v>Local</v>
          </cell>
        </row>
        <row r="112">
          <cell r="B112" t="str">
            <v>NIMHANS</v>
          </cell>
          <cell r="C112" t="str">
            <v>Banglore</v>
          </cell>
          <cell r="D112" t="str">
            <v>OutStation</v>
          </cell>
        </row>
        <row r="113">
          <cell r="B113" t="str">
            <v>Nimr</v>
          </cell>
          <cell r="C113" t="str">
            <v>Delhi</v>
          </cell>
          <cell r="D113" t="str">
            <v>Local</v>
          </cell>
        </row>
        <row r="114">
          <cell r="B114" t="str">
            <v>Niper</v>
          </cell>
          <cell r="C114" t="str">
            <v>Hyderabad</v>
          </cell>
          <cell r="D114" t="str">
            <v>OutStation</v>
          </cell>
        </row>
        <row r="115">
          <cell r="B115" t="str">
            <v>Nirrch</v>
          </cell>
          <cell r="C115" t="str">
            <v>Mumbai</v>
          </cell>
          <cell r="D115" t="str">
            <v>OutStation</v>
          </cell>
        </row>
        <row r="116">
          <cell r="B116" t="str">
            <v>Niv</v>
          </cell>
          <cell r="C116" t="str">
            <v>Pune</v>
          </cell>
          <cell r="D116" t="str">
            <v>OutStation</v>
          </cell>
        </row>
        <row r="117">
          <cell r="B117" t="str">
            <v>Nnf</v>
          </cell>
          <cell r="C117" t="str">
            <v>Banglore</v>
          </cell>
          <cell r="D117" t="str">
            <v>OutStation</v>
          </cell>
        </row>
        <row r="118">
          <cell r="B118" t="str">
            <v xml:space="preserve">North Campus , Neuro Depratment </v>
          </cell>
          <cell r="C118" t="str">
            <v>Delhi</v>
          </cell>
          <cell r="D118" t="str">
            <v>Local</v>
          </cell>
        </row>
        <row r="119">
          <cell r="B119" t="str">
            <v>Office Stock</v>
          </cell>
          <cell r="C119" t="str">
            <v>STOCK</v>
          </cell>
          <cell r="D119" t="str">
            <v>STOCK</v>
          </cell>
        </row>
        <row r="120">
          <cell r="B120" t="str">
            <v>ONQUEST</v>
          </cell>
          <cell r="C120" t="str">
            <v>GURUGRAM</v>
          </cell>
          <cell r="D120" t="str">
            <v>Local</v>
          </cell>
        </row>
        <row r="121">
          <cell r="B121" t="str">
            <v>Opening Stock</v>
          </cell>
          <cell r="C121" t="str">
            <v>STOCK</v>
          </cell>
          <cell r="D121" t="str">
            <v>STOCK</v>
          </cell>
        </row>
        <row r="122">
          <cell r="B122" t="str">
            <v>Patanjali</v>
          </cell>
          <cell r="C122" t="str">
            <v>Haridwar</v>
          </cell>
          <cell r="D122" t="str">
            <v>OutStation</v>
          </cell>
        </row>
        <row r="123">
          <cell r="B123" t="str">
            <v>PATEL CHEM</v>
          </cell>
          <cell r="C123" t="str">
            <v>Kolkata</v>
          </cell>
          <cell r="D123" t="str">
            <v>OutStation</v>
          </cell>
        </row>
        <row r="124">
          <cell r="B124" t="str">
            <v>Pathkind</v>
          </cell>
          <cell r="C124" t="str">
            <v>Gurugram</v>
          </cell>
          <cell r="D124" t="str">
            <v>Local</v>
          </cell>
        </row>
        <row r="125">
          <cell r="B125" t="str">
            <v>Pi Health</v>
          </cell>
          <cell r="C125" t="str">
            <v>Hyderabad</v>
          </cell>
          <cell r="D125" t="str">
            <v>OutStation</v>
          </cell>
        </row>
        <row r="126">
          <cell r="B126" t="str">
            <v>Pm Sample</v>
          </cell>
          <cell r="C126" t="str">
            <v/>
          </cell>
          <cell r="D126" t="str">
            <v>OutStation</v>
          </cell>
        </row>
        <row r="127">
          <cell r="B127" t="str">
            <v>POOJA TRADERS</v>
          </cell>
          <cell r="C127" t="str">
            <v>PUNJAB</v>
          </cell>
          <cell r="D127" t="str">
            <v>OutStation</v>
          </cell>
        </row>
        <row r="128">
          <cell r="B128" t="str">
            <v>Popvax</v>
          </cell>
          <cell r="C128" t="str">
            <v>Telangana</v>
          </cell>
          <cell r="D128" t="str">
            <v>OutStation</v>
          </cell>
        </row>
        <row r="129">
          <cell r="B129" t="str">
            <v>Premas</v>
          </cell>
          <cell r="C129" t="str">
            <v>Manesar</v>
          </cell>
          <cell r="D129" t="str">
            <v>Local</v>
          </cell>
        </row>
        <row r="130">
          <cell r="B130" t="str">
            <v>Rcb</v>
          </cell>
          <cell r="C130" t="str">
            <v>Delhi</v>
          </cell>
          <cell r="D130" t="str">
            <v>Local</v>
          </cell>
        </row>
        <row r="131">
          <cell r="B131" t="str">
            <v>Reliance</v>
          </cell>
          <cell r="C131" t="str">
            <v>Mumbai</v>
          </cell>
          <cell r="D131" t="str">
            <v>OutStation</v>
          </cell>
        </row>
        <row r="132">
          <cell r="B132" t="str">
            <v>Relience</v>
          </cell>
          <cell r="C132" t="str">
            <v>Mumbai</v>
          </cell>
          <cell r="D132" t="str">
            <v>OutStation</v>
          </cell>
        </row>
        <row r="133">
          <cell r="B133" t="str">
            <v>Research</v>
          </cell>
          <cell r="C133" t="str">
            <v>Chandigarh</v>
          </cell>
          <cell r="D133" t="str">
            <v>OutStation</v>
          </cell>
        </row>
        <row r="134">
          <cell r="B134" t="str">
            <v>Research World</v>
          </cell>
          <cell r="C134" t="str">
            <v>Chandigarh</v>
          </cell>
          <cell r="D134" t="str">
            <v>OutStation</v>
          </cell>
        </row>
        <row r="135">
          <cell r="B135" t="str">
            <v>Rg Sons</v>
          </cell>
          <cell r="C135" t="str">
            <v>Lucknow</v>
          </cell>
          <cell r="D135" t="str">
            <v>OutStation</v>
          </cell>
        </row>
        <row r="136">
          <cell r="B136" t="str">
            <v>RGCB</v>
          </cell>
          <cell r="C136" t="str">
            <v>Kerala</v>
          </cell>
          <cell r="D136" t="str">
            <v>OutStation</v>
          </cell>
        </row>
        <row r="137">
          <cell r="B137" t="str">
            <v>Roop Rajat</v>
          </cell>
          <cell r="C137" t="str">
            <v>Jodhpur</v>
          </cell>
          <cell r="D137" t="str">
            <v>OutStation</v>
          </cell>
        </row>
        <row r="138">
          <cell r="B138" t="str">
            <v>Sai Life</v>
          </cell>
          <cell r="C138" t="str">
            <v>Hyderabad</v>
          </cell>
          <cell r="D138" t="str">
            <v>OutStation</v>
          </cell>
        </row>
        <row r="139">
          <cell r="B139" t="str">
            <v>SAI LIFE pune</v>
          </cell>
          <cell r="C139" t="str">
            <v>pune</v>
          </cell>
          <cell r="D139" t="str">
            <v>OutStation</v>
          </cell>
        </row>
        <row r="140">
          <cell r="B140" t="str">
            <v>SB BIOCHEM</v>
          </cell>
          <cell r="C140" t="str">
            <v>Faridabad</v>
          </cell>
          <cell r="D140" t="str">
            <v>Local</v>
          </cell>
        </row>
        <row r="141">
          <cell r="B141" t="str">
            <v>Scientific Jammu</v>
          </cell>
          <cell r="C141" t="str">
            <v>Jammu</v>
          </cell>
          <cell r="D141" t="str">
            <v>OutStation</v>
          </cell>
        </row>
        <row r="142">
          <cell r="B142" t="str">
            <v>Seema</v>
          </cell>
          <cell r="C142" t="str">
            <v>Lucknow</v>
          </cell>
          <cell r="D142" t="str">
            <v>OutStation</v>
          </cell>
        </row>
        <row r="143">
          <cell r="B143" t="str">
            <v>Shree Sai Enterprises</v>
          </cell>
          <cell r="C143" t="str">
            <v>Bhopal</v>
          </cell>
          <cell r="D143" t="str">
            <v>OutStation</v>
          </cell>
        </row>
        <row r="144">
          <cell r="B144" t="str">
            <v>Shri Mahant</v>
          </cell>
          <cell r="C144" t="str">
            <v>Dehradoon</v>
          </cell>
          <cell r="D144" t="str">
            <v>OutStation</v>
          </cell>
        </row>
        <row r="145">
          <cell r="B145" t="str">
            <v>Snu</v>
          </cell>
          <cell r="C145" t="str">
            <v>Noida</v>
          </cell>
          <cell r="D145" t="str">
            <v>Local</v>
          </cell>
        </row>
        <row r="146">
          <cell r="B146" t="str">
            <v>Sohst</v>
          </cell>
          <cell r="C146" t="str">
            <v>Dehradoon</v>
          </cell>
          <cell r="D146" t="str">
            <v>OutStation</v>
          </cell>
        </row>
        <row r="147">
          <cell r="B147" t="str">
            <v>Solar</v>
          </cell>
          <cell r="C147" t="str">
            <v>Jammu</v>
          </cell>
          <cell r="D147" t="str">
            <v>OutStation</v>
          </cell>
        </row>
        <row r="148">
          <cell r="B148" t="str">
            <v>South Campus</v>
          </cell>
          <cell r="C148" t="str">
            <v>Delhi</v>
          </cell>
          <cell r="D148" t="str">
            <v>Local</v>
          </cell>
        </row>
        <row r="149">
          <cell r="B149" t="str">
            <v>Ssc</v>
          </cell>
          <cell r="C149" t="str">
            <v>Bhopal</v>
          </cell>
          <cell r="D149" t="str">
            <v>OutStation</v>
          </cell>
        </row>
        <row r="150">
          <cell r="B150" t="str">
            <v xml:space="preserve">Ssc </v>
          </cell>
          <cell r="C150" t="str">
            <v>Bhopal</v>
          </cell>
          <cell r="D150" t="str">
            <v>OutStation</v>
          </cell>
        </row>
        <row r="151">
          <cell r="B151" t="str">
            <v>Sscmp</v>
          </cell>
          <cell r="C151" t="str">
            <v>Bhopal</v>
          </cell>
          <cell r="D151" t="str">
            <v>OutStation</v>
          </cell>
        </row>
        <row r="152">
          <cell r="B152" t="str">
            <v>stock</v>
          </cell>
          <cell r="C152" t="str">
            <v>STOCK</v>
          </cell>
          <cell r="D152" t="str">
            <v>STOCK</v>
          </cell>
        </row>
        <row r="153">
          <cell r="B153" t="str">
            <v>Subra Scientific Company</v>
          </cell>
          <cell r="C153" t="str">
            <v>Pondicheri</v>
          </cell>
          <cell r="D153" t="str">
            <v>OutStation</v>
          </cell>
        </row>
        <row r="154">
          <cell r="B154" t="str">
            <v>Sun Pharma</v>
          </cell>
          <cell r="C154" t="str">
            <v>Gujrat</v>
          </cell>
          <cell r="D154" t="str">
            <v>OutStation</v>
          </cell>
        </row>
        <row r="155">
          <cell r="B155" t="str">
            <v>Symbiosis</v>
          </cell>
          <cell r="C155" t="str">
            <v>Hyderabad</v>
          </cell>
          <cell r="D155" t="str">
            <v>OutStation</v>
          </cell>
        </row>
        <row r="156">
          <cell r="B156" t="str">
            <v>Synergy</v>
          </cell>
          <cell r="C156" t="str">
            <v>Tamilnadu</v>
          </cell>
          <cell r="D156" t="str">
            <v>OutStation</v>
          </cell>
        </row>
        <row r="157">
          <cell r="B157" t="str">
            <v>Syngene</v>
          </cell>
          <cell r="C157" t="str">
            <v>Banglore</v>
          </cell>
          <cell r="D157" t="str">
            <v>OutStation</v>
          </cell>
        </row>
        <row r="158">
          <cell r="B158" t="str">
            <v>Techwest</v>
          </cell>
          <cell r="C158" t="str">
            <v>Gujrat</v>
          </cell>
          <cell r="D158" t="str">
            <v>OutStation</v>
          </cell>
        </row>
        <row r="159">
          <cell r="B159" t="str">
            <v>The Bioart</v>
          </cell>
          <cell r="C159" t="str">
            <v>Kolkata</v>
          </cell>
          <cell r="D159" t="str">
            <v>OutStation</v>
          </cell>
        </row>
        <row r="160">
          <cell r="B160" t="str">
            <v>Thsti</v>
          </cell>
          <cell r="C160" t="str">
            <v>Faridabad</v>
          </cell>
          <cell r="D160" t="str">
            <v>Local</v>
          </cell>
        </row>
        <row r="161">
          <cell r="B161" t="str">
            <v>TIFR</v>
          </cell>
          <cell r="C161" t="str">
            <v>Hyderabad</v>
          </cell>
          <cell r="D161" t="str">
            <v>OutStation</v>
          </cell>
        </row>
        <row r="162">
          <cell r="B162" t="str">
            <v>Tigs</v>
          </cell>
          <cell r="C162" t="str">
            <v>Banglore</v>
          </cell>
          <cell r="D162" t="str">
            <v>OutStation</v>
          </cell>
        </row>
        <row r="163">
          <cell r="B163" t="str">
            <v>UPASNA ENTERPRISES</v>
          </cell>
          <cell r="C163" t="str">
            <v>Gurugram</v>
          </cell>
          <cell r="D163" t="str">
            <v>LOCAL</v>
          </cell>
        </row>
        <row r="164">
          <cell r="B164" t="str">
            <v>Vector</v>
          </cell>
          <cell r="C164" t="str">
            <v>Punjab</v>
          </cell>
          <cell r="D164" t="str">
            <v>OutStation</v>
          </cell>
        </row>
        <row r="165">
          <cell r="B165" t="str">
            <v>Viganahar</v>
          </cell>
          <cell r="C165" t="str">
            <v>Hyderabad</v>
          </cell>
          <cell r="D165" t="str">
            <v>OutStation</v>
          </cell>
        </row>
        <row r="166">
          <cell r="B166" t="str">
            <v>Virion</v>
          </cell>
          <cell r="C166" t="str">
            <v>Mumbai</v>
          </cell>
          <cell r="D166" t="str">
            <v>OutStation</v>
          </cell>
        </row>
        <row r="167">
          <cell r="B167" t="str">
            <v>Virocan</v>
          </cell>
          <cell r="C167" t="str">
            <v>Guntur</v>
          </cell>
          <cell r="D167" t="str">
            <v>OutStation</v>
          </cell>
        </row>
        <row r="168">
          <cell r="B168" t="str">
            <v>Wbsu</v>
          </cell>
          <cell r="C168" t="str">
            <v>Kolkata</v>
          </cell>
          <cell r="D168" t="str">
            <v>OutStation</v>
          </cell>
        </row>
        <row r="169">
          <cell r="B169" t="str">
            <v>Yash Enterprises</v>
          </cell>
          <cell r="C169" t="str">
            <v>Pune</v>
          </cell>
          <cell r="D169" t="str">
            <v>OutStation</v>
          </cell>
        </row>
        <row r="170">
          <cell r="B170" t="str">
            <v>Zydus</v>
          </cell>
          <cell r="C170" t="str">
            <v>Ahemedabad</v>
          </cell>
          <cell r="D170" t="str">
            <v>OutStation</v>
          </cell>
        </row>
        <row r="171">
          <cell r="B171" t="str">
            <v>Cella Solution</v>
          </cell>
          <cell r="C171" t="str">
            <v>Delhi</v>
          </cell>
          <cell r="D171" t="str">
            <v>Local</v>
          </cell>
        </row>
        <row r="172">
          <cell r="B172" t="str">
            <v>OMNI PROTECT</v>
          </cell>
          <cell r="C172" t="str">
            <v>pune</v>
          </cell>
          <cell r="D172" t="str">
            <v>OutStation</v>
          </cell>
        </row>
        <row r="173">
          <cell r="B173" t="str">
            <v>VIT</v>
          </cell>
          <cell r="C173" t="str">
            <v>Vellore</v>
          </cell>
          <cell r="D173" t="str">
            <v>OutStation</v>
          </cell>
        </row>
        <row r="174">
          <cell r="B174" t="str">
            <v>ADGYL</v>
          </cell>
          <cell r="C174" t="str">
            <v>Banglore</v>
          </cell>
          <cell r="D174" t="str">
            <v>OutStation</v>
          </cell>
        </row>
        <row r="175">
          <cell r="B175" t="str">
            <v>TCG</v>
          </cell>
          <cell r="C175" t="str">
            <v>Kolkata</v>
          </cell>
          <cell r="D175" t="str">
            <v>OutStation</v>
          </cell>
        </row>
        <row r="176">
          <cell r="B176" t="str">
            <v>Scientific Solution Delhi</v>
          </cell>
          <cell r="C176" t="str">
            <v>Delhi</v>
          </cell>
          <cell r="D176" t="str">
            <v>Local</v>
          </cell>
        </row>
        <row r="177">
          <cell r="B177" t="str">
            <v>IISER MOHALI</v>
          </cell>
          <cell r="C177" t="str">
            <v>MOHALI (PUNJAB)</v>
          </cell>
          <cell r="D177" t="str">
            <v>OutStation</v>
          </cell>
        </row>
        <row r="178">
          <cell r="B178" t="str">
            <v>Sambhav</v>
          </cell>
          <cell r="C178" t="str">
            <v xml:space="preserve">Bareilly </v>
          </cell>
          <cell r="D178" t="str">
            <v>OutStation</v>
          </cell>
        </row>
        <row r="179">
          <cell r="B179" t="str">
            <v>RMC</v>
          </cell>
          <cell r="C179" t="str">
            <v>Mumbai</v>
          </cell>
          <cell r="D179" t="str">
            <v>OutStation</v>
          </cell>
        </row>
        <row r="180">
          <cell r="B180" t="str">
            <v>VPCI</v>
          </cell>
          <cell r="C180" t="str">
            <v>DELHI</v>
          </cell>
          <cell r="D180" t="str">
            <v>Local</v>
          </cell>
        </row>
        <row r="181">
          <cell r="B181" t="str">
            <v>Nkure Therapeutic CCAMP</v>
          </cell>
          <cell r="C181" t="str">
            <v>Banglore</v>
          </cell>
          <cell r="D181" t="str">
            <v>OutStation</v>
          </cell>
        </row>
        <row r="182">
          <cell r="B182" t="str">
            <v>BHU</v>
          </cell>
          <cell r="C182" t="str">
            <v>VARANASI</v>
          </cell>
          <cell r="D182" t="str">
            <v>OutStation</v>
          </cell>
        </row>
        <row r="183">
          <cell r="B183" t="str">
            <v>PRIYANKA MADAM</v>
          </cell>
          <cell r="C183" t="str">
            <v>Delhi</v>
          </cell>
          <cell r="D183" t="str">
            <v>Local</v>
          </cell>
        </row>
        <row r="184">
          <cell r="B184" t="str">
            <v>SCI FI</v>
          </cell>
          <cell r="C184" t="str">
            <v>Pune</v>
          </cell>
          <cell r="D184" t="str">
            <v>OutStation</v>
          </cell>
        </row>
        <row r="185">
          <cell r="B185" t="str">
            <v>BHARAT BIOTECH</v>
          </cell>
          <cell r="C185" t="str">
            <v>Hyderabad</v>
          </cell>
          <cell r="D185" t="str">
            <v>OutStation</v>
          </cell>
        </row>
        <row r="186">
          <cell r="B186" t="str">
            <v>KPK</v>
          </cell>
          <cell r="C186" t="str">
            <v>Chennai</v>
          </cell>
          <cell r="D186" t="str">
            <v>OutStation</v>
          </cell>
        </row>
        <row r="187">
          <cell r="B187" t="str">
            <v>Sample (PM)</v>
          </cell>
          <cell r="C187" t="str">
            <v>delhi</v>
          </cell>
          <cell r="D187" t="str">
            <v>Local</v>
          </cell>
        </row>
        <row r="188">
          <cell r="B188" t="str">
            <v>VISHAL</v>
          </cell>
          <cell r="C188" t="str">
            <v>Noida</v>
          </cell>
          <cell r="D188" t="str">
            <v>Local</v>
          </cell>
        </row>
        <row r="189">
          <cell r="B189" t="str">
            <v>JNCSAR</v>
          </cell>
          <cell r="C189" t="str">
            <v>BANGALORE</v>
          </cell>
          <cell r="D189" t="str">
            <v>OutStation</v>
          </cell>
        </row>
        <row r="190">
          <cell r="B190" t="str">
            <v>NOVA</v>
          </cell>
          <cell r="C190" t="str">
            <v>DELHI</v>
          </cell>
          <cell r="D190" t="str">
            <v>Local</v>
          </cell>
        </row>
        <row r="191">
          <cell r="B191" t="str">
            <v>BSP</v>
          </cell>
          <cell r="C191" t="str">
            <v>DELHI</v>
          </cell>
          <cell r="D191" t="str">
            <v>Local</v>
          </cell>
        </row>
        <row r="192">
          <cell r="B192" t="str">
            <v>SOLUTION</v>
          </cell>
          <cell r="C192" t="str">
            <v>DELHI</v>
          </cell>
          <cell r="D192" t="str">
            <v>Local</v>
          </cell>
        </row>
        <row r="193">
          <cell r="B193" t="str">
            <v>INSTEM</v>
          </cell>
          <cell r="C193" t="str">
            <v>Banglore</v>
          </cell>
          <cell r="D193" t="str">
            <v>OutStation</v>
          </cell>
        </row>
        <row r="194">
          <cell r="B194" t="str">
            <v>NDTL</v>
          </cell>
          <cell r="C194" t="str">
            <v>DELHI</v>
          </cell>
          <cell r="D194" t="str">
            <v>Local</v>
          </cell>
        </row>
        <row r="195">
          <cell r="B195" t="str">
            <v>SOMAIYA</v>
          </cell>
          <cell r="C195" t="str">
            <v>PUNE</v>
          </cell>
          <cell r="D195" t="str">
            <v>OutStation</v>
          </cell>
        </row>
        <row r="196">
          <cell r="B196" t="str">
            <v>GOLDLAKE</v>
          </cell>
          <cell r="C196" t="str">
            <v>PUNE</v>
          </cell>
          <cell r="D196" t="str">
            <v>OutStation</v>
          </cell>
        </row>
        <row r="197">
          <cell r="B197" t="str">
            <v>BIO CHAIN</v>
          </cell>
          <cell r="C197" t="str">
            <v>DELHI</v>
          </cell>
          <cell r="D197" t="str">
            <v>Local</v>
          </cell>
        </row>
        <row r="198">
          <cell r="B198" t="str">
            <v>SHUBH SALES</v>
          </cell>
          <cell r="C198" t="str">
            <v>JAIPUR</v>
          </cell>
          <cell r="D198" t="str">
            <v>OutStation</v>
          </cell>
        </row>
        <row r="199">
          <cell r="B199" t="str">
            <v>BIO AID</v>
          </cell>
          <cell r="C199" t="str">
            <v>Bhopal</v>
          </cell>
          <cell r="D199" t="str">
            <v>OutStation</v>
          </cell>
        </row>
        <row r="200">
          <cell r="B200" t="str">
            <v>ARVIND MEDICAL</v>
          </cell>
          <cell r="C200" t="str">
            <v>MADURAI</v>
          </cell>
          <cell r="D200" t="str">
            <v>OutStation</v>
          </cell>
        </row>
        <row r="201">
          <cell r="B201" t="str">
            <v>PIONEER</v>
          </cell>
          <cell r="C201" t="str">
            <v>Mumbai</v>
          </cell>
          <cell r="D201" t="str">
            <v>OutStation</v>
          </cell>
        </row>
        <row r="202">
          <cell r="B202" t="str">
            <v>NIIH</v>
          </cell>
          <cell r="C202" t="str">
            <v>Mumbai</v>
          </cell>
          <cell r="D202" t="str">
            <v>OutStation</v>
          </cell>
        </row>
        <row r="203">
          <cell r="B203" t="str">
            <v>IIT KHARAgPUR</v>
          </cell>
          <cell r="C203" t="str">
            <v>Kharagpur</v>
          </cell>
          <cell r="D203" t="str">
            <v>OutStation</v>
          </cell>
        </row>
        <row r="204">
          <cell r="B204" t="str">
            <v>BIONIFY</v>
          </cell>
          <cell r="C204" t="str">
            <v>NAGPUR</v>
          </cell>
          <cell r="D204" t="str">
            <v>OutStation</v>
          </cell>
        </row>
        <row r="205">
          <cell r="B205" t="str">
            <v>Scimax</v>
          </cell>
          <cell r="C205" t="str">
            <v>Chennai</v>
          </cell>
          <cell r="D205" t="str">
            <v>OutStation</v>
          </cell>
        </row>
        <row r="206">
          <cell r="B206" t="str">
            <v>ANTHEM</v>
          </cell>
          <cell r="C206" t="str">
            <v>BANGLORE</v>
          </cell>
          <cell r="D206" t="str">
            <v>OutStation</v>
          </cell>
        </row>
        <row r="207">
          <cell r="B207" t="str">
            <v>NIPGMR</v>
          </cell>
          <cell r="C207" t="str">
            <v>DELHI</v>
          </cell>
          <cell r="D207" t="str">
            <v>Local</v>
          </cell>
        </row>
        <row r="208">
          <cell r="B208" t="str">
            <v>Unknown</v>
          </cell>
          <cell r="C208" t="str">
            <v>Unknown</v>
          </cell>
          <cell r="D208" t="str">
            <v>Unknown</v>
          </cell>
        </row>
        <row r="209">
          <cell r="B209" t="str">
            <v>IRIS</v>
          </cell>
          <cell r="C209" t="str">
            <v>DELHI</v>
          </cell>
          <cell r="D209" t="str">
            <v>LOCAL</v>
          </cell>
        </row>
        <row r="210">
          <cell r="B210" t="str">
            <v>INFINITY</v>
          </cell>
          <cell r="C210" t="str">
            <v>Chandigarh</v>
          </cell>
          <cell r="D210" t="str">
            <v>OutStation</v>
          </cell>
        </row>
        <row r="211">
          <cell r="B211" t="str">
            <v>CELLCURE</v>
          </cell>
          <cell r="C211" t="str">
            <v>AHMEDABAD</v>
          </cell>
          <cell r="D211" t="str">
            <v>OutStation</v>
          </cell>
        </row>
        <row r="212">
          <cell r="B212" t="str">
            <v>Mishu Pharma</v>
          </cell>
          <cell r="C212" t="str">
            <v>JAIPUR</v>
          </cell>
          <cell r="D212" t="str">
            <v>OutStation</v>
          </cell>
        </row>
        <row r="213">
          <cell r="B213" t="str">
            <v>KEMWELL</v>
          </cell>
          <cell r="C213" t="str">
            <v xml:space="preserve"> BANGLORE</v>
          </cell>
          <cell r="D213" t="str">
            <v>OutStation</v>
          </cell>
        </row>
        <row r="214">
          <cell r="B214" t="str">
            <v>AMITY</v>
          </cell>
          <cell r="C214" t="str">
            <v>Noida</v>
          </cell>
          <cell r="D214" t="str">
            <v>Local</v>
          </cell>
        </row>
        <row r="215">
          <cell r="B215" t="str">
            <v>BITS PILANI</v>
          </cell>
          <cell r="C215" t="str">
            <v>Hyderabad</v>
          </cell>
          <cell r="D215" t="str">
            <v>OutStation</v>
          </cell>
        </row>
        <row r="216">
          <cell r="B216" t="str">
            <v>ICT</v>
          </cell>
          <cell r="C216" t="str">
            <v>MUMBAI</v>
          </cell>
          <cell r="D216" t="str">
            <v>OutStation</v>
          </cell>
        </row>
        <row r="217">
          <cell r="B217" t="str">
            <v>BECKMAN</v>
          </cell>
          <cell r="C217" t="str">
            <v>BANGLORE</v>
          </cell>
          <cell r="D217" t="str">
            <v>OutStation</v>
          </cell>
        </row>
        <row r="218">
          <cell r="B218" t="str">
            <v>ILABKART</v>
          </cell>
          <cell r="C218" t="str">
            <v>MUMBAI</v>
          </cell>
          <cell r="D218" t="str">
            <v>OutStation</v>
          </cell>
        </row>
        <row r="219">
          <cell r="B219" t="str">
            <v>Aiims Bhatinda</v>
          </cell>
          <cell r="C219" t="str">
            <v>Bhatinda</v>
          </cell>
          <cell r="D219" t="str">
            <v>OutStation</v>
          </cell>
        </row>
        <row r="220">
          <cell r="B220" t="str">
            <v>XAVIERS</v>
          </cell>
          <cell r="C220" t="str">
            <v>Mumbai</v>
          </cell>
          <cell r="D220" t="str">
            <v>OutStation</v>
          </cell>
        </row>
        <row r="221">
          <cell r="B221" t="str">
            <v>IIT BOMBAY</v>
          </cell>
          <cell r="C221" t="str">
            <v>Mumbai</v>
          </cell>
          <cell r="D221" t="str">
            <v>OutStation</v>
          </cell>
        </row>
        <row r="222">
          <cell r="B222" t="str">
            <v>SUPRV</v>
          </cell>
          <cell r="C222" t="str">
            <v>Mumbai</v>
          </cell>
          <cell r="D222" t="str">
            <v>OutStation</v>
          </cell>
        </row>
        <row r="223">
          <cell r="B223" t="str">
            <v>IKESIA</v>
          </cell>
          <cell r="C223" t="str">
            <v>Banglore</v>
          </cell>
          <cell r="D223" t="str">
            <v>OutStation</v>
          </cell>
        </row>
        <row r="224">
          <cell r="B224" t="str">
            <v>SUN PHARMACEUTICALS</v>
          </cell>
          <cell r="C224" t="str">
            <v>VADODARA</v>
          </cell>
          <cell r="D224" t="str">
            <v>OutStation</v>
          </cell>
        </row>
        <row r="225">
          <cell r="B225" t="str">
            <v>LIFESENZ</v>
          </cell>
          <cell r="C225" t="str">
            <v>BHIWADI</v>
          </cell>
          <cell r="D225" t="str">
            <v>OutStation</v>
          </cell>
        </row>
        <row r="226">
          <cell r="B226" t="str">
            <v>TopClass</v>
          </cell>
          <cell r="C226" t="str">
            <v>Delhi</v>
          </cell>
          <cell r="D226" t="str">
            <v>Local</v>
          </cell>
        </row>
        <row r="227">
          <cell r="B227" t="str">
            <v>Ashoka</v>
          </cell>
          <cell r="C227" t="str">
            <v>Sonipat</v>
          </cell>
          <cell r="D227" t="str">
            <v>Local</v>
          </cell>
        </row>
        <row r="228">
          <cell r="B228" t="str">
            <v>Immuno ACT</v>
          </cell>
          <cell r="C228" t="str">
            <v>Mumbai</v>
          </cell>
          <cell r="D228" t="str">
            <v>OutStation</v>
          </cell>
        </row>
        <row r="229">
          <cell r="B229" t="str">
            <v>Ranjan</v>
          </cell>
          <cell r="C229" t="str">
            <v>patna</v>
          </cell>
          <cell r="D229" t="str">
            <v>OutStation</v>
          </cell>
        </row>
        <row r="230">
          <cell r="B230" t="str">
            <v>FMD</v>
          </cell>
          <cell r="C230" t="str">
            <v>Bhopal</v>
          </cell>
          <cell r="D230" t="str">
            <v>OutStation</v>
          </cell>
        </row>
        <row r="231">
          <cell r="B231" t="str">
            <v>FMD REGIONAL CENTRE</v>
          </cell>
          <cell r="C231" t="str">
            <v>Bhopal</v>
          </cell>
          <cell r="D231" t="str">
            <v>OutStation</v>
          </cell>
        </row>
        <row r="232">
          <cell r="B232" t="str">
            <v>NIVEDI</v>
          </cell>
          <cell r="C232" t="str">
            <v>Banglore</v>
          </cell>
          <cell r="D232" t="str">
            <v>OutStation</v>
          </cell>
        </row>
        <row r="233">
          <cell r="B233" t="str">
            <v>ARAGEN</v>
          </cell>
          <cell r="C233" t="str">
            <v>Hyderabad</v>
          </cell>
          <cell r="D233" t="str">
            <v>OutStation</v>
          </cell>
        </row>
        <row r="234">
          <cell r="B234" t="str">
            <v>UTKARSH</v>
          </cell>
          <cell r="C234" t="str">
            <v>ASSAM</v>
          </cell>
          <cell r="D234" t="str">
            <v>OutStation</v>
          </cell>
        </row>
        <row r="235">
          <cell r="B235" t="str">
            <v>PROTEOGEN</v>
          </cell>
          <cell r="C235" t="str">
            <v>BANGLORE</v>
          </cell>
          <cell r="D235" t="str">
            <v>OutStation</v>
          </cell>
        </row>
        <row r="236">
          <cell r="B236" t="str">
            <v>PROTOGINIX</v>
          </cell>
          <cell r="C236" t="str">
            <v>Vishakhapatnam</v>
          </cell>
          <cell r="D236" t="str">
            <v>OutStation</v>
          </cell>
        </row>
        <row r="237">
          <cell r="B237" t="str">
            <v>LuxMatra</v>
          </cell>
          <cell r="C237" t="str">
            <v>Kerala</v>
          </cell>
          <cell r="D237" t="str">
            <v>OutStation</v>
          </cell>
        </row>
        <row r="238">
          <cell r="B238" t="str">
            <v>DEMO</v>
          </cell>
          <cell r="C238" t="str">
            <v>OPNED ITEM</v>
          </cell>
          <cell r="D238" t="str">
            <v>LOCAL</v>
          </cell>
        </row>
        <row r="239">
          <cell r="B239" t="str">
            <v>SYMBIO SCIENTIFIC</v>
          </cell>
          <cell r="C239" t="str">
            <v>DELHI</v>
          </cell>
          <cell r="D239" t="str">
            <v>Local</v>
          </cell>
        </row>
        <row r="240">
          <cell r="B240" t="str">
            <v>immunocon</v>
          </cell>
          <cell r="C240" t="str">
            <v>allahabad</v>
          </cell>
          <cell r="D240" t="str">
            <v>OutStation</v>
          </cell>
        </row>
        <row r="241">
          <cell r="B241" t="str">
            <v>Hycosmid</v>
          </cell>
          <cell r="C241" t="str">
            <v>Pune</v>
          </cell>
          <cell r="D241" t="str">
            <v>OutStation</v>
          </cell>
        </row>
        <row r="242">
          <cell r="B242" t="str">
            <v>IIT ROORKE</v>
          </cell>
          <cell r="C242" t="str">
            <v>ROORKE</v>
          </cell>
          <cell r="D242" t="str">
            <v>OutStation</v>
          </cell>
        </row>
        <row r="243">
          <cell r="B243" t="str">
            <v>ADVANCED ANZYME</v>
          </cell>
          <cell r="C243" t="str">
            <v>THANE</v>
          </cell>
          <cell r="D243" t="str">
            <v>OutStation</v>
          </cell>
        </row>
        <row r="244">
          <cell r="B244" t="str">
            <v>SAM SIR</v>
          </cell>
          <cell r="C244" t="str">
            <v>JHARKHAND</v>
          </cell>
          <cell r="D244" t="str">
            <v>OutStation</v>
          </cell>
        </row>
        <row r="245">
          <cell r="B245" t="str">
            <v>GENES2ME</v>
          </cell>
          <cell r="C245" t="str">
            <v>GGN</v>
          </cell>
          <cell r="D245" t="str">
            <v>Local</v>
          </cell>
        </row>
        <row r="246">
          <cell r="B246" t="str">
            <v>KPK SCIENTIFIC</v>
          </cell>
          <cell r="C246" t="str">
            <v>CHENNAI</v>
          </cell>
          <cell r="D246" t="str">
            <v>OutStation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334"/>
  <sheetViews>
    <sheetView tabSelected="1" topLeftCell="J1" zoomScale="115" zoomScaleNormal="115" workbookViewId="0">
      <pane ySplit="1" topLeftCell="A4118" activePane="bottomLeft" state="frozen"/>
      <selection activeCell="B16" sqref="B16"/>
      <selection pane="bottomLeft" activeCell="N4129" sqref="N4129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hidden="1" customWidth="1"/>
    <col min="10" max="10" width="12.7109375" bestFit="1" customWidth="1"/>
    <col min="11" max="11" width="14.85546875" bestFit="1" customWidth="1"/>
    <col min="12" max="12" width="6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5529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5889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5707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5720</v>
      </c>
      <c r="N82" s="30">
        <v>45955</v>
      </c>
      <c r="O82" s="48">
        <v>10400</v>
      </c>
      <c r="P82" s="21" t="s">
        <v>5721</v>
      </c>
      <c r="Q82" s="21" t="s">
        <v>5722</v>
      </c>
      <c r="R82" s="21" t="s">
        <v>5723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5708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5708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5708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5709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5710</v>
      </c>
      <c r="J96" s="21">
        <v>1</v>
      </c>
      <c r="K96" s="21">
        <v>1</v>
      </c>
      <c r="L96" s="21">
        <f t="shared" si="11"/>
        <v>0</v>
      </c>
      <c r="M96" s="21" t="s">
        <v>5680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5681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5710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5711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5711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5712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 t="shared" si="11"/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 t="shared" si="11"/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 t="shared" ref="L109" si="26">J109-K109</f>
        <v>0</v>
      </c>
      <c r="M109" s="21" t="s">
        <v>3630</v>
      </c>
      <c r="N109" s="30"/>
      <c r="O109" s="48"/>
      <c r="P109" s="21" t="s">
        <v>5648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5648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5648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5690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4708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4129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 t="shared" si="192"/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4709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1145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4710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1145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4711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3416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3655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5256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4126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4367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3286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4714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3705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4712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1145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4896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4896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1145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4406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4407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4123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4664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4132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4665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4133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5254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4715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4716</v>
      </c>
      <c r="J2100" s="21">
        <v>1</v>
      </c>
      <c r="K2100" s="21">
        <v>1</v>
      </c>
      <c r="L2100" s="21">
        <f t="shared" si="222"/>
        <v>0</v>
      </c>
      <c r="M2100" s="21" t="s">
        <v>4961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5288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5274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5266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5263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5262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3287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3630</v>
      </c>
      <c r="N2183" s="30" t="s">
        <v>3630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5621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1145</v>
      </c>
      <c r="Q2208" s="21"/>
      <c r="R2208" s="21"/>
      <c r="S2208" s="3">
        <v>4</v>
      </c>
      <c r="T2208" s="37" t="s">
        <v>3338</v>
      </c>
      <c r="U2208" s="21" t="s">
        <v>18</v>
      </c>
      <c r="V2208" s="21" t="str">
        <f>VLOOKUP(P2208,'Customer List'!B:C,2,)</f>
        <v>STOCK</v>
      </c>
      <c r="W2208" s="38" t="s">
        <v>5320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5022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4981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4368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4121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5244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4129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5243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4408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4409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4410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4411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4412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4413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4414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4415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4416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4417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4418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4419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4420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3305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3306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1145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1145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3286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4717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4369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5284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4718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1145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4713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3417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3300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3288</v>
      </c>
      <c r="N2244" s="30">
        <v>45901</v>
      </c>
      <c r="O2244" s="48">
        <v>0</v>
      </c>
      <c r="P2244" s="21" t="s">
        <v>2513</v>
      </c>
      <c r="Q2244" s="21" t="s">
        <v>3311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3300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3288</v>
      </c>
      <c r="N2247" s="30">
        <v>45901</v>
      </c>
      <c r="O2247" s="48">
        <v>0</v>
      </c>
      <c r="P2247" s="21" t="s">
        <v>2513</v>
      </c>
      <c r="Q2247" s="21" t="s">
        <v>3311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3300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3288</v>
      </c>
      <c r="N2251" s="30">
        <v>45901</v>
      </c>
      <c r="O2251" s="48">
        <v>0</v>
      </c>
      <c r="P2251" s="21" t="s">
        <v>2513</v>
      </c>
      <c r="Q2251" s="21" t="s">
        <v>3311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3300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3300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3300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3300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3300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3288</v>
      </c>
      <c r="N2271" s="30">
        <v>45901</v>
      </c>
      <c r="O2271" s="48">
        <v>0</v>
      </c>
      <c r="P2271" s="21" t="s">
        <v>2513</v>
      </c>
      <c r="Q2271" s="21" t="s">
        <v>3311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3300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3300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3300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3300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3300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3301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3300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3301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3515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3300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3300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3300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3300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3301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3301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3300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3300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3515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3300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3515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3300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3300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3299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3288</v>
      </c>
      <c r="N2308" s="30">
        <v>45901</v>
      </c>
      <c r="O2308" s="48">
        <v>0</v>
      </c>
      <c r="P2308" s="21" t="s">
        <v>2513</v>
      </c>
      <c r="Q2308" s="21" t="s">
        <v>3311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3300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3300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3300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3300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3300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3300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3348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3299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3300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3300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4134</v>
      </c>
      <c r="J2319" s="21">
        <v>4</v>
      </c>
      <c r="K2319" s="21">
        <v>4</v>
      </c>
      <c r="L2319" s="21">
        <f t="shared" si="249"/>
        <v>0</v>
      </c>
      <c r="M2319" s="21" t="s">
        <v>3302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5264</v>
      </c>
      <c r="J2320" s="21">
        <v>1</v>
      </c>
      <c r="K2320" s="21">
        <v>1</v>
      </c>
      <c r="L2320" s="21">
        <f t="shared" si="249"/>
        <v>0</v>
      </c>
      <c r="M2320" s="21" t="s">
        <v>3513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4370</v>
      </c>
      <c r="J2321" s="21">
        <v>1</v>
      </c>
      <c r="K2321" s="21">
        <v>1</v>
      </c>
      <c r="L2321" s="21">
        <f t="shared" si="249"/>
        <v>0</v>
      </c>
      <c r="M2321" s="21" t="s">
        <v>3303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4371</v>
      </c>
      <c r="J2322" s="21">
        <v>1</v>
      </c>
      <c r="K2322" s="21">
        <v>1</v>
      </c>
      <c r="L2322" s="21">
        <f t="shared" si="249"/>
        <v>0</v>
      </c>
      <c r="M2322" s="21" t="s">
        <v>3304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3442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3443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3444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3445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5256</v>
      </c>
      <c r="J2324" s="21">
        <v>5</v>
      </c>
      <c r="K2324" s="21">
        <v>5</v>
      </c>
      <c r="L2324" s="21">
        <f t="shared" si="249"/>
        <v>0</v>
      </c>
      <c r="M2324" s="21" t="s">
        <v>3400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3307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3308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3322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3309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3310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4136</v>
      </c>
      <c r="J2326" s="21">
        <v>1</v>
      </c>
      <c r="K2326" s="21">
        <v>1</v>
      </c>
      <c r="L2326" s="21">
        <f t="shared" si="249"/>
        <v>0</v>
      </c>
      <c r="M2326" s="21" t="s">
        <v>3315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3310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4137</v>
      </c>
      <c r="J2327" s="21">
        <v>1</v>
      </c>
      <c r="K2327" s="21">
        <v>1</v>
      </c>
      <c r="L2327" s="21">
        <f t="shared" si="249"/>
        <v>0</v>
      </c>
      <c r="M2327" s="21" t="s">
        <v>3315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3310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4138</v>
      </c>
      <c r="J2328" s="21">
        <v>1</v>
      </c>
      <c r="K2328" s="21">
        <v>1</v>
      </c>
      <c r="L2328" s="21">
        <f t="shared" si="249"/>
        <v>0</v>
      </c>
      <c r="M2328" s="21" t="s">
        <v>3316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3310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4139</v>
      </c>
      <c r="J2329" s="21">
        <v>1</v>
      </c>
      <c r="K2329" s="21">
        <v>1</v>
      </c>
      <c r="L2329" s="21">
        <f t="shared" si="249"/>
        <v>0</v>
      </c>
      <c r="M2329" s="21" t="s">
        <v>3356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3310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4140</v>
      </c>
      <c r="J2330" s="21">
        <v>1</v>
      </c>
      <c r="K2330" s="21">
        <v>1</v>
      </c>
      <c r="L2330" s="21">
        <f t="shared" si="249"/>
        <v>0</v>
      </c>
      <c r="M2330" s="21" t="s">
        <v>3395</v>
      </c>
      <c r="N2330" s="30">
        <v>45908</v>
      </c>
      <c r="O2330" s="48">
        <v>12164.99</v>
      </c>
      <c r="P2330" s="21" t="s">
        <v>2513</v>
      </c>
      <c r="Q2330" s="21" t="s">
        <v>3387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4140</v>
      </c>
      <c r="J2331" s="21">
        <v>1</v>
      </c>
      <c r="K2331" s="21">
        <v>1</v>
      </c>
      <c r="L2331" s="21">
        <f t="shared" si="249"/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3310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4141</v>
      </c>
      <c r="J2332" s="21">
        <v>1</v>
      </c>
      <c r="K2332" s="21">
        <v>1</v>
      </c>
      <c r="L2332" s="21">
        <f t="shared" si="249"/>
        <v>0</v>
      </c>
      <c r="M2332" s="21" t="s">
        <v>3395</v>
      </c>
      <c r="N2332" s="30">
        <v>45908</v>
      </c>
      <c r="O2332" s="48">
        <v>43120.5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3310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4142</v>
      </c>
      <c r="J2333" s="21">
        <v>1</v>
      </c>
      <c r="K2333" s="21">
        <v>1</v>
      </c>
      <c r="L2333" s="21">
        <f t="shared" si="249"/>
        <v>0</v>
      </c>
      <c r="M2333" s="21" t="s">
        <v>3395</v>
      </c>
      <c r="N2333" s="30">
        <v>45908</v>
      </c>
      <c r="O2333" s="48">
        <v>34947.79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3310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4143</v>
      </c>
      <c r="J2334" s="21">
        <v>1</v>
      </c>
      <c r="K2334" s="21">
        <v>1</v>
      </c>
      <c r="L2334" s="21">
        <f t="shared" si="249"/>
        <v>0</v>
      </c>
      <c r="M2334" s="21" t="s">
        <v>3395</v>
      </c>
      <c r="N2334" s="30">
        <v>45908</v>
      </c>
      <c r="O2334" s="48">
        <v>12164.99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3310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4144</v>
      </c>
      <c r="J2335" s="21">
        <v>1</v>
      </c>
      <c r="K2335" s="21">
        <v>1</v>
      </c>
      <c r="L2335" s="21">
        <f t="shared" si="249"/>
        <v>0</v>
      </c>
      <c r="M2335" s="21" t="s">
        <v>3537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3310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4145</v>
      </c>
      <c r="J2336" s="21">
        <v>2</v>
      </c>
      <c r="K2336" s="21">
        <v>2</v>
      </c>
      <c r="L2336" s="21">
        <f t="shared" si="249"/>
        <v>0</v>
      </c>
      <c r="M2336" s="21" t="s">
        <v>3314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3310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4146</v>
      </c>
      <c r="J2337" s="21">
        <v>1</v>
      </c>
      <c r="K2337" s="21">
        <v>1</v>
      </c>
      <c r="L2337" s="21">
        <f t="shared" si="249"/>
        <v>0</v>
      </c>
      <c r="M2337" s="21" t="s">
        <v>3332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4130</v>
      </c>
      <c r="J2338" s="21">
        <v>1</v>
      </c>
      <c r="K2338" s="21">
        <v>1</v>
      </c>
      <c r="L2338" s="21">
        <f t="shared" si="249"/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3310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4130</v>
      </c>
      <c r="J2339" s="21">
        <v>2</v>
      </c>
      <c r="K2339" s="21">
        <v>2</v>
      </c>
      <c r="L2339" s="21">
        <f t="shared" si="249"/>
        <v>0</v>
      </c>
      <c r="M2339" s="21" t="s">
        <v>3547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3549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3310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4147</v>
      </c>
      <c r="J2340" s="21">
        <v>1</v>
      </c>
      <c r="K2340" s="21">
        <v>1</v>
      </c>
      <c r="L2340" s="21">
        <f t="shared" si="249"/>
        <v>0</v>
      </c>
      <c r="M2340" s="21" t="s">
        <v>3547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3310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4148</v>
      </c>
      <c r="J2341" s="21">
        <v>1</v>
      </c>
      <c r="K2341" s="21">
        <v>1</v>
      </c>
      <c r="L2341" s="21">
        <f t="shared" si="249"/>
        <v>0</v>
      </c>
      <c r="M2341" s="21" t="s">
        <v>3399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4149</v>
      </c>
      <c r="J2342" s="21">
        <v>1</v>
      </c>
      <c r="K2342" s="21">
        <v>1</v>
      </c>
      <c r="L2342" s="21">
        <f t="shared" si="249"/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4128</v>
      </c>
      <c r="J2343" s="21">
        <v>1</v>
      </c>
      <c r="K2343" s="21">
        <v>1</v>
      </c>
      <c r="L2343" s="21">
        <f t="shared" si="249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4127</v>
      </c>
      <c r="J2344" s="21">
        <v>1</v>
      </c>
      <c r="K2344" s="21">
        <v>1</v>
      </c>
      <c r="L2344" s="21">
        <f t="shared" si="249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4148</v>
      </c>
      <c r="J2345" s="21">
        <v>1</v>
      </c>
      <c r="K2345" s="21">
        <v>1</v>
      </c>
      <c r="L2345" s="21">
        <f t="shared" si="249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4149</v>
      </c>
      <c r="J2346" s="21">
        <v>1</v>
      </c>
      <c r="K2346" s="21">
        <v>1</v>
      </c>
      <c r="L2346" s="21">
        <f t="shared" si="249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3310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4150</v>
      </c>
      <c r="J2347" s="21">
        <v>1</v>
      </c>
      <c r="K2347" s="21">
        <v>1</v>
      </c>
      <c r="L2347" s="21">
        <f t="shared" si="249"/>
        <v>0</v>
      </c>
      <c r="M2347" s="21" t="s">
        <v>3347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3336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3310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4151</v>
      </c>
      <c r="J2348" s="21">
        <v>1</v>
      </c>
      <c r="K2348" s="21">
        <v>1</v>
      </c>
      <c r="L2348" s="21">
        <f t="shared" si="249"/>
        <v>0</v>
      </c>
      <c r="M2348" s="21" t="s">
        <v>3317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3310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4152</v>
      </c>
      <c r="J2349" s="21">
        <v>1</v>
      </c>
      <c r="K2349" s="21">
        <v>1</v>
      </c>
      <c r="L2349" s="21">
        <f t="shared" si="249"/>
        <v>0</v>
      </c>
      <c r="M2349" s="21" t="s">
        <v>3313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4666</v>
      </c>
      <c r="J2350" s="21">
        <v>1</v>
      </c>
      <c r="K2350" s="21">
        <v>1</v>
      </c>
      <c r="L2350" s="21">
        <f t="shared" si="249"/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3310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4153</v>
      </c>
      <c r="J2351" s="21">
        <v>1</v>
      </c>
      <c r="K2351" s="21">
        <v>1</v>
      </c>
      <c r="L2351" s="21">
        <f t="shared" si="249"/>
        <v>0</v>
      </c>
      <c r="M2351" s="21" t="s">
        <v>3316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4131</v>
      </c>
      <c r="J2352" s="21">
        <v>2</v>
      </c>
      <c r="K2352" s="21">
        <v>2</v>
      </c>
      <c r="L2352" s="21">
        <f t="shared" si="249"/>
        <v>0</v>
      </c>
      <c r="M2352" s="21" t="s">
        <v>3395</v>
      </c>
      <c r="N2352" s="30">
        <v>45908</v>
      </c>
      <c r="O2352" s="48">
        <v>90763</v>
      </c>
      <c r="P2352" s="21" t="s">
        <v>2513</v>
      </c>
      <c r="Q2352" s="21" t="s">
        <v>3387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3310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4132</v>
      </c>
      <c r="J2353" s="21">
        <v>1</v>
      </c>
      <c r="K2353" s="21">
        <v>1</v>
      </c>
      <c r="L2353" s="21">
        <f t="shared" si="249"/>
        <v>0</v>
      </c>
      <c r="M2353" s="21" t="s">
        <v>3320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3291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3292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3312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3291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3293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3318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3291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3294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3318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3295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3296</v>
      </c>
      <c r="I2357" s="21" t="s">
        <v>4135</v>
      </c>
      <c r="J2357" s="21">
        <v>3</v>
      </c>
      <c r="K2357" s="21">
        <v>3</v>
      </c>
      <c r="L2357" s="21">
        <f t="shared" si="249"/>
        <v>0</v>
      </c>
      <c r="M2357" s="21" t="s">
        <v>3408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3548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3297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3298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3319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3325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3727</v>
      </c>
      <c r="J2359" s="21">
        <v>1</v>
      </c>
      <c r="K2359" s="21">
        <v>1</v>
      </c>
      <c r="L2359" s="21">
        <f t="shared" si="249"/>
        <v>0</v>
      </c>
      <c r="M2359" s="21" t="s">
        <v>3360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3325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3728</v>
      </c>
      <c r="J2360" s="21">
        <v>1</v>
      </c>
      <c r="K2360" s="21">
        <v>1</v>
      </c>
      <c r="L2360" s="21">
        <f t="shared" si="249"/>
        <v>0</v>
      </c>
      <c r="M2360" s="21" t="s">
        <v>3360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3325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3729</v>
      </c>
      <c r="J2361" s="21">
        <v>1</v>
      </c>
      <c r="K2361" s="21">
        <v>1</v>
      </c>
      <c r="L2361" s="21">
        <f t="shared" si="249"/>
        <v>0</v>
      </c>
      <c r="M2361" s="21" t="s">
        <v>3360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3325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3730</v>
      </c>
      <c r="J2362" s="21">
        <v>1</v>
      </c>
      <c r="K2362" s="21">
        <v>1</v>
      </c>
      <c r="L2362" s="21">
        <f t="shared" si="249"/>
        <v>0</v>
      </c>
      <c r="M2362" s="21" t="s">
        <v>3360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3325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3731</v>
      </c>
      <c r="J2363" s="21">
        <v>1</v>
      </c>
      <c r="K2363" s="21">
        <v>1</v>
      </c>
      <c r="L2363" s="21">
        <f t="shared" si="249"/>
        <v>0</v>
      </c>
      <c r="M2363" s="21" t="s">
        <v>3360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3325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3732</v>
      </c>
      <c r="J2364" s="21">
        <v>1</v>
      </c>
      <c r="K2364" s="21">
        <v>1</v>
      </c>
      <c r="L2364" s="21">
        <f t="shared" si="249"/>
        <v>0</v>
      </c>
      <c r="M2364" s="21" t="s">
        <v>3360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3325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3733</v>
      </c>
      <c r="J2365" s="21">
        <v>1</v>
      </c>
      <c r="K2365" s="21">
        <v>1</v>
      </c>
      <c r="L2365" s="21">
        <f t="shared" si="249"/>
        <v>0</v>
      </c>
      <c r="M2365" s="21" t="s">
        <v>3360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3325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3734</v>
      </c>
      <c r="J2366" s="21">
        <v>1</v>
      </c>
      <c r="K2366" s="21">
        <v>1</v>
      </c>
      <c r="L2366" s="21">
        <f t="shared" si="249"/>
        <v>0</v>
      </c>
      <c r="M2366" s="21" t="s">
        <v>3360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3325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3735</v>
      </c>
      <c r="J2367" s="21">
        <v>1</v>
      </c>
      <c r="K2367" s="21">
        <v>1</v>
      </c>
      <c r="L2367" s="21">
        <f t="shared" si="249"/>
        <v>0</v>
      </c>
      <c r="M2367" s="21" t="s">
        <v>3360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3325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3736</v>
      </c>
      <c r="J2368" s="21">
        <v>1</v>
      </c>
      <c r="K2368" s="21">
        <v>1</v>
      </c>
      <c r="L2368" s="21">
        <f t="shared" si="249"/>
        <v>0</v>
      </c>
      <c r="M2368" s="21" t="s">
        <v>3414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3325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3737</v>
      </c>
      <c r="J2369" s="21">
        <v>1</v>
      </c>
      <c r="K2369" s="21">
        <v>1</v>
      </c>
      <c r="L2369" s="21">
        <f t="shared" si="249"/>
        <v>0</v>
      </c>
      <c r="M2369" s="21" t="s">
        <v>3414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3325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3738</v>
      </c>
      <c r="J2370" s="21">
        <v>1</v>
      </c>
      <c r="K2370" s="21">
        <v>1</v>
      </c>
      <c r="L2370" s="21">
        <f t="shared" si="249"/>
        <v>0</v>
      </c>
      <c r="M2370" s="21" t="s">
        <v>3414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3325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3739</v>
      </c>
      <c r="J2371" s="21">
        <v>1</v>
      </c>
      <c r="K2371" s="21">
        <v>1</v>
      </c>
      <c r="L2371" s="21">
        <f t="shared" si="249"/>
        <v>0</v>
      </c>
      <c r="M2371" s="21" t="s">
        <v>3414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3325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3740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3414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3325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3741</v>
      </c>
      <c r="J2373" s="21">
        <v>1</v>
      </c>
      <c r="K2373" s="21">
        <v>1</v>
      </c>
      <c r="L2373" s="21">
        <f t="shared" si="256"/>
        <v>0</v>
      </c>
      <c r="M2373" s="21" t="s">
        <v>3363</v>
      </c>
      <c r="N2373" s="30">
        <v>45906</v>
      </c>
      <c r="O2373" s="48">
        <v>27342</v>
      </c>
      <c r="P2373" s="21" t="s">
        <v>3323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3325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3742</v>
      </c>
      <c r="J2374" s="21">
        <v>1</v>
      </c>
      <c r="K2374" s="21">
        <v>1</v>
      </c>
      <c r="L2374" s="21">
        <f t="shared" si="256"/>
        <v>0</v>
      </c>
      <c r="M2374" s="21" t="s">
        <v>3414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3325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3743</v>
      </c>
      <c r="J2375" s="21">
        <v>1</v>
      </c>
      <c r="K2375" s="21">
        <v>1</v>
      </c>
      <c r="L2375" s="21">
        <f t="shared" si="256"/>
        <v>0</v>
      </c>
      <c r="M2375" s="21" t="s">
        <v>3414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3325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3744</v>
      </c>
      <c r="J2376" s="21">
        <v>1</v>
      </c>
      <c r="K2376" s="21">
        <v>1</v>
      </c>
      <c r="L2376" s="21">
        <f t="shared" si="256"/>
        <v>0</v>
      </c>
      <c r="M2376" s="21" t="s">
        <v>3367</v>
      </c>
      <c r="N2376" s="30">
        <v>45906</v>
      </c>
      <c r="O2376" s="48">
        <v>51847.5</v>
      </c>
      <c r="P2376" s="21" t="s">
        <v>3324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3325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3745</v>
      </c>
      <c r="J2377" s="21">
        <v>1</v>
      </c>
      <c r="K2377" s="21">
        <v>1</v>
      </c>
      <c r="L2377" s="21">
        <f t="shared" si="256"/>
        <v>0</v>
      </c>
      <c r="M2377" s="21" t="s">
        <v>3467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3468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3325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3746</v>
      </c>
      <c r="J2378" s="21">
        <v>1</v>
      </c>
      <c r="K2378" s="21">
        <v>1</v>
      </c>
      <c r="L2378" s="21">
        <f t="shared" si="256"/>
        <v>0</v>
      </c>
      <c r="M2378" s="21" t="s">
        <v>3366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3325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3747</v>
      </c>
      <c r="J2379" s="21">
        <v>4</v>
      </c>
      <c r="K2379" s="21">
        <v>4</v>
      </c>
      <c r="L2379" s="21">
        <f t="shared" si="256"/>
        <v>0</v>
      </c>
      <c r="M2379" s="21" t="s">
        <v>3374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3325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3748</v>
      </c>
      <c r="J2380" s="21">
        <v>4</v>
      </c>
      <c r="K2380" s="21">
        <v>4</v>
      </c>
      <c r="L2380" s="21">
        <f t="shared" si="256"/>
        <v>0</v>
      </c>
      <c r="M2380" s="21" t="s">
        <v>3357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3325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3749</v>
      </c>
      <c r="J2381" s="21">
        <v>1</v>
      </c>
      <c r="K2381" s="21">
        <v>1</v>
      </c>
      <c r="L2381" s="21">
        <f t="shared" si="256"/>
        <v>0</v>
      </c>
      <c r="M2381" s="21" t="s">
        <v>3360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3325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3750</v>
      </c>
      <c r="J2382" s="21">
        <v>1</v>
      </c>
      <c r="K2382" s="21">
        <v>1</v>
      </c>
      <c r="L2382" s="21">
        <f t="shared" si="256"/>
        <v>0</v>
      </c>
      <c r="M2382" s="21" t="s">
        <v>3360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3325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3751</v>
      </c>
      <c r="J2383" s="21">
        <v>1</v>
      </c>
      <c r="K2383" s="21">
        <v>1</v>
      </c>
      <c r="L2383" s="21">
        <f t="shared" si="256"/>
        <v>0</v>
      </c>
      <c r="M2383" s="21" t="s">
        <v>3360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3325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3752</v>
      </c>
      <c r="J2384" s="21">
        <v>3</v>
      </c>
      <c r="K2384" s="21">
        <v>3</v>
      </c>
      <c r="L2384" s="21">
        <f t="shared" si="256"/>
        <v>0</v>
      </c>
      <c r="M2384" s="21" t="s">
        <v>5883</v>
      </c>
      <c r="N2384" s="30">
        <v>45969</v>
      </c>
      <c r="O2384" s="48">
        <v>111832.5</v>
      </c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5707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3752</v>
      </c>
      <c r="J2385" s="21">
        <v>2</v>
      </c>
      <c r="K2385" s="21">
        <v>2</v>
      </c>
      <c r="L2385" s="21">
        <f t="shared" si="256"/>
        <v>0</v>
      </c>
      <c r="M2385" s="21" t="s">
        <v>5311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3325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3753</v>
      </c>
      <c r="J2386" s="21">
        <v>1</v>
      </c>
      <c r="K2386" s="21">
        <v>1</v>
      </c>
      <c r="L2386" s="21">
        <f t="shared" si="256"/>
        <v>0</v>
      </c>
      <c r="M2386" s="21" t="s">
        <v>3628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3667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3325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3754</v>
      </c>
      <c r="J2387" s="21">
        <v>1</v>
      </c>
      <c r="K2387" s="21">
        <v>1</v>
      </c>
      <c r="L2387" s="21">
        <f t="shared" si="256"/>
        <v>0</v>
      </c>
      <c r="M2387" s="21" t="s">
        <v>3628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3325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3755</v>
      </c>
      <c r="J2388" s="21">
        <v>1</v>
      </c>
      <c r="K2388" s="21">
        <v>1</v>
      </c>
      <c r="L2388" s="21">
        <f t="shared" si="256"/>
        <v>0</v>
      </c>
      <c r="M2388" s="21" t="s">
        <v>3628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3325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3756</v>
      </c>
      <c r="J2389" s="21">
        <v>1</v>
      </c>
      <c r="K2389" s="21">
        <v>1</v>
      </c>
      <c r="L2389" s="21">
        <f t="shared" si="256"/>
        <v>0</v>
      </c>
      <c r="M2389" s="21" t="s">
        <v>3628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3757</v>
      </c>
      <c r="J2390" s="21">
        <v>1</v>
      </c>
      <c r="K2390" s="21">
        <v>1</v>
      </c>
      <c r="L2390" s="21">
        <f t="shared" si="256"/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3758</v>
      </c>
      <c r="J2391" s="21">
        <v>1</v>
      </c>
      <c r="K2391" s="21">
        <v>1</v>
      </c>
      <c r="L2391" s="21">
        <f t="shared" si="256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3759</v>
      </c>
      <c r="J2392" s="21">
        <v>1</v>
      </c>
      <c r="K2392" s="21">
        <v>1</v>
      </c>
      <c r="L2392" s="21">
        <f t="shared" si="256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3760</v>
      </c>
      <c r="J2393" s="21">
        <v>1</v>
      </c>
      <c r="K2393" s="21">
        <v>1</v>
      </c>
      <c r="L2393" s="21">
        <f t="shared" si="256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3761</v>
      </c>
      <c r="J2394" s="21">
        <v>1</v>
      </c>
      <c r="K2394" s="21">
        <v>1</v>
      </c>
      <c r="L2394" s="21">
        <f t="shared" si="256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3762</v>
      </c>
      <c r="J2395" s="21">
        <v>1</v>
      </c>
      <c r="K2395" s="21">
        <v>1</v>
      </c>
      <c r="L2395" s="21">
        <f t="shared" si="256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3763</v>
      </c>
      <c r="J2396" s="21">
        <v>1</v>
      </c>
      <c r="K2396" s="21">
        <v>1</v>
      </c>
      <c r="L2396" s="21">
        <f t="shared" si="256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3764</v>
      </c>
      <c r="J2397" s="21">
        <v>1</v>
      </c>
      <c r="K2397" s="21">
        <v>1</v>
      </c>
      <c r="L2397" s="21">
        <f t="shared" si="256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3765</v>
      </c>
      <c r="J2398" s="21">
        <v>1</v>
      </c>
      <c r="K2398" s="21">
        <v>1</v>
      </c>
      <c r="L2398" s="21">
        <f t="shared" si="256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3325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3766</v>
      </c>
      <c r="J2399" s="21">
        <v>2</v>
      </c>
      <c r="K2399" s="21">
        <v>2</v>
      </c>
      <c r="L2399" s="21">
        <f t="shared" si="256"/>
        <v>0</v>
      </c>
      <c r="M2399" s="21" t="s">
        <v>3376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3325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3767</v>
      </c>
      <c r="J2400" s="21">
        <v>1</v>
      </c>
      <c r="K2400" s="21">
        <v>1</v>
      </c>
      <c r="L2400" s="21">
        <f t="shared" si="256"/>
        <v>0</v>
      </c>
      <c r="M2400" s="21" t="s">
        <v>3628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3667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3326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3768</v>
      </c>
      <c r="J2401" s="21">
        <v>1</v>
      </c>
      <c r="K2401" s="21">
        <v>1</v>
      </c>
      <c r="L2401" s="21">
        <f t="shared" si="256"/>
        <v>0</v>
      </c>
      <c r="M2401" s="21" t="s">
        <v>3375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3326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3769</v>
      </c>
      <c r="J2402" s="21">
        <v>2</v>
      </c>
      <c r="K2402" s="21">
        <v>2</v>
      </c>
      <c r="L2402" s="21">
        <f t="shared" si="256"/>
        <v>0</v>
      </c>
      <c r="M2402" s="21" t="s">
        <v>3330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3326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3770</v>
      </c>
      <c r="J2403" s="21">
        <v>1</v>
      </c>
      <c r="K2403" s="21">
        <v>1</v>
      </c>
      <c r="L2403" s="21">
        <f t="shared" si="256"/>
        <v>0</v>
      </c>
      <c r="M2403" s="21" t="s">
        <v>3330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3326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3736</v>
      </c>
      <c r="J2404" s="21">
        <v>2</v>
      </c>
      <c r="K2404" s="21">
        <v>2</v>
      </c>
      <c r="L2404" s="21">
        <f t="shared" si="256"/>
        <v>0</v>
      </c>
      <c r="M2404" s="21" t="s">
        <v>3375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3326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3771</v>
      </c>
      <c r="J2405" s="21">
        <v>2</v>
      </c>
      <c r="K2405" s="21">
        <v>2</v>
      </c>
      <c r="L2405" s="21">
        <f t="shared" si="256"/>
        <v>0</v>
      </c>
      <c r="M2405" s="21" t="s">
        <v>3374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3771</v>
      </c>
      <c r="J2406" s="21">
        <v>1</v>
      </c>
      <c r="K2406" s="21">
        <v>1</v>
      </c>
      <c r="L2406" s="21">
        <f t="shared" si="256"/>
        <v>0</v>
      </c>
      <c r="M2406" s="21" t="s">
        <v>3330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3326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3772</v>
      </c>
      <c r="J2407" s="21">
        <v>2</v>
      </c>
      <c r="K2407" s="21">
        <v>2</v>
      </c>
      <c r="L2407" s="21">
        <f t="shared" si="256"/>
        <v>0</v>
      </c>
      <c r="M2407" s="21" t="s">
        <v>3330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3326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3773</v>
      </c>
      <c r="J2408" s="21">
        <v>1</v>
      </c>
      <c r="K2408" s="21">
        <v>1</v>
      </c>
      <c r="L2408" s="21">
        <f t="shared" si="256"/>
        <v>0</v>
      </c>
      <c r="M2408" s="21" t="s">
        <v>3375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3326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3774</v>
      </c>
      <c r="J2409" s="21">
        <v>4</v>
      </c>
      <c r="K2409" s="21">
        <v>4</v>
      </c>
      <c r="L2409" s="21">
        <f t="shared" si="256"/>
        <v>0</v>
      </c>
      <c r="M2409" s="21" t="s">
        <v>3330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3326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3775</v>
      </c>
      <c r="J2410" s="21">
        <v>2</v>
      </c>
      <c r="K2410" s="21">
        <v>2</v>
      </c>
      <c r="L2410" s="21">
        <f t="shared" si="256"/>
        <v>0</v>
      </c>
      <c r="M2410" s="21" t="s">
        <v>3374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3326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3776</v>
      </c>
      <c r="J2411" s="21">
        <v>1</v>
      </c>
      <c r="K2411" s="21">
        <v>1</v>
      </c>
      <c r="L2411" s="21">
        <f t="shared" si="256"/>
        <v>0</v>
      </c>
      <c r="M2411" s="21" t="s">
        <v>3535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3326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3777</v>
      </c>
      <c r="J2412" s="21">
        <v>2</v>
      </c>
      <c r="K2412" s="21">
        <v>2</v>
      </c>
      <c r="L2412" s="21">
        <f t="shared" si="256"/>
        <v>0</v>
      </c>
      <c r="M2412" s="21" t="s">
        <v>3374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3326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3778</v>
      </c>
      <c r="J2413" s="21">
        <v>1</v>
      </c>
      <c r="K2413" s="21">
        <v>1</v>
      </c>
      <c r="L2413" s="21">
        <f t="shared" si="256"/>
        <v>0</v>
      </c>
      <c r="M2413" s="21" t="s">
        <v>3374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3326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3779</v>
      </c>
      <c r="J2414" s="21">
        <v>1</v>
      </c>
      <c r="K2414" s="21">
        <v>1</v>
      </c>
      <c r="L2414" s="21">
        <f t="shared" si="256"/>
        <v>0</v>
      </c>
      <c r="M2414" s="21" t="s">
        <v>3330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3326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3780</v>
      </c>
      <c r="J2415" s="21">
        <v>1</v>
      </c>
      <c r="K2415" s="21">
        <v>1</v>
      </c>
      <c r="L2415" s="21">
        <f t="shared" si="256"/>
        <v>0</v>
      </c>
      <c r="M2415" s="21" t="s">
        <v>3374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3326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3781</v>
      </c>
      <c r="J2416" s="21">
        <v>1</v>
      </c>
      <c r="K2416" s="21">
        <v>1</v>
      </c>
      <c r="L2416" s="21">
        <f t="shared" si="256"/>
        <v>0</v>
      </c>
      <c r="M2416" s="21" t="s">
        <v>3535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3326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3782</v>
      </c>
      <c r="J2417" s="21">
        <v>1</v>
      </c>
      <c r="K2417" s="21">
        <v>1</v>
      </c>
      <c r="L2417" s="21">
        <f t="shared" si="256"/>
        <v>0</v>
      </c>
      <c r="M2417" s="21" t="s">
        <v>3535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3326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3783</v>
      </c>
      <c r="J2418" s="21">
        <v>2</v>
      </c>
      <c r="K2418" s="21">
        <v>2</v>
      </c>
      <c r="L2418" s="21">
        <f t="shared" si="256"/>
        <v>0</v>
      </c>
      <c r="M2418" s="21" t="s">
        <v>3374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3326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3784</v>
      </c>
      <c r="J2419" s="21">
        <v>2</v>
      </c>
      <c r="K2419" s="21">
        <v>2</v>
      </c>
      <c r="L2419" s="21">
        <f t="shared" si="256"/>
        <v>0</v>
      </c>
      <c r="M2419" s="21" t="s">
        <v>3374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3326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3785</v>
      </c>
      <c r="J2420" s="21">
        <v>4</v>
      </c>
      <c r="K2420" s="21">
        <v>4</v>
      </c>
      <c r="L2420" s="21">
        <f t="shared" si="256"/>
        <v>0</v>
      </c>
      <c r="M2420" s="21" t="s">
        <v>3374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3326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3786</v>
      </c>
      <c r="J2421" s="21">
        <v>1</v>
      </c>
      <c r="K2421" s="21">
        <v>1</v>
      </c>
      <c r="L2421" s="21">
        <f t="shared" si="256"/>
        <v>0</v>
      </c>
      <c r="M2421" s="21" t="s">
        <v>3330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3326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3787</v>
      </c>
      <c r="J2422" s="21">
        <v>2</v>
      </c>
      <c r="K2422" s="21">
        <v>2</v>
      </c>
      <c r="L2422" s="21">
        <f t="shared" si="256"/>
        <v>0</v>
      </c>
      <c r="M2422" s="21" t="s">
        <v>3330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3326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3788</v>
      </c>
      <c r="J2423" s="21">
        <v>1</v>
      </c>
      <c r="K2423" s="21">
        <v>1</v>
      </c>
      <c r="L2423" s="21">
        <f t="shared" si="256"/>
        <v>0</v>
      </c>
      <c r="M2423" s="21" t="s">
        <v>3535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3326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3789</v>
      </c>
      <c r="J2424" s="21">
        <v>1</v>
      </c>
      <c r="K2424" s="21">
        <v>1</v>
      </c>
      <c r="L2424" s="21">
        <f t="shared" si="256"/>
        <v>0</v>
      </c>
      <c r="M2424" s="21" t="s">
        <v>3374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3326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3790</v>
      </c>
      <c r="J2425" s="21">
        <v>1</v>
      </c>
      <c r="K2425" s="21">
        <v>1</v>
      </c>
      <c r="L2425" s="21">
        <f t="shared" si="256"/>
        <v>0</v>
      </c>
      <c r="M2425" s="21" t="s">
        <v>3394</v>
      </c>
      <c r="N2425" s="30">
        <v>45908</v>
      </c>
      <c r="O2425" s="48">
        <v>31573.5</v>
      </c>
      <c r="P2425" s="21" t="s">
        <v>897</v>
      </c>
      <c r="Q2425" s="21" t="s">
        <v>3385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3326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3791</v>
      </c>
      <c r="J2426" s="21">
        <v>2</v>
      </c>
      <c r="K2426" s="21">
        <v>2</v>
      </c>
      <c r="L2426" s="21">
        <f t="shared" si="256"/>
        <v>0</v>
      </c>
      <c r="M2426" s="21" t="s">
        <v>3374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3326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3792</v>
      </c>
      <c r="J2427" s="21">
        <v>1</v>
      </c>
      <c r="K2427" s="21">
        <v>1</v>
      </c>
      <c r="L2427" s="21">
        <f t="shared" si="256"/>
        <v>0</v>
      </c>
      <c r="M2427" s="21" t="s">
        <v>3535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3326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3793</v>
      </c>
      <c r="J2428" s="21">
        <v>3</v>
      </c>
      <c r="K2428" s="21">
        <v>3</v>
      </c>
      <c r="L2428" s="21">
        <f t="shared" si="256"/>
        <v>0</v>
      </c>
      <c r="M2428" s="21" t="s">
        <v>3374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3326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3794</v>
      </c>
      <c r="J2429" s="21">
        <v>1</v>
      </c>
      <c r="K2429" s="21">
        <v>1</v>
      </c>
      <c r="L2429" s="21">
        <f t="shared" si="256"/>
        <v>0</v>
      </c>
      <c r="M2429" s="21" t="s">
        <v>3535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3326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3795</v>
      </c>
      <c r="J2430" s="21">
        <v>1</v>
      </c>
      <c r="K2430" s="21">
        <v>1</v>
      </c>
      <c r="L2430" s="21">
        <f t="shared" si="256"/>
        <v>0</v>
      </c>
      <c r="M2430" s="21" t="s">
        <v>3374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3326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3796</v>
      </c>
      <c r="J2431" s="21">
        <v>1</v>
      </c>
      <c r="K2431" s="21">
        <v>1</v>
      </c>
      <c r="L2431" s="21">
        <f t="shared" si="256"/>
        <v>0</v>
      </c>
      <c r="M2431" s="21" t="s">
        <v>3535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3326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3797</v>
      </c>
      <c r="J2432" s="21">
        <v>1</v>
      </c>
      <c r="K2432" s="21">
        <v>1</v>
      </c>
      <c r="L2432" s="21">
        <f t="shared" si="256"/>
        <v>0</v>
      </c>
      <c r="M2432" s="21" t="s">
        <v>3374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3326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3798</v>
      </c>
      <c r="J2433" s="21">
        <v>1</v>
      </c>
      <c r="K2433" s="21">
        <v>1</v>
      </c>
      <c r="L2433" s="21">
        <f t="shared" si="256"/>
        <v>0</v>
      </c>
      <c r="M2433" s="21" t="s">
        <v>3374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3326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3799</v>
      </c>
      <c r="J2434" s="21">
        <v>1</v>
      </c>
      <c r="K2434" s="21">
        <v>1</v>
      </c>
      <c r="L2434" s="21">
        <f t="shared" si="256"/>
        <v>0</v>
      </c>
      <c r="M2434" s="21" t="s">
        <v>3375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3326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3800</v>
      </c>
      <c r="J2435" s="21">
        <v>2</v>
      </c>
      <c r="K2435" s="21">
        <v>2</v>
      </c>
      <c r="L2435" s="21">
        <f t="shared" si="256"/>
        <v>0</v>
      </c>
      <c r="M2435" s="21" t="s">
        <v>3374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3326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3801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3375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3326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3802</v>
      </c>
      <c r="J2437" s="21">
        <v>1</v>
      </c>
      <c r="K2437" s="21">
        <v>1</v>
      </c>
      <c r="L2437" s="21">
        <f t="shared" si="263"/>
        <v>0</v>
      </c>
      <c r="M2437" s="21" t="s">
        <v>3375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3326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3803</v>
      </c>
      <c r="J2438" s="21">
        <v>1</v>
      </c>
      <c r="K2438" s="21">
        <v>1</v>
      </c>
      <c r="L2438" s="21">
        <f t="shared" si="263"/>
        <v>0</v>
      </c>
      <c r="M2438" s="21" t="s">
        <v>3375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3326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3804</v>
      </c>
      <c r="J2439" s="21">
        <v>1</v>
      </c>
      <c r="K2439" s="21">
        <v>1</v>
      </c>
      <c r="L2439" s="21">
        <f t="shared" si="263"/>
        <v>0</v>
      </c>
      <c r="M2439" s="21" t="s">
        <v>3374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3326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3805</v>
      </c>
      <c r="J2440" s="21">
        <v>1</v>
      </c>
      <c r="K2440" s="21">
        <v>1</v>
      </c>
      <c r="L2440" s="21">
        <f t="shared" si="263"/>
        <v>0</v>
      </c>
      <c r="M2440" s="21" t="s">
        <v>3374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3326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3806</v>
      </c>
      <c r="J2441" s="21">
        <v>2</v>
      </c>
      <c r="K2441" s="21">
        <v>2</v>
      </c>
      <c r="L2441" s="21">
        <f t="shared" si="263"/>
        <v>0</v>
      </c>
      <c r="M2441" s="21" t="s">
        <v>3374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3326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3807</v>
      </c>
      <c r="J2442" s="21">
        <v>1</v>
      </c>
      <c r="K2442" s="21">
        <v>1</v>
      </c>
      <c r="L2442" s="21">
        <f t="shared" si="263"/>
        <v>0</v>
      </c>
      <c r="M2442" s="21" t="s">
        <v>3375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3326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3808</v>
      </c>
      <c r="J2443" s="21">
        <v>1</v>
      </c>
      <c r="K2443" s="21">
        <v>1</v>
      </c>
      <c r="L2443" s="21">
        <f t="shared" si="263"/>
        <v>0</v>
      </c>
      <c r="M2443" s="21" t="s">
        <v>3375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3326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3809</v>
      </c>
      <c r="J2444" s="21">
        <v>2</v>
      </c>
      <c r="K2444" s="21">
        <v>2</v>
      </c>
      <c r="L2444" s="21">
        <f t="shared" si="263"/>
        <v>0</v>
      </c>
      <c r="M2444" s="21" t="s">
        <v>3374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3326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3810</v>
      </c>
      <c r="J2445" s="21">
        <v>1</v>
      </c>
      <c r="K2445" s="21">
        <v>1</v>
      </c>
      <c r="L2445" s="21">
        <f t="shared" si="263"/>
        <v>0</v>
      </c>
      <c r="M2445" s="21" t="s">
        <v>3375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3326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3811</v>
      </c>
      <c r="J2446" s="21">
        <v>1</v>
      </c>
      <c r="K2446" s="21">
        <v>1</v>
      </c>
      <c r="L2446" s="21">
        <f t="shared" si="263"/>
        <v>0</v>
      </c>
      <c r="M2446" s="21" t="s">
        <v>3374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3326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3812</v>
      </c>
      <c r="J2447" s="21">
        <v>2</v>
      </c>
      <c r="K2447" s="21">
        <v>2</v>
      </c>
      <c r="L2447" s="21">
        <f t="shared" si="263"/>
        <v>0</v>
      </c>
      <c r="M2447" s="21" t="s">
        <v>3375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3326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3813</v>
      </c>
      <c r="J2448" s="21">
        <v>1</v>
      </c>
      <c r="K2448" s="21">
        <v>1</v>
      </c>
      <c r="L2448" s="21">
        <f t="shared" si="263"/>
        <v>0</v>
      </c>
      <c r="M2448" s="21" t="s">
        <v>3355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3326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3814</v>
      </c>
      <c r="J2449" s="21">
        <v>1</v>
      </c>
      <c r="K2449" s="21">
        <v>1</v>
      </c>
      <c r="L2449" s="21">
        <f t="shared" si="263"/>
        <v>0</v>
      </c>
      <c r="M2449" s="21" t="s">
        <v>3355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3326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3355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3326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3815</v>
      </c>
      <c r="J2451" s="21">
        <v>1</v>
      </c>
      <c r="K2451" s="21">
        <v>1</v>
      </c>
      <c r="L2451" s="21">
        <f t="shared" si="263"/>
        <v>0</v>
      </c>
      <c r="M2451" s="21" t="s">
        <v>3535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3326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3816</v>
      </c>
      <c r="J2452" s="21">
        <v>1</v>
      </c>
      <c r="K2452" s="21">
        <v>1</v>
      </c>
      <c r="L2452" s="21">
        <f t="shared" si="263"/>
        <v>0</v>
      </c>
      <c r="M2452" s="21" t="s">
        <v>3365</v>
      </c>
      <c r="N2452" s="30">
        <v>45906</v>
      </c>
      <c r="O2452" s="48">
        <v>74981.25</v>
      </c>
      <c r="P2452" s="21" t="s">
        <v>3364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3326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3817</v>
      </c>
      <c r="J2453" s="21">
        <v>1</v>
      </c>
      <c r="K2453" s="21">
        <v>1</v>
      </c>
      <c r="L2453" s="21">
        <f t="shared" si="263"/>
        <v>0</v>
      </c>
      <c r="M2453" s="21" t="s">
        <v>3535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3326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3818</v>
      </c>
      <c r="J2454" s="21">
        <v>1</v>
      </c>
      <c r="K2454" s="21">
        <v>1</v>
      </c>
      <c r="L2454" s="21">
        <f t="shared" si="263"/>
        <v>0</v>
      </c>
      <c r="M2454" s="21" t="s">
        <v>3403</v>
      </c>
      <c r="N2454" s="30">
        <v>45908</v>
      </c>
      <c r="O2454" s="48">
        <v>9783</v>
      </c>
      <c r="P2454" s="21" t="s">
        <v>3327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3326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3819</v>
      </c>
      <c r="J2455" s="21">
        <v>1</v>
      </c>
      <c r="K2455" s="21">
        <v>1</v>
      </c>
      <c r="L2455" s="21">
        <f t="shared" si="263"/>
        <v>0</v>
      </c>
      <c r="M2455" s="21" t="s">
        <v>3535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3326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3820</v>
      </c>
      <c r="J2456" s="21">
        <v>1</v>
      </c>
      <c r="K2456" s="21">
        <v>1</v>
      </c>
      <c r="L2456" s="21">
        <f t="shared" si="263"/>
        <v>0</v>
      </c>
      <c r="M2456" s="21" t="s">
        <v>3353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3326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3821</v>
      </c>
      <c r="J2457" s="21">
        <v>1</v>
      </c>
      <c r="K2457" s="21">
        <v>1</v>
      </c>
      <c r="L2457" s="21">
        <f t="shared" si="263"/>
        <v>0</v>
      </c>
      <c r="M2457" s="21" t="s">
        <v>3535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3682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3683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3684</v>
      </c>
      <c r="N2458" s="30">
        <v>45920</v>
      </c>
      <c r="O2458" s="48">
        <v>2349.35</v>
      </c>
      <c r="P2458" s="21" t="s">
        <v>3686</v>
      </c>
      <c r="Q2458" s="21" t="s">
        <v>2071</v>
      </c>
      <c r="R2458" s="21" t="s">
        <v>847</v>
      </c>
      <c r="S2458" s="3">
        <v>4</v>
      </c>
      <c r="T2458" s="37"/>
      <c r="U2458" s="21" t="s">
        <v>3685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3333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3822</v>
      </c>
      <c r="J2459" s="21">
        <v>1</v>
      </c>
      <c r="K2459" s="21">
        <v>1</v>
      </c>
      <c r="L2459" s="21">
        <f t="shared" si="263"/>
        <v>0</v>
      </c>
      <c r="M2459" s="21" t="s">
        <v>3411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3333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3823</v>
      </c>
      <c r="J2460" s="21">
        <v>1</v>
      </c>
      <c r="K2460" s="21">
        <v>1</v>
      </c>
      <c r="L2460" s="21">
        <f t="shared" si="263"/>
        <v>0</v>
      </c>
      <c r="M2460" s="21" t="s">
        <v>3412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3333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3824</v>
      </c>
      <c r="J2461" s="21">
        <v>1</v>
      </c>
      <c r="K2461" s="21">
        <v>1</v>
      </c>
      <c r="L2461" s="21">
        <f t="shared" si="263"/>
        <v>0</v>
      </c>
      <c r="M2461" s="21" t="s">
        <v>3402</v>
      </c>
      <c r="N2461" s="30">
        <v>45908</v>
      </c>
      <c r="O2461" s="53">
        <v>25393.5</v>
      </c>
      <c r="P2461" s="21" t="s">
        <v>3327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3333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3825</v>
      </c>
      <c r="J2462" s="21">
        <v>1</v>
      </c>
      <c r="K2462" s="21">
        <v>1</v>
      </c>
      <c r="L2462" s="21">
        <f t="shared" si="263"/>
        <v>0</v>
      </c>
      <c r="M2462" s="21" t="s">
        <v>3411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3333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3826</v>
      </c>
      <c r="J2463" s="21">
        <v>1</v>
      </c>
      <c r="K2463" s="21">
        <v>1</v>
      </c>
      <c r="L2463" s="21">
        <f t="shared" si="263"/>
        <v>0</v>
      </c>
      <c r="M2463" s="21" t="s">
        <v>3412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3333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3826</v>
      </c>
      <c r="J2464" s="21">
        <v>1</v>
      </c>
      <c r="K2464" s="21">
        <v>1</v>
      </c>
      <c r="L2464" s="21">
        <f t="shared" si="263"/>
        <v>0</v>
      </c>
      <c r="M2464" s="21" t="s">
        <v>3402</v>
      </c>
      <c r="N2464" s="30">
        <v>45908</v>
      </c>
      <c r="O2464" s="53">
        <v>23341.5</v>
      </c>
      <c r="P2464" s="21" t="s">
        <v>3327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3333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3827</v>
      </c>
      <c r="J2465" s="21">
        <v>1</v>
      </c>
      <c r="K2465" s="21">
        <v>1</v>
      </c>
      <c r="L2465" s="21">
        <f t="shared" si="263"/>
        <v>0</v>
      </c>
      <c r="M2465" s="21" t="s">
        <v>3411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3333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3828</v>
      </c>
      <c r="J2466" s="21">
        <v>1</v>
      </c>
      <c r="K2466" s="21">
        <v>1</v>
      </c>
      <c r="L2466" s="21">
        <f t="shared" si="263"/>
        <v>0</v>
      </c>
      <c r="M2466" s="21" t="s">
        <v>3412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3333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3829</v>
      </c>
      <c r="J2467" s="21">
        <v>1</v>
      </c>
      <c r="K2467" s="21">
        <v>1</v>
      </c>
      <c r="L2467" s="21">
        <f t="shared" si="263"/>
        <v>0</v>
      </c>
      <c r="M2467" s="21" t="s">
        <v>3402</v>
      </c>
      <c r="N2467" s="30">
        <v>45908</v>
      </c>
      <c r="O2467" s="53">
        <v>19836</v>
      </c>
      <c r="P2467" s="21" t="s">
        <v>3327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3333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3830</v>
      </c>
      <c r="J2468" s="21">
        <v>1</v>
      </c>
      <c r="K2468" s="21">
        <v>1</v>
      </c>
      <c r="L2468" s="21">
        <f t="shared" si="263"/>
        <v>0</v>
      </c>
      <c r="M2468" s="21" t="s">
        <v>3402</v>
      </c>
      <c r="N2468" s="30">
        <v>45908</v>
      </c>
      <c r="O2468" s="53">
        <v>4018.5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3333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3831</v>
      </c>
      <c r="J2469" s="21">
        <v>1</v>
      </c>
      <c r="K2469" s="21">
        <v>1</v>
      </c>
      <c r="L2469" s="21">
        <f t="shared" si="263"/>
        <v>0</v>
      </c>
      <c r="M2469" s="21" t="s">
        <v>3402</v>
      </c>
      <c r="N2469" s="30">
        <v>45908</v>
      </c>
      <c r="O2469" s="53">
        <v>27274.5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3333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3832</v>
      </c>
      <c r="J2470" s="21">
        <v>1</v>
      </c>
      <c r="K2470" s="21">
        <v>1</v>
      </c>
      <c r="L2470" s="21">
        <f t="shared" si="263"/>
        <v>0</v>
      </c>
      <c r="M2470" s="21" t="s">
        <v>3402</v>
      </c>
      <c r="N2470" s="30">
        <v>45908</v>
      </c>
      <c r="O2470" s="53">
        <v>18382.5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3333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3768</v>
      </c>
      <c r="J2471" s="21">
        <v>1</v>
      </c>
      <c r="K2471" s="21">
        <v>1</v>
      </c>
      <c r="L2471" s="21">
        <f t="shared" si="263"/>
        <v>0</v>
      </c>
      <c r="M2471" s="21" t="s">
        <v>3403</v>
      </c>
      <c r="N2471" s="30">
        <v>45908</v>
      </c>
      <c r="O2471" s="48">
        <v>20691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3333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3833</v>
      </c>
      <c r="J2472" s="21">
        <v>1</v>
      </c>
      <c r="K2472" s="21">
        <v>1</v>
      </c>
      <c r="L2472" s="21">
        <f t="shared" si="263"/>
        <v>0</v>
      </c>
      <c r="M2472" s="21" t="s">
        <v>3412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3333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3834</v>
      </c>
      <c r="J2473" s="21">
        <v>1</v>
      </c>
      <c r="K2473" s="21">
        <v>1</v>
      </c>
      <c r="L2473" s="21">
        <f t="shared" si="263"/>
        <v>0</v>
      </c>
      <c r="M2473" s="21" t="s">
        <v>3402</v>
      </c>
      <c r="N2473" s="30">
        <v>45908</v>
      </c>
      <c r="O2473" s="53">
        <v>20691</v>
      </c>
      <c r="P2473" s="21" t="s">
        <v>3327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3333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3835</v>
      </c>
      <c r="J2474" s="21">
        <v>1</v>
      </c>
      <c r="K2474" s="21">
        <v>1</v>
      </c>
      <c r="L2474" s="21">
        <f t="shared" si="263"/>
        <v>0</v>
      </c>
      <c r="M2474" s="21" t="s">
        <v>3402</v>
      </c>
      <c r="N2474" s="30">
        <v>45908</v>
      </c>
      <c r="O2474" s="53">
        <v>18382.5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3333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3836</v>
      </c>
      <c r="J2475" s="21">
        <v>1</v>
      </c>
      <c r="K2475" s="21">
        <v>1</v>
      </c>
      <c r="L2475" s="21">
        <f t="shared" si="263"/>
        <v>0</v>
      </c>
      <c r="M2475" s="21" t="s">
        <v>3403</v>
      </c>
      <c r="N2475" s="30">
        <v>45908</v>
      </c>
      <c r="O2475" s="48">
        <v>8037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3333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3837</v>
      </c>
      <c r="J2476" s="21">
        <v>1</v>
      </c>
      <c r="K2476" s="21">
        <v>1</v>
      </c>
      <c r="L2476" s="21">
        <f t="shared" si="263"/>
        <v>0</v>
      </c>
      <c r="M2476" s="21" t="s">
        <v>3403</v>
      </c>
      <c r="N2476" s="30">
        <v>45908</v>
      </c>
      <c r="O2476" s="48">
        <v>19611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3333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3838</v>
      </c>
      <c r="J2477" s="21">
        <v>2</v>
      </c>
      <c r="K2477" s="21">
        <v>2</v>
      </c>
      <c r="L2477" s="21">
        <f t="shared" si="263"/>
        <v>0</v>
      </c>
      <c r="M2477" s="21" t="s">
        <v>3403</v>
      </c>
      <c r="N2477" s="30">
        <v>45908</v>
      </c>
      <c r="O2477" s="48">
        <f>18382.5+13882.5</f>
        <v>32265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3333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3839</v>
      </c>
      <c r="J2478" s="21">
        <v>1</v>
      </c>
      <c r="K2478" s="21">
        <v>1</v>
      </c>
      <c r="L2478" s="21">
        <f t="shared" si="263"/>
        <v>0</v>
      </c>
      <c r="M2478" s="21" t="s">
        <v>3403</v>
      </c>
      <c r="N2478" s="30">
        <v>45908</v>
      </c>
      <c r="O2478" s="48">
        <v>32233.5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3333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3840</v>
      </c>
      <c r="J2479" s="21">
        <v>1</v>
      </c>
      <c r="K2479" s="21">
        <v>1</v>
      </c>
      <c r="L2479" s="21">
        <f t="shared" si="263"/>
        <v>0</v>
      </c>
      <c r="M2479" s="21" t="s">
        <v>3403</v>
      </c>
      <c r="N2479" s="30">
        <v>45908</v>
      </c>
      <c r="O2479" s="48">
        <v>8208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3333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3841</v>
      </c>
      <c r="J2480" s="21">
        <v>1</v>
      </c>
      <c r="K2480" s="21">
        <v>1</v>
      </c>
      <c r="L2480" s="21">
        <f t="shared" si="263"/>
        <v>0</v>
      </c>
      <c r="M2480" s="21" t="s">
        <v>3410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3333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3842</v>
      </c>
      <c r="J2481" s="21">
        <v>2</v>
      </c>
      <c r="K2481" s="21">
        <v>2</v>
      </c>
      <c r="L2481" s="21">
        <f t="shared" si="263"/>
        <v>0</v>
      </c>
      <c r="M2481" s="21" t="s">
        <v>3403</v>
      </c>
      <c r="N2481" s="30">
        <v>45908</v>
      </c>
      <c r="O2481" s="48">
        <f>24453+22653</f>
        <v>47106</v>
      </c>
      <c r="P2481" s="21" t="s">
        <v>3327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3333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3843</v>
      </c>
      <c r="J2482" s="21">
        <v>1</v>
      </c>
      <c r="K2482" s="21">
        <v>1</v>
      </c>
      <c r="L2482" s="21">
        <f t="shared" si="263"/>
        <v>0</v>
      </c>
      <c r="M2482" s="21" t="s">
        <v>3403</v>
      </c>
      <c r="N2482" s="30">
        <v>45908</v>
      </c>
      <c r="O2482" s="48">
        <v>23085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3333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3844</v>
      </c>
      <c r="J2483" s="21">
        <v>1</v>
      </c>
      <c r="K2483" s="21">
        <v>1</v>
      </c>
      <c r="L2483" s="21">
        <f t="shared" si="263"/>
        <v>0</v>
      </c>
      <c r="M2483" s="21" t="s">
        <v>3402</v>
      </c>
      <c r="N2483" s="30">
        <v>45908</v>
      </c>
      <c r="O2483" s="53">
        <v>23512.5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 t="shared" si="263"/>
        <v>0</v>
      </c>
      <c r="M2484" s="21" t="s">
        <v>3412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3333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3845</v>
      </c>
      <c r="J2485" s="21">
        <v>2</v>
      </c>
      <c r="K2485" s="21">
        <v>2</v>
      </c>
      <c r="L2485" s="21">
        <f t="shared" si="263"/>
        <v>0</v>
      </c>
      <c r="M2485" s="21" t="s">
        <v>3403</v>
      </c>
      <c r="N2485" s="30">
        <v>45908</v>
      </c>
      <c r="O2485" s="48">
        <f>24453+24453</f>
        <v>48906</v>
      </c>
      <c r="P2485" s="21" t="s">
        <v>3327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3333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3846</v>
      </c>
      <c r="J2486" s="21">
        <v>1</v>
      </c>
      <c r="K2486" s="21">
        <v>1</v>
      </c>
      <c r="L2486" s="21">
        <f t="shared" si="263"/>
        <v>0</v>
      </c>
      <c r="M2486" s="21" t="s">
        <v>3403</v>
      </c>
      <c r="N2486" s="30">
        <v>45908</v>
      </c>
      <c r="O2486" s="48">
        <v>12055.5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3333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3735</v>
      </c>
      <c r="J2487" s="21">
        <v>1</v>
      </c>
      <c r="K2487" s="21">
        <v>1</v>
      </c>
      <c r="L2487" s="21">
        <f t="shared" si="263"/>
        <v>0</v>
      </c>
      <c r="M2487" s="21" t="s">
        <v>3403</v>
      </c>
      <c r="N2487" s="30">
        <v>45908</v>
      </c>
      <c r="O2487" s="48">
        <v>31635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3333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3847</v>
      </c>
      <c r="J2488" s="21">
        <v>1</v>
      </c>
      <c r="K2488" s="21">
        <v>1</v>
      </c>
      <c r="L2488" s="21">
        <f t="shared" si="263"/>
        <v>0</v>
      </c>
      <c r="M2488" s="21" t="s">
        <v>3402</v>
      </c>
      <c r="N2488" s="30">
        <v>45908</v>
      </c>
      <c r="O2488" s="53">
        <v>33088.5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3333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3848</v>
      </c>
      <c r="J2489" s="21">
        <v>1</v>
      </c>
      <c r="K2489" s="21">
        <v>1</v>
      </c>
      <c r="L2489" s="21">
        <f t="shared" si="263"/>
        <v>0</v>
      </c>
      <c r="M2489" s="21" t="s">
        <v>3410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3333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3849</v>
      </c>
      <c r="J2490" s="21">
        <v>1</v>
      </c>
      <c r="K2490" s="21">
        <v>1</v>
      </c>
      <c r="L2490" s="21">
        <f t="shared" si="263"/>
        <v>0</v>
      </c>
      <c r="M2490" s="21" t="s">
        <v>3402</v>
      </c>
      <c r="N2490" s="30">
        <v>45908</v>
      </c>
      <c r="O2490" s="53">
        <v>28642.5</v>
      </c>
      <c r="P2490" s="21" t="s">
        <v>3327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3333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3850</v>
      </c>
      <c r="J2491" s="21">
        <v>1</v>
      </c>
      <c r="K2491" s="21">
        <v>1</v>
      </c>
      <c r="L2491" s="21">
        <f t="shared" si="263"/>
        <v>0</v>
      </c>
      <c r="M2491" s="21" t="s">
        <v>3412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3333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3851</v>
      </c>
      <c r="J2492" s="21">
        <v>1</v>
      </c>
      <c r="K2492" s="21">
        <v>1</v>
      </c>
      <c r="L2492" s="21">
        <f t="shared" si="263"/>
        <v>0</v>
      </c>
      <c r="M2492" s="21" t="s">
        <v>3403</v>
      </c>
      <c r="N2492" s="30">
        <v>45908</v>
      </c>
      <c r="O2492" s="48">
        <v>26419.5</v>
      </c>
      <c r="P2492" s="21" t="s">
        <v>3327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3333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3852</v>
      </c>
      <c r="J2493" s="21">
        <v>1</v>
      </c>
      <c r="K2493" s="21">
        <v>1</v>
      </c>
      <c r="L2493" s="21">
        <f t="shared" si="263"/>
        <v>0</v>
      </c>
      <c r="M2493" s="21" t="s">
        <v>3410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3333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3853</v>
      </c>
      <c r="J2494" s="21">
        <v>1</v>
      </c>
      <c r="K2494" s="21">
        <v>1</v>
      </c>
      <c r="L2494" s="21">
        <f t="shared" si="263"/>
        <v>0</v>
      </c>
      <c r="M2494" s="21" t="s">
        <v>3402</v>
      </c>
      <c r="N2494" s="30">
        <v>45908</v>
      </c>
      <c r="O2494" s="53">
        <v>26419.5</v>
      </c>
      <c r="P2494" s="21" t="s">
        <v>3327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3333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3854</v>
      </c>
      <c r="J2495" s="21">
        <v>1</v>
      </c>
      <c r="K2495" s="21">
        <v>1</v>
      </c>
      <c r="L2495" s="21">
        <f t="shared" si="263"/>
        <v>0</v>
      </c>
      <c r="M2495" s="21" t="s">
        <v>3403</v>
      </c>
      <c r="N2495" s="30">
        <v>45908</v>
      </c>
      <c r="O2495" s="48">
        <v>32661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3855</v>
      </c>
      <c r="J2496" s="21">
        <v>1</v>
      </c>
      <c r="K2496" s="21">
        <v>1</v>
      </c>
      <c r="L2496" s="21">
        <f t="shared" si="263"/>
        <v>0</v>
      </c>
      <c r="M2496" s="21" t="s">
        <v>3402</v>
      </c>
      <c r="N2496" s="30">
        <v>45908</v>
      </c>
      <c r="O2496" s="53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3333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3856</v>
      </c>
      <c r="J2497" s="21">
        <v>1</v>
      </c>
      <c r="K2497" s="21">
        <v>1</v>
      </c>
      <c r="L2497" s="21">
        <f t="shared" si="263"/>
        <v>0</v>
      </c>
      <c r="M2497" s="21" t="s">
        <v>3403</v>
      </c>
      <c r="N2497" s="30">
        <v>45908</v>
      </c>
      <c r="O2497" s="48">
        <v>11029.5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3333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3857</v>
      </c>
      <c r="J2498" s="21">
        <v>1</v>
      </c>
      <c r="K2498" s="21">
        <v>1</v>
      </c>
      <c r="L2498" s="21">
        <f t="shared" si="263"/>
        <v>0</v>
      </c>
      <c r="M2498" s="21" t="s">
        <v>3403</v>
      </c>
      <c r="N2498" s="30">
        <v>45908</v>
      </c>
      <c r="O2498" s="48">
        <v>30609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3333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3858</v>
      </c>
      <c r="J2499" s="21">
        <v>1</v>
      </c>
      <c r="K2499" s="21">
        <v>1</v>
      </c>
      <c r="L2499" s="21">
        <f t="shared" si="263"/>
        <v>0</v>
      </c>
      <c r="M2499" s="21" t="s">
        <v>3532</v>
      </c>
      <c r="N2499" s="30">
        <v>45915</v>
      </c>
      <c r="O2499" s="48">
        <v>16391.25</v>
      </c>
      <c r="P2499" s="21" t="s">
        <v>26</v>
      </c>
      <c r="Q2499" s="21" t="s">
        <v>3544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3333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3859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3402</v>
      </c>
      <c r="N2500" s="30">
        <v>45908</v>
      </c>
      <c r="O2500" s="53">
        <v>32062.5</v>
      </c>
      <c r="P2500" s="21" t="s">
        <v>3327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3333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3860</v>
      </c>
      <c r="J2501" s="21">
        <v>1</v>
      </c>
      <c r="K2501" s="21">
        <v>1</v>
      </c>
      <c r="L2501" s="21">
        <f t="shared" si="270"/>
        <v>0</v>
      </c>
      <c r="M2501" s="21" t="s">
        <v>3402</v>
      </c>
      <c r="N2501" s="30">
        <v>45908</v>
      </c>
      <c r="O2501" s="53">
        <v>24966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3333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3861</v>
      </c>
      <c r="J2502" s="21">
        <v>1</v>
      </c>
      <c r="K2502" s="21">
        <v>1</v>
      </c>
      <c r="L2502" s="21">
        <f t="shared" si="270"/>
        <v>0</v>
      </c>
      <c r="M2502" s="21" t="s">
        <v>3408</v>
      </c>
      <c r="N2502" s="30">
        <v>45908</v>
      </c>
      <c r="O2502" s="48">
        <v>0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 t="s">
        <v>3404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3333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3862</v>
      </c>
      <c r="J2503" s="21">
        <v>1</v>
      </c>
      <c r="K2503" s="21">
        <v>1</v>
      </c>
      <c r="L2503" s="21">
        <f t="shared" si="270"/>
        <v>0</v>
      </c>
      <c r="M2503" s="21" t="s">
        <v>3412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3333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3863</v>
      </c>
      <c r="J2504" s="21">
        <v>1</v>
      </c>
      <c r="K2504" s="21">
        <v>1</v>
      </c>
      <c r="L2504" s="21">
        <f t="shared" si="270"/>
        <v>0</v>
      </c>
      <c r="M2504" s="21" t="s">
        <v>3402</v>
      </c>
      <c r="N2504" s="30">
        <v>45908</v>
      </c>
      <c r="O2504" s="53">
        <v>25222.5</v>
      </c>
      <c r="P2504" s="21" t="s">
        <v>3327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3333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3864</v>
      </c>
      <c r="J2505" s="21">
        <v>1</v>
      </c>
      <c r="K2505" s="21">
        <v>1</v>
      </c>
      <c r="L2505" s="21">
        <f t="shared" si="270"/>
        <v>0</v>
      </c>
      <c r="M2505" s="21" t="s">
        <v>3393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3333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3865</v>
      </c>
      <c r="J2506" s="21">
        <v>1</v>
      </c>
      <c r="K2506" s="21">
        <v>1</v>
      </c>
      <c r="L2506" s="21">
        <f t="shared" si="270"/>
        <v>0</v>
      </c>
      <c r="M2506" s="21" t="s">
        <v>3349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3333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3866</v>
      </c>
      <c r="J2507" s="21">
        <v>1</v>
      </c>
      <c r="K2507" s="21">
        <v>1</v>
      </c>
      <c r="L2507" s="21">
        <f t="shared" si="270"/>
        <v>0</v>
      </c>
      <c r="M2507" s="21" t="s">
        <v>3352</v>
      </c>
      <c r="N2507" s="30">
        <v>45906</v>
      </c>
      <c r="O2507" s="48">
        <v>34284.449999999997</v>
      </c>
      <c r="P2507" s="21" t="s">
        <v>3335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3333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3867</v>
      </c>
      <c r="J2508" s="21">
        <v>1</v>
      </c>
      <c r="K2508" s="21">
        <v>1</v>
      </c>
      <c r="L2508" s="21">
        <f t="shared" si="270"/>
        <v>0</v>
      </c>
      <c r="M2508" s="21" t="s">
        <v>3352</v>
      </c>
      <c r="N2508" s="30">
        <v>45906</v>
      </c>
      <c r="O2508" s="48">
        <v>32360.9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3333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3868</v>
      </c>
      <c r="J2509" s="21">
        <v>3</v>
      </c>
      <c r="K2509" s="21">
        <v>3</v>
      </c>
      <c r="L2509" s="21">
        <f t="shared" si="270"/>
        <v>0</v>
      </c>
      <c r="M2509" s="21" t="s">
        <v>3358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3333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3869</v>
      </c>
      <c r="J2510" s="21">
        <v>1</v>
      </c>
      <c r="K2510" s="21">
        <v>1</v>
      </c>
      <c r="L2510" s="21">
        <f t="shared" si="270"/>
        <v>0</v>
      </c>
      <c r="M2510" s="21" t="s">
        <v>3349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3333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3870</v>
      </c>
      <c r="J2511" s="21">
        <v>1</v>
      </c>
      <c r="K2511" s="21">
        <v>1</v>
      </c>
      <c r="L2511" s="21">
        <f t="shared" si="270"/>
        <v>0</v>
      </c>
      <c r="M2511" s="21" t="s">
        <v>3359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3333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3871</v>
      </c>
      <c r="J2512" s="21">
        <v>5</v>
      </c>
      <c r="K2512" s="21">
        <v>5</v>
      </c>
      <c r="L2512" s="21">
        <f t="shared" si="270"/>
        <v>0</v>
      </c>
      <c r="M2512" s="21" t="s">
        <v>3358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3333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3771</v>
      </c>
      <c r="J2513" s="21">
        <v>1</v>
      </c>
      <c r="K2513" s="21">
        <v>1</v>
      </c>
      <c r="L2513" s="21">
        <f t="shared" si="270"/>
        <v>0</v>
      </c>
      <c r="M2513" s="21" t="s">
        <v>3359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3333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3872</v>
      </c>
      <c r="J2514" s="21">
        <v>2</v>
      </c>
      <c r="K2514" s="21">
        <v>2</v>
      </c>
      <c r="L2514" s="21">
        <f t="shared" si="270"/>
        <v>0</v>
      </c>
      <c r="M2514" s="21" t="s">
        <v>3370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3333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3873</v>
      </c>
      <c r="J2515" s="21">
        <v>1</v>
      </c>
      <c r="K2515" s="21">
        <v>1</v>
      </c>
      <c r="L2515" s="21">
        <f t="shared" si="270"/>
        <v>0</v>
      </c>
      <c r="M2515" s="21" t="s">
        <v>3349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3333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3874</v>
      </c>
      <c r="J2516" s="21">
        <v>1</v>
      </c>
      <c r="K2516" s="21">
        <v>1</v>
      </c>
      <c r="L2516" s="21">
        <f t="shared" si="270"/>
        <v>0</v>
      </c>
      <c r="M2516" s="21" t="s">
        <v>3349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3333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3875</v>
      </c>
      <c r="J2517" s="21">
        <v>1</v>
      </c>
      <c r="K2517" s="21">
        <v>1</v>
      </c>
      <c r="L2517" s="21">
        <f t="shared" si="270"/>
        <v>0</v>
      </c>
      <c r="M2517" s="21" t="s">
        <v>3359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3333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3876</v>
      </c>
      <c r="J2518" s="21">
        <v>1</v>
      </c>
      <c r="K2518" s="21">
        <v>1</v>
      </c>
      <c r="L2518" s="21">
        <f t="shared" si="270"/>
        <v>0</v>
      </c>
      <c r="M2518" s="21" t="s">
        <v>3409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3333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3877</v>
      </c>
      <c r="J2519" s="21">
        <v>1</v>
      </c>
      <c r="K2519" s="21">
        <v>1</v>
      </c>
      <c r="L2519" s="21">
        <f t="shared" si="270"/>
        <v>0</v>
      </c>
      <c r="M2519" s="21" t="s">
        <v>3352</v>
      </c>
      <c r="N2519" s="30">
        <v>45906</v>
      </c>
      <c r="O2519" s="48">
        <v>29984.75</v>
      </c>
      <c r="P2519" s="21" t="s">
        <v>3335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3333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3878</v>
      </c>
      <c r="J2520" s="21">
        <v>1</v>
      </c>
      <c r="K2520" s="21">
        <v>1</v>
      </c>
      <c r="L2520" s="21">
        <f t="shared" si="270"/>
        <v>0</v>
      </c>
      <c r="M2520" s="21" t="s">
        <v>3629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3333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3879</v>
      </c>
      <c r="J2521" s="21">
        <v>1</v>
      </c>
      <c r="K2521" s="21">
        <v>1</v>
      </c>
      <c r="L2521" s="21">
        <f t="shared" si="270"/>
        <v>0</v>
      </c>
      <c r="M2521" s="21" t="s">
        <v>3349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3333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3880</v>
      </c>
      <c r="J2522" s="21">
        <v>1</v>
      </c>
      <c r="K2522" s="21">
        <v>1</v>
      </c>
      <c r="L2522" s="21">
        <f t="shared" si="270"/>
        <v>0</v>
      </c>
      <c r="M2522" s="21" t="s">
        <v>4958</v>
      </c>
      <c r="N2522" s="30">
        <v>45933</v>
      </c>
      <c r="O2522" s="48">
        <v>0</v>
      </c>
      <c r="P2522" s="21" t="s">
        <v>4672</v>
      </c>
      <c r="Q2522" s="21" t="s">
        <v>4700</v>
      </c>
      <c r="R2522" s="21" t="s">
        <v>40</v>
      </c>
      <c r="S2522" s="3">
        <v>4</v>
      </c>
      <c r="T2522" s="37" t="s">
        <v>4673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3333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3881</v>
      </c>
      <c r="J2523" s="21">
        <v>1</v>
      </c>
      <c r="K2523" s="21">
        <v>1</v>
      </c>
      <c r="L2523" s="21">
        <f t="shared" si="270"/>
        <v>0</v>
      </c>
      <c r="M2523" s="21" t="s">
        <v>3359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3333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3787</v>
      </c>
      <c r="J2524" s="21">
        <v>1</v>
      </c>
      <c r="K2524" s="21">
        <v>1</v>
      </c>
      <c r="L2524" s="21">
        <f t="shared" si="270"/>
        <v>0</v>
      </c>
      <c r="M2524" s="21" t="s">
        <v>3359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3333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3882</v>
      </c>
      <c r="J2525" s="21">
        <v>1</v>
      </c>
      <c r="K2525" s="21">
        <v>1</v>
      </c>
      <c r="L2525" s="21">
        <f t="shared" si="270"/>
        <v>0</v>
      </c>
      <c r="M2525" s="21" t="s">
        <v>3349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3333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3883</v>
      </c>
      <c r="J2526" s="21">
        <v>1</v>
      </c>
      <c r="K2526" s="21">
        <v>1</v>
      </c>
      <c r="L2526" s="21">
        <f t="shared" si="270"/>
        <v>0</v>
      </c>
      <c r="M2526" s="21" t="s">
        <v>3359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3333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3884</v>
      </c>
      <c r="J2527" s="21">
        <v>1</v>
      </c>
      <c r="K2527" s="21">
        <v>1</v>
      </c>
      <c r="L2527" s="21">
        <f t="shared" si="270"/>
        <v>0</v>
      </c>
      <c r="M2527" s="21" t="s">
        <v>3397</v>
      </c>
      <c r="N2527" s="30">
        <v>45908</v>
      </c>
      <c r="O2527" s="48">
        <v>38843</v>
      </c>
      <c r="P2527" s="21" t="s">
        <v>224</v>
      </c>
      <c r="Q2527" s="21" t="s">
        <v>3384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3333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3885</v>
      </c>
      <c r="J2528" s="21">
        <v>1</v>
      </c>
      <c r="K2528" s="21">
        <v>1</v>
      </c>
      <c r="L2528" s="21">
        <f t="shared" si="270"/>
        <v>0</v>
      </c>
      <c r="M2528" s="21" t="s">
        <v>3389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3333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3886</v>
      </c>
      <c r="J2529" s="21">
        <v>1</v>
      </c>
      <c r="K2529" s="21">
        <v>1</v>
      </c>
      <c r="L2529" s="21">
        <f t="shared" si="270"/>
        <v>0</v>
      </c>
      <c r="M2529" s="21" t="s">
        <v>3359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3333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3887</v>
      </c>
      <c r="J2530" s="21">
        <v>1</v>
      </c>
      <c r="K2530" s="21">
        <v>1</v>
      </c>
      <c r="L2530" s="21">
        <f t="shared" si="270"/>
        <v>0</v>
      </c>
      <c r="M2530" s="21" t="s">
        <v>3393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3333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3888</v>
      </c>
      <c r="J2531" s="21">
        <v>4</v>
      </c>
      <c r="K2531" s="21">
        <v>4</v>
      </c>
      <c r="L2531" s="21">
        <f t="shared" si="270"/>
        <v>0</v>
      </c>
      <c r="M2531" s="21" t="s">
        <v>3362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3333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3889</v>
      </c>
      <c r="J2532" s="21">
        <v>1</v>
      </c>
      <c r="K2532" s="21">
        <v>1</v>
      </c>
      <c r="L2532" s="21">
        <f t="shared" si="270"/>
        <v>0</v>
      </c>
      <c r="M2532" s="21" t="s">
        <v>3349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3333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3890</v>
      </c>
      <c r="J2533" s="21">
        <v>1</v>
      </c>
      <c r="K2533" s="21">
        <v>1</v>
      </c>
      <c r="L2533" s="21">
        <f t="shared" si="270"/>
        <v>0</v>
      </c>
      <c r="M2533" s="21" t="s">
        <v>3409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3333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3891</v>
      </c>
      <c r="J2534" s="21">
        <v>1</v>
      </c>
      <c r="K2534" s="21">
        <v>1</v>
      </c>
      <c r="L2534" s="21">
        <f t="shared" si="270"/>
        <v>0</v>
      </c>
      <c r="M2534" s="21" t="s">
        <v>3369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3333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3800</v>
      </c>
      <c r="J2535" s="21">
        <v>1</v>
      </c>
      <c r="K2535" s="21">
        <v>1</v>
      </c>
      <c r="L2535" s="21">
        <f t="shared" si="270"/>
        <v>0</v>
      </c>
      <c r="M2535" s="21" t="s">
        <v>3350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3333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3892</v>
      </c>
      <c r="J2536" s="21">
        <v>1</v>
      </c>
      <c r="K2536" s="21">
        <v>1</v>
      </c>
      <c r="L2536" s="21">
        <f t="shared" si="270"/>
        <v>0</v>
      </c>
      <c r="M2536" s="21" t="s">
        <v>3415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3351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3333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3893</v>
      </c>
      <c r="J2537" s="21">
        <v>1</v>
      </c>
      <c r="K2537" s="21">
        <v>1</v>
      </c>
      <c r="L2537" s="21">
        <f t="shared" si="270"/>
        <v>0</v>
      </c>
      <c r="M2537" s="21" t="s">
        <v>3396</v>
      </c>
      <c r="N2537" s="30">
        <v>45908</v>
      </c>
      <c r="O2537" s="48">
        <v>15949.5</v>
      </c>
      <c r="P2537" s="21" t="s">
        <v>3334</v>
      </c>
      <c r="Q2537" s="21" t="s">
        <v>3386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3333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3748</v>
      </c>
      <c r="J2538" s="21">
        <v>1</v>
      </c>
      <c r="K2538" s="21">
        <v>1</v>
      </c>
      <c r="L2538" s="21">
        <f t="shared" si="270"/>
        <v>0</v>
      </c>
      <c r="M2538" s="21" t="s">
        <v>3358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3333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3894</v>
      </c>
      <c r="J2539" s="21">
        <v>3</v>
      </c>
      <c r="K2539" s="21">
        <v>3</v>
      </c>
      <c r="L2539" s="21">
        <f t="shared" si="270"/>
        <v>0</v>
      </c>
      <c r="M2539" s="21" t="s">
        <v>3403</v>
      </c>
      <c r="N2539" s="30">
        <v>45908</v>
      </c>
      <c r="O2539" s="48">
        <f>7609.5+7609.5</f>
        <v>15219</v>
      </c>
      <c r="P2539" s="21" t="s">
        <v>3327</v>
      </c>
      <c r="Q2539" s="21" t="s">
        <v>2071</v>
      </c>
      <c r="R2539" s="21" t="s">
        <v>637</v>
      </c>
      <c r="S2539" s="3">
        <v>-20</v>
      </c>
      <c r="T2539" s="37" t="s">
        <v>3405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3333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3895</v>
      </c>
      <c r="J2540" s="21">
        <v>1</v>
      </c>
      <c r="K2540" s="21">
        <v>1</v>
      </c>
      <c r="L2540" s="21">
        <f t="shared" si="270"/>
        <v>0</v>
      </c>
      <c r="M2540" s="21" t="s">
        <v>3361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3333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3896</v>
      </c>
      <c r="J2541" s="21">
        <v>1</v>
      </c>
      <c r="K2541" s="21">
        <v>1</v>
      </c>
      <c r="L2541" s="21">
        <f t="shared" si="270"/>
        <v>0</v>
      </c>
      <c r="M2541" s="21" t="s">
        <v>3413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3339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3333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3408</v>
      </c>
      <c r="N2542" s="30">
        <v>45908</v>
      </c>
      <c r="O2542" s="48">
        <v>0</v>
      </c>
      <c r="P2542" s="21" t="s">
        <v>3327</v>
      </c>
      <c r="Q2542" s="21" t="s">
        <v>2071</v>
      </c>
      <c r="R2542" s="21" t="s">
        <v>637</v>
      </c>
      <c r="S2542" s="3">
        <v>4</v>
      </c>
      <c r="T2542" s="37" t="s">
        <v>3404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3705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3333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3897</v>
      </c>
      <c r="J2544" s="21">
        <v>1</v>
      </c>
      <c r="K2544" s="21">
        <v>1</v>
      </c>
      <c r="L2544" s="21">
        <f t="shared" si="270"/>
        <v>0</v>
      </c>
      <c r="M2544" s="21" t="s">
        <v>3408</v>
      </c>
      <c r="N2544" s="30">
        <v>45908</v>
      </c>
      <c r="O2544" s="48">
        <v>0</v>
      </c>
      <c r="P2544" s="21" t="s">
        <v>3327</v>
      </c>
      <c r="Q2544" s="21" t="s">
        <v>2071</v>
      </c>
      <c r="R2544" s="21" t="s">
        <v>637</v>
      </c>
      <c r="S2544" s="3">
        <v>4</v>
      </c>
      <c r="T2544" s="37" t="s">
        <v>3404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3333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3898</v>
      </c>
      <c r="J2545" s="21">
        <v>1</v>
      </c>
      <c r="K2545" s="21">
        <v>1</v>
      </c>
      <c r="L2545" s="21">
        <f t="shared" si="270"/>
        <v>0</v>
      </c>
      <c r="M2545" s="21" t="s">
        <v>3407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3333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3899</v>
      </c>
      <c r="J2546" s="21">
        <v>1</v>
      </c>
      <c r="K2546" s="21">
        <v>1</v>
      </c>
      <c r="L2546" s="21">
        <f t="shared" si="270"/>
        <v>0</v>
      </c>
      <c r="M2546" s="21" t="s">
        <v>3408</v>
      </c>
      <c r="N2546" s="30">
        <v>45908</v>
      </c>
      <c r="O2546" s="48">
        <v>0</v>
      </c>
      <c r="P2546" s="21" t="s">
        <v>3327</v>
      </c>
      <c r="Q2546" s="21" t="s">
        <v>2071</v>
      </c>
      <c r="R2546" s="21" t="s">
        <v>637</v>
      </c>
      <c r="S2546" s="3">
        <v>4</v>
      </c>
      <c r="T2546" s="37" t="s">
        <v>3404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3333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3900</v>
      </c>
      <c r="J2547" s="21">
        <v>1</v>
      </c>
      <c r="K2547" s="21">
        <v>1</v>
      </c>
      <c r="L2547" s="21">
        <f t="shared" si="270"/>
        <v>0</v>
      </c>
      <c r="M2547" s="21" t="s">
        <v>3406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3333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3901</v>
      </c>
      <c r="J2548" s="21">
        <v>1</v>
      </c>
      <c r="K2548" s="21">
        <v>1</v>
      </c>
      <c r="L2548" s="21">
        <f t="shared" si="270"/>
        <v>0</v>
      </c>
      <c r="M2548" s="21" t="s">
        <v>3403</v>
      </c>
      <c r="N2548" s="30">
        <v>45908</v>
      </c>
      <c r="O2548" s="48">
        <v>21546</v>
      </c>
      <c r="P2548" s="21" t="s">
        <v>3327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3333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3902</v>
      </c>
      <c r="J2549" s="21">
        <v>1</v>
      </c>
      <c r="K2549" s="21">
        <v>1</v>
      </c>
      <c r="L2549" s="21">
        <f t="shared" si="270"/>
        <v>0</v>
      </c>
      <c r="M2549" s="21" t="s">
        <v>3415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3351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3333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3903</v>
      </c>
      <c r="J2550" s="21">
        <v>1</v>
      </c>
      <c r="K2550" s="21">
        <v>1</v>
      </c>
      <c r="L2550" s="21">
        <f t="shared" si="270"/>
        <v>0</v>
      </c>
      <c r="M2550" s="21" t="s">
        <v>3361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3333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3904</v>
      </c>
      <c r="J2551" s="21">
        <v>1</v>
      </c>
      <c r="K2551" s="21">
        <v>1</v>
      </c>
      <c r="L2551" s="21">
        <f t="shared" si="270"/>
        <v>0</v>
      </c>
      <c r="M2551" s="21" t="s">
        <v>3362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3333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3905</v>
      </c>
      <c r="J2552" s="21">
        <v>1</v>
      </c>
      <c r="K2552" s="21">
        <v>1</v>
      </c>
      <c r="L2552" s="21">
        <f t="shared" si="270"/>
        <v>0</v>
      </c>
      <c r="M2552" s="21" t="s">
        <v>3354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3333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3906</v>
      </c>
      <c r="J2553" s="21">
        <v>1</v>
      </c>
      <c r="K2553" s="21">
        <v>1</v>
      </c>
      <c r="L2553" s="21">
        <f t="shared" si="270"/>
        <v>0</v>
      </c>
      <c r="M2553" s="21" t="s">
        <v>3403</v>
      </c>
      <c r="N2553" s="30">
        <v>45908</v>
      </c>
      <c r="O2553" s="48">
        <v>13594.5</v>
      </c>
      <c r="P2553" s="21" t="s">
        <v>3327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3333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3907</v>
      </c>
      <c r="J2554" s="21">
        <v>1</v>
      </c>
      <c r="K2554" s="21">
        <v>1</v>
      </c>
      <c r="L2554" s="21">
        <f t="shared" si="270"/>
        <v>0</v>
      </c>
      <c r="M2554" s="21" t="s">
        <v>3368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3333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3908</v>
      </c>
      <c r="J2555" s="21">
        <v>1</v>
      </c>
      <c r="K2555" s="21">
        <v>1</v>
      </c>
      <c r="L2555" s="21">
        <f t="shared" si="270"/>
        <v>0</v>
      </c>
      <c r="M2555" s="21" t="s">
        <v>3350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3340</v>
      </c>
      <c r="I2556" s="21" t="s">
        <v>4154</v>
      </c>
      <c r="J2556" s="21">
        <v>1</v>
      </c>
      <c r="K2556" s="21">
        <v>1</v>
      </c>
      <c r="L2556" s="21">
        <f t="shared" si="270"/>
        <v>0</v>
      </c>
      <c r="M2556" s="21" t="s">
        <v>3372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3341</v>
      </c>
      <c r="I2557" s="21" t="s">
        <v>4155</v>
      </c>
      <c r="J2557" s="21">
        <v>1</v>
      </c>
      <c r="K2557" s="21">
        <v>1</v>
      </c>
      <c r="L2557" s="21">
        <f t="shared" si="270"/>
        <v>0</v>
      </c>
      <c r="M2557" s="21" t="s">
        <v>3373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3342</v>
      </c>
      <c r="I2558" s="21" t="s">
        <v>4156</v>
      </c>
      <c r="J2558" s="21">
        <v>1</v>
      </c>
      <c r="K2558" s="21">
        <v>1</v>
      </c>
      <c r="L2558" s="21">
        <f t="shared" si="270"/>
        <v>0</v>
      </c>
      <c r="M2558" s="21" t="s">
        <v>3391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3371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3343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3344</v>
      </c>
      <c r="I2560" s="21" t="s">
        <v>4157</v>
      </c>
      <c r="J2560" s="21">
        <v>1</v>
      </c>
      <c r="K2560" s="21">
        <v>1</v>
      </c>
      <c r="L2560" s="21">
        <f t="shared" si="270"/>
        <v>0</v>
      </c>
      <c r="M2560" s="21" t="s">
        <v>3401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3346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3381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3382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3398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3383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3377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3378</v>
      </c>
      <c r="I2563" s="21" t="s">
        <v>4159</v>
      </c>
      <c r="J2563" s="21">
        <v>1</v>
      </c>
      <c r="K2563" s="21">
        <v>1</v>
      </c>
      <c r="L2563" s="21">
        <f t="shared" si="270"/>
        <v>0</v>
      </c>
      <c r="M2563" s="21" t="s">
        <v>3388</v>
      </c>
      <c r="N2563" s="30">
        <v>45908</v>
      </c>
      <c r="O2563" s="48">
        <v>6165.9</v>
      </c>
      <c r="P2563" s="21" t="s">
        <v>3379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3377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4119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3390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3343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3345</v>
      </c>
      <c r="I2565" s="21" t="s">
        <v>4158</v>
      </c>
      <c r="J2565" s="21">
        <v>1</v>
      </c>
      <c r="K2565" s="21">
        <v>1</v>
      </c>
      <c r="L2565" s="21">
        <f t="shared" si="276"/>
        <v>0</v>
      </c>
      <c r="M2565" s="21" t="s">
        <v>3392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3346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3420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3909</v>
      </c>
      <c r="J2566" s="21">
        <v>1</v>
      </c>
      <c r="K2566" s="21">
        <v>1</v>
      </c>
      <c r="L2566" s="21">
        <f t="shared" si="276"/>
        <v>0</v>
      </c>
      <c r="M2566" s="21" t="s">
        <v>3519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3420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3910</v>
      </c>
      <c r="J2567" s="21">
        <v>1</v>
      </c>
      <c r="K2567" s="21">
        <v>1</v>
      </c>
      <c r="L2567" s="21">
        <f t="shared" si="276"/>
        <v>0</v>
      </c>
      <c r="M2567" s="21" t="s">
        <v>3615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3420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3911</v>
      </c>
      <c r="J2568" s="21">
        <v>1</v>
      </c>
      <c r="K2568" s="21">
        <v>1</v>
      </c>
      <c r="L2568" s="21">
        <f t="shared" si="276"/>
        <v>0</v>
      </c>
      <c r="M2568" s="21" t="s">
        <v>3519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3420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3912</v>
      </c>
      <c r="J2569" s="21">
        <v>1</v>
      </c>
      <c r="K2569" s="21">
        <v>1</v>
      </c>
      <c r="L2569" s="21">
        <f t="shared" si="276"/>
        <v>0</v>
      </c>
      <c r="M2569" s="21" t="s">
        <v>3512</v>
      </c>
      <c r="N2569" s="30">
        <v>45913</v>
      </c>
      <c r="O2569" s="48">
        <v>11718</v>
      </c>
      <c r="P2569" s="21" t="s">
        <v>3421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3420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3913</v>
      </c>
      <c r="J2570" s="21">
        <v>1</v>
      </c>
      <c r="K2570" s="21">
        <v>1</v>
      </c>
      <c r="L2570" s="21">
        <f t="shared" si="276"/>
        <v>0</v>
      </c>
      <c r="M2570" s="21" t="s">
        <v>3538</v>
      </c>
      <c r="N2570" s="30">
        <v>45915</v>
      </c>
      <c r="O2570" s="48">
        <v>4464</v>
      </c>
      <c r="P2570" s="21" t="s">
        <v>3422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3420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3914</v>
      </c>
      <c r="J2571" s="21">
        <v>1</v>
      </c>
      <c r="K2571" s="21">
        <v>1</v>
      </c>
      <c r="L2571" s="21">
        <f t="shared" si="276"/>
        <v>0</v>
      </c>
      <c r="M2571" s="21" t="s">
        <v>3587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3420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3915</v>
      </c>
      <c r="J2572" s="21">
        <v>1</v>
      </c>
      <c r="K2572" s="21">
        <v>1</v>
      </c>
      <c r="L2572" s="21">
        <f t="shared" si="276"/>
        <v>0</v>
      </c>
      <c r="M2572" s="21" t="s">
        <v>3517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3420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3916</v>
      </c>
      <c r="J2573" s="21">
        <v>1</v>
      </c>
      <c r="K2573" s="21">
        <v>1</v>
      </c>
      <c r="L2573" s="21">
        <f t="shared" si="276"/>
        <v>0</v>
      </c>
      <c r="M2573" s="21" t="s">
        <v>3517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3420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3917</v>
      </c>
      <c r="J2574" s="21">
        <v>1</v>
      </c>
      <c r="K2574" s="21">
        <v>1</v>
      </c>
      <c r="L2574" s="21">
        <f t="shared" si="276"/>
        <v>0</v>
      </c>
      <c r="M2574" s="21" t="s">
        <v>3512</v>
      </c>
      <c r="N2574" s="30">
        <v>45913</v>
      </c>
      <c r="O2574" s="48">
        <v>13615.2</v>
      </c>
      <c r="P2574" s="21" t="s">
        <v>3421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3420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3918</v>
      </c>
      <c r="J2575" s="21">
        <v>1</v>
      </c>
      <c r="K2575" s="21">
        <v>1</v>
      </c>
      <c r="L2575" s="21">
        <f t="shared" si="276"/>
        <v>0</v>
      </c>
      <c r="M2575" s="21" t="s">
        <v>3512</v>
      </c>
      <c r="N2575" s="30">
        <v>45913</v>
      </c>
      <c r="O2575" s="48">
        <v>19641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3420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3919</v>
      </c>
      <c r="J2576" s="21">
        <v>1</v>
      </c>
      <c r="K2576" s="21">
        <v>1</v>
      </c>
      <c r="L2576" s="21">
        <f t="shared" si="276"/>
        <v>0</v>
      </c>
      <c r="M2576" s="21" t="s">
        <v>3615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3420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3920</v>
      </c>
      <c r="J2577" s="21">
        <v>1</v>
      </c>
      <c r="K2577" s="21">
        <v>1</v>
      </c>
      <c r="L2577" s="21">
        <f t="shared" si="276"/>
        <v>0</v>
      </c>
      <c r="M2577" s="21" t="s">
        <v>3517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3420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3921</v>
      </c>
      <c r="J2578" s="21">
        <v>1</v>
      </c>
      <c r="K2578" s="21">
        <v>1</v>
      </c>
      <c r="L2578" s="21">
        <f t="shared" si="276"/>
        <v>0</v>
      </c>
      <c r="M2578" s="21" t="s">
        <v>3519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3420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3922</v>
      </c>
      <c r="J2579" s="21">
        <v>2</v>
      </c>
      <c r="K2579" s="21">
        <v>2</v>
      </c>
      <c r="L2579" s="21">
        <f t="shared" si="276"/>
        <v>0</v>
      </c>
      <c r="M2579" s="21" t="s">
        <v>3512</v>
      </c>
      <c r="N2579" s="30">
        <v>45913</v>
      </c>
      <c r="O2579" s="48">
        <v>20980.799999999999</v>
      </c>
      <c r="P2579" s="21" t="s">
        <v>3421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3420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3923</v>
      </c>
      <c r="J2580" s="21">
        <v>1</v>
      </c>
      <c r="K2580" s="21">
        <v>1</v>
      </c>
      <c r="L2580" s="21">
        <f t="shared" si="276"/>
        <v>0</v>
      </c>
      <c r="M2580" s="21" t="s">
        <v>3519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3420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3924</v>
      </c>
      <c r="J2581" s="21">
        <v>1</v>
      </c>
      <c r="K2581" s="21">
        <v>1</v>
      </c>
      <c r="L2581" s="21">
        <f t="shared" si="276"/>
        <v>0</v>
      </c>
      <c r="M2581" s="21" t="s">
        <v>3517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3420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3925</v>
      </c>
      <c r="J2582" s="21">
        <v>1</v>
      </c>
      <c r="K2582" s="21">
        <v>1</v>
      </c>
      <c r="L2582" s="21">
        <f t="shared" si="276"/>
        <v>0</v>
      </c>
      <c r="M2582" s="21" t="s">
        <v>3517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3420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3926</v>
      </c>
      <c r="J2583" s="21">
        <v>1</v>
      </c>
      <c r="K2583" s="21">
        <v>1</v>
      </c>
      <c r="L2583" s="21">
        <f t="shared" si="276"/>
        <v>0</v>
      </c>
      <c r="M2583" s="21" t="s">
        <v>3519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3420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3927</v>
      </c>
      <c r="J2584" s="21">
        <v>1</v>
      </c>
      <c r="K2584" s="21">
        <v>1</v>
      </c>
      <c r="L2584" s="21">
        <f t="shared" si="276"/>
        <v>0</v>
      </c>
      <c r="M2584" s="21" t="s">
        <v>3519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3420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3928</v>
      </c>
      <c r="J2585" s="21">
        <v>1</v>
      </c>
      <c r="K2585" s="21">
        <v>1</v>
      </c>
      <c r="L2585" s="21">
        <f t="shared" si="276"/>
        <v>0</v>
      </c>
      <c r="M2585" s="21" t="s">
        <v>3517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3420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3929</v>
      </c>
      <c r="J2586" s="21">
        <v>1</v>
      </c>
      <c r="K2586" s="21">
        <v>1</v>
      </c>
      <c r="L2586" s="21">
        <f t="shared" si="276"/>
        <v>0</v>
      </c>
      <c r="M2586" s="21" t="s">
        <v>3517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3420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3930</v>
      </c>
      <c r="J2587" s="21">
        <v>1</v>
      </c>
      <c r="K2587" s="21">
        <v>1</v>
      </c>
      <c r="L2587" s="21">
        <f t="shared" si="276"/>
        <v>0</v>
      </c>
      <c r="M2587" s="21" t="s">
        <v>3505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3420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3931</v>
      </c>
      <c r="J2588" s="21">
        <v>1</v>
      </c>
      <c r="K2588" s="21">
        <v>1</v>
      </c>
      <c r="L2588" s="21">
        <f t="shared" si="276"/>
        <v>0</v>
      </c>
      <c r="M2588" s="21" t="s">
        <v>3587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3932</v>
      </c>
      <c r="J2589" s="21">
        <v>1</v>
      </c>
      <c r="K2589" s="21">
        <v>1</v>
      </c>
      <c r="L2589" s="21">
        <f t="shared" si="276"/>
        <v>0</v>
      </c>
      <c r="M2589" s="21" t="s">
        <v>3519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3420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3933</v>
      </c>
      <c r="J2590" s="21">
        <v>1</v>
      </c>
      <c r="K2590" s="21">
        <v>1</v>
      </c>
      <c r="L2590" s="21">
        <f t="shared" si="276"/>
        <v>0</v>
      </c>
      <c r="M2590" s="21" t="s">
        <v>3517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3420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3934</v>
      </c>
      <c r="J2591" s="21">
        <v>1</v>
      </c>
      <c r="K2591" s="21">
        <v>1</v>
      </c>
      <c r="L2591" s="21">
        <f t="shared" si="276"/>
        <v>0</v>
      </c>
      <c r="M2591" s="21" t="s">
        <v>3512</v>
      </c>
      <c r="N2591" s="30">
        <v>45913</v>
      </c>
      <c r="O2591" s="48">
        <v>33368.400000000001</v>
      </c>
      <c r="P2591" s="21" t="s">
        <v>3421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3420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3935</v>
      </c>
      <c r="J2592" s="21">
        <v>1</v>
      </c>
      <c r="K2592" s="21">
        <v>1</v>
      </c>
      <c r="L2592" s="21">
        <f t="shared" si="276"/>
        <v>0</v>
      </c>
      <c r="M2592" s="21" t="s">
        <v>3517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3420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3936</v>
      </c>
      <c r="J2593" s="21">
        <v>1</v>
      </c>
      <c r="K2593" s="21">
        <v>1</v>
      </c>
      <c r="L2593" s="21">
        <f t="shared" si="276"/>
        <v>0</v>
      </c>
      <c r="M2593" s="21" t="s">
        <v>3519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3937</v>
      </c>
      <c r="J2594" s="21">
        <v>1</v>
      </c>
      <c r="K2594" s="21">
        <v>1</v>
      </c>
      <c r="L2594" s="21">
        <f t="shared" si="276"/>
        <v>0</v>
      </c>
      <c r="M2594" s="21" t="s">
        <v>3587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3420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3938</v>
      </c>
      <c r="J2595" s="21">
        <v>1</v>
      </c>
      <c r="K2595" s="21">
        <v>1</v>
      </c>
      <c r="L2595" s="21">
        <f t="shared" si="276"/>
        <v>0</v>
      </c>
      <c r="M2595" s="21" t="s">
        <v>3519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3420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3939</v>
      </c>
      <c r="J2596" s="21">
        <v>1</v>
      </c>
      <c r="K2596" s="21">
        <v>1</v>
      </c>
      <c r="L2596" s="21">
        <f t="shared" si="276"/>
        <v>0</v>
      </c>
      <c r="M2596" s="21" t="s">
        <v>3615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3420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3940</v>
      </c>
      <c r="J2597" s="21">
        <v>2</v>
      </c>
      <c r="K2597" s="21">
        <v>2</v>
      </c>
      <c r="L2597" s="21">
        <f t="shared" si="276"/>
        <v>0</v>
      </c>
      <c r="M2597" s="21" t="s">
        <v>3504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3420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3941</v>
      </c>
      <c r="J2598" s="21">
        <v>1</v>
      </c>
      <c r="K2598" s="21">
        <v>1</v>
      </c>
      <c r="L2598" s="21">
        <f t="shared" si="276"/>
        <v>0</v>
      </c>
      <c r="M2598" s="21" t="s">
        <v>3615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3420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3942</v>
      </c>
      <c r="J2599" s="21">
        <v>1</v>
      </c>
      <c r="K2599" s="21">
        <v>1</v>
      </c>
      <c r="L2599" s="21">
        <f t="shared" si="276"/>
        <v>0</v>
      </c>
      <c r="M2599" s="21" t="s">
        <v>3615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3420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3943</v>
      </c>
      <c r="J2600" s="21">
        <v>1</v>
      </c>
      <c r="K2600" s="21">
        <v>1</v>
      </c>
      <c r="L2600" s="21">
        <f t="shared" si="276"/>
        <v>0</v>
      </c>
      <c r="M2600" s="21" t="s">
        <v>3438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3420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3944</v>
      </c>
      <c r="J2601" s="21">
        <v>1</v>
      </c>
      <c r="K2601" s="21">
        <v>1</v>
      </c>
      <c r="L2601" s="21">
        <f t="shared" si="276"/>
        <v>0</v>
      </c>
      <c r="M2601" s="21" t="s">
        <v>3520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3420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3945</v>
      </c>
      <c r="J2602" s="21">
        <v>1</v>
      </c>
      <c r="K2602" s="21">
        <v>1</v>
      </c>
      <c r="L2602" s="21">
        <f t="shared" si="276"/>
        <v>0</v>
      </c>
      <c r="M2602" s="21" t="s">
        <v>3438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3420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3946</v>
      </c>
      <c r="J2603" s="21">
        <v>1</v>
      </c>
      <c r="K2603" s="21">
        <v>1</v>
      </c>
      <c r="L2603" s="21">
        <f t="shared" si="276"/>
        <v>0</v>
      </c>
      <c r="M2603" s="21" t="s">
        <v>3438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3420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3947</v>
      </c>
      <c r="J2604" s="21">
        <v>1</v>
      </c>
      <c r="K2604" s="21">
        <v>1</v>
      </c>
      <c r="L2604" s="21">
        <f t="shared" si="276"/>
        <v>0</v>
      </c>
      <c r="M2604" s="21" t="s">
        <v>3518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3420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3948</v>
      </c>
      <c r="J2605" s="21">
        <v>1</v>
      </c>
      <c r="K2605" s="21">
        <v>1</v>
      </c>
      <c r="L2605" s="21">
        <f t="shared" si="276"/>
        <v>0</v>
      </c>
      <c r="M2605" s="21" t="s">
        <v>3518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3420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3949</v>
      </c>
      <c r="J2606" s="21">
        <v>2</v>
      </c>
      <c r="K2606" s="21">
        <v>2</v>
      </c>
      <c r="L2606" s="21">
        <f t="shared" si="276"/>
        <v>0</v>
      </c>
      <c r="M2606" s="21" t="s">
        <v>3526</v>
      </c>
      <c r="N2606" s="30">
        <v>45913</v>
      </c>
      <c r="O2606" s="48">
        <v>15177.6</v>
      </c>
      <c r="P2606" s="21" t="s">
        <v>191</v>
      </c>
      <c r="Q2606" s="21" t="s">
        <v>3542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3420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3950</v>
      </c>
      <c r="J2607" s="21">
        <v>1</v>
      </c>
      <c r="K2607" s="21">
        <v>1</v>
      </c>
      <c r="L2607" s="21">
        <f t="shared" si="276"/>
        <v>0</v>
      </c>
      <c r="M2607" s="21" t="s">
        <v>3520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3420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3951</v>
      </c>
      <c r="J2608" s="21">
        <v>1</v>
      </c>
      <c r="K2608" s="21">
        <v>1</v>
      </c>
      <c r="L2608" s="21">
        <f t="shared" si="276"/>
        <v>0</v>
      </c>
      <c r="M2608" s="21" t="s">
        <v>3518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3420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3952</v>
      </c>
      <c r="J2609" s="21">
        <v>1</v>
      </c>
      <c r="K2609" s="21">
        <v>1</v>
      </c>
      <c r="L2609" s="21">
        <f t="shared" si="276"/>
        <v>0</v>
      </c>
      <c r="M2609" s="21" t="s">
        <v>3520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3420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3953</v>
      </c>
      <c r="J2610" s="21">
        <v>1</v>
      </c>
      <c r="K2610" s="21">
        <v>1</v>
      </c>
      <c r="L2610" s="21">
        <f t="shared" si="276"/>
        <v>0</v>
      </c>
      <c r="M2610" s="21" t="s">
        <v>3439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3420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3954</v>
      </c>
      <c r="J2611" s="21">
        <v>1</v>
      </c>
      <c r="K2611" s="21">
        <v>1</v>
      </c>
      <c r="L2611" s="21">
        <f t="shared" si="276"/>
        <v>0</v>
      </c>
      <c r="M2611" s="21" t="s">
        <v>3520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3420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3955</v>
      </c>
      <c r="J2612" s="21">
        <v>1</v>
      </c>
      <c r="K2612" s="21">
        <v>1</v>
      </c>
      <c r="L2612" s="21">
        <f t="shared" si="276"/>
        <v>0</v>
      </c>
      <c r="M2612" s="21" t="s">
        <v>3439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3420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3956</v>
      </c>
      <c r="J2613" s="21">
        <v>1</v>
      </c>
      <c r="K2613" s="21">
        <v>1</v>
      </c>
      <c r="L2613" s="21">
        <f t="shared" si="276"/>
        <v>0</v>
      </c>
      <c r="M2613" s="21" t="s">
        <v>3587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3420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3957</v>
      </c>
      <c r="J2614" s="21">
        <v>1</v>
      </c>
      <c r="K2614" s="21">
        <v>1</v>
      </c>
      <c r="L2614" s="21">
        <f t="shared" si="276"/>
        <v>0</v>
      </c>
      <c r="M2614" s="21" t="s">
        <v>3518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3420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3958</v>
      </c>
      <c r="J2615" s="21">
        <v>1</v>
      </c>
      <c r="K2615" s="21">
        <v>1</v>
      </c>
      <c r="L2615" s="21">
        <f t="shared" si="276"/>
        <v>0</v>
      </c>
      <c r="M2615" s="21" t="s">
        <v>3511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3420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3959</v>
      </c>
      <c r="J2616" s="21">
        <v>1</v>
      </c>
      <c r="K2616" s="21">
        <v>1</v>
      </c>
      <c r="L2616" s="21">
        <f t="shared" si="276"/>
        <v>0</v>
      </c>
      <c r="M2616" s="21" t="s">
        <v>3509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3420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3744</v>
      </c>
      <c r="J2617" s="21">
        <v>1</v>
      </c>
      <c r="K2617" s="21">
        <v>1</v>
      </c>
      <c r="L2617" s="21">
        <f t="shared" si="276"/>
        <v>0</v>
      </c>
      <c r="M2617" s="21" t="s">
        <v>3439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3420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3785</v>
      </c>
      <c r="J2618" s="21">
        <v>1</v>
      </c>
      <c r="K2618" s="21">
        <v>1</v>
      </c>
      <c r="L2618" s="21">
        <f t="shared" si="276"/>
        <v>0</v>
      </c>
      <c r="M2618" s="21" t="s">
        <v>3518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3420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3960</v>
      </c>
      <c r="J2619" s="21">
        <v>1</v>
      </c>
      <c r="K2619" s="21">
        <v>1</v>
      </c>
      <c r="L2619" s="21">
        <f t="shared" si="276"/>
        <v>0</v>
      </c>
      <c r="M2619" s="21" t="s">
        <v>3518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3420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3961</v>
      </c>
      <c r="J2620" s="21">
        <v>1</v>
      </c>
      <c r="K2620" s="21">
        <v>1</v>
      </c>
      <c r="L2620" s="21">
        <f t="shared" si="276"/>
        <v>0</v>
      </c>
      <c r="M2620" s="21" t="s">
        <v>3518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3420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3962</v>
      </c>
      <c r="J2621" s="21">
        <v>1</v>
      </c>
      <c r="K2621" s="21">
        <v>1</v>
      </c>
      <c r="L2621" s="21">
        <f t="shared" si="276"/>
        <v>0</v>
      </c>
      <c r="M2621" s="21" t="s">
        <v>3440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3420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3963</v>
      </c>
      <c r="J2622" s="21">
        <v>1</v>
      </c>
      <c r="K2622" s="21">
        <v>1</v>
      </c>
      <c r="L2622" s="21">
        <f t="shared" si="276"/>
        <v>0</v>
      </c>
      <c r="M2622" s="21" t="s">
        <v>3509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3420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3964</v>
      </c>
      <c r="J2623" s="21">
        <v>1</v>
      </c>
      <c r="K2623" s="21">
        <v>1</v>
      </c>
      <c r="L2623" s="21">
        <f t="shared" si="276"/>
        <v>0</v>
      </c>
      <c r="M2623" s="21" t="s">
        <v>3439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3420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3965</v>
      </c>
      <c r="J2624" s="21">
        <v>1</v>
      </c>
      <c r="K2624" s="21">
        <v>1</v>
      </c>
      <c r="L2624" s="21">
        <f t="shared" si="276"/>
        <v>0</v>
      </c>
      <c r="M2624" s="21" t="s">
        <v>3509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 t="shared" si="276"/>
        <v>0</v>
      </c>
      <c r="M2625" s="21" t="s">
        <v>3524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3420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3966</v>
      </c>
      <c r="J2626" s="21">
        <v>1</v>
      </c>
      <c r="K2626" s="21">
        <v>1</v>
      </c>
      <c r="L2626" s="21">
        <f t="shared" si="276"/>
        <v>0</v>
      </c>
      <c r="M2626" s="21" t="s">
        <v>3531</v>
      </c>
      <c r="N2626" s="30">
        <v>45915</v>
      </c>
      <c r="O2626" s="48">
        <v>11284</v>
      </c>
      <c r="P2626" s="21" t="s">
        <v>224</v>
      </c>
      <c r="Q2626" s="21" t="s">
        <v>3546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3420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3967</v>
      </c>
      <c r="J2627" s="21">
        <v>1</v>
      </c>
      <c r="K2627" s="21">
        <v>1</v>
      </c>
      <c r="L2627" s="21">
        <f t="shared" si="276"/>
        <v>0</v>
      </c>
      <c r="M2627" s="21" t="s">
        <v>3520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3420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3968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3527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3420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3969</v>
      </c>
      <c r="J2629" s="21">
        <v>1</v>
      </c>
      <c r="K2629" s="21">
        <v>1</v>
      </c>
      <c r="L2629" s="21">
        <f t="shared" si="282"/>
        <v>0</v>
      </c>
      <c r="M2629" s="21" t="s">
        <v>3613</v>
      </c>
      <c r="N2629" s="30">
        <v>45916</v>
      </c>
      <c r="O2629" s="48">
        <v>44407.5</v>
      </c>
      <c r="P2629" s="21" t="s">
        <v>3423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3420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3970</v>
      </c>
      <c r="J2630" s="21">
        <v>1</v>
      </c>
      <c r="K2630" s="21">
        <v>1</v>
      </c>
      <c r="L2630" s="21">
        <f t="shared" si="282"/>
        <v>0</v>
      </c>
      <c r="M2630" s="21" t="s">
        <v>3520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3420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3971</v>
      </c>
      <c r="J2631" s="21">
        <v>1</v>
      </c>
      <c r="K2631" s="21">
        <v>1</v>
      </c>
      <c r="L2631" s="21">
        <f t="shared" si="282"/>
        <v>0</v>
      </c>
      <c r="M2631" s="21" t="s">
        <v>3518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3420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3972</v>
      </c>
      <c r="J2632" s="21">
        <v>1</v>
      </c>
      <c r="K2632" s="21">
        <v>1</v>
      </c>
      <c r="L2632" s="21">
        <f t="shared" si="282"/>
        <v>0</v>
      </c>
      <c r="M2632" s="21" t="s">
        <v>3511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3420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3973</v>
      </c>
      <c r="J2633" s="21">
        <v>1</v>
      </c>
      <c r="K2633" s="21">
        <v>1</v>
      </c>
      <c r="L2633" s="21">
        <f t="shared" si="282"/>
        <v>0</v>
      </c>
      <c r="M2633" s="21" t="s">
        <v>3511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3420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3974</v>
      </c>
      <c r="J2634" s="21">
        <v>1</v>
      </c>
      <c r="K2634" s="21">
        <v>1</v>
      </c>
      <c r="L2634" s="21">
        <f t="shared" si="282"/>
        <v>0</v>
      </c>
      <c r="M2634" s="21" t="s">
        <v>3618</v>
      </c>
      <c r="N2634" s="30">
        <v>45918</v>
      </c>
      <c r="O2634" s="48">
        <v>43826.25</v>
      </c>
      <c r="P2634" s="21" t="s">
        <v>3424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3420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3975</v>
      </c>
      <c r="J2635" s="21">
        <v>1</v>
      </c>
      <c r="K2635" s="21">
        <v>1</v>
      </c>
      <c r="L2635" s="21">
        <f t="shared" si="282"/>
        <v>0</v>
      </c>
      <c r="M2635" s="21" t="s">
        <v>3520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3420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3976</v>
      </c>
      <c r="J2636" s="21">
        <v>1</v>
      </c>
      <c r="K2636" s="21">
        <v>1</v>
      </c>
      <c r="L2636" s="21">
        <f t="shared" si="282"/>
        <v>0</v>
      </c>
      <c r="M2636" s="21" t="s">
        <v>3664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3425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3977</v>
      </c>
      <c r="J2637" s="21">
        <v>1</v>
      </c>
      <c r="K2637" s="21">
        <v>1</v>
      </c>
      <c r="L2637" s="21">
        <f t="shared" si="282"/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3420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3978</v>
      </c>
      <c r="J2638" s="21">
        <v>1</v>
      </c>
      <c r="K2638" s="21">
        <v>1</v>
      </c>
      <c r="L2638" s="21">
        <f t="shared" si="282"/>
        <v>0</v>
      </c>
      <c r="M2638" s="21" t="s">
        <v>3518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3420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3979</v>
      </c>
      <c r="J2639" s="21">
        <v>1</v>
      </c>
      <c r="K2639" s="21">
        <v>1</v>
      </c>
      <c r="L2639" s="21">
        <f t="shared" si="282"/>
        <v>0</v>
      </c>
      <c r="M2639" s="21" t="s">
        <v>3504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3420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3980</v>
      </c>
      <c r="J2640" s="21">
        <v>1</v>
      </c>
      <c r="K2640" s="21">
        <v>1</v>
      </c>
      <c r="L2640" s="21">
        <f t="shared" si="282"/>
        <v>0</v>
      </c>
      <c r="M2640" s="21" t="s">
        <v>3520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3420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3981</v>
      </c>
      <c r="J2641" s="21">
        <v>1</v>
      </c>
      <c r="K2641" s="21">
        <v>1</v>
      </c>
      <c r="L2641" s="21">
        <f t="shared" si="282"/>
        <v>0</v>
      </c>
      <c r="M2641" s="21" t="s">
        <v>3520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3420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3982</v>
      </c>
      <c r="J2642" s="21">
        <v>1</v>
      </c>
      <c r="K2642" s="21">
        <v>1</v>
      </c>
      <c r="L2642" s="21">
        <f t="shared" si="282"/>
        <v>0</v>
      </c>
      <c r="M2642" s="21" t="s">
        <v>3520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3420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3983</v>
      </c>
      <c r="J2643" s="21">
        <v>1</v>
      </c>
      <c r="K2643" s="21">
        <v>1</v>
      </c>
      <c r="L2643" s="21">
        <f t="shared" si="282"/>
        <v>0</v>
      </c>
      <c r="M2643" s="21" t="s">
        <v>3508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3420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3984</v>
      </c>
      <c r="J2644" s="21">
        <v>1</v>
      </c>
      <c r="K2644" s="21">
        <v>1</v>
      </c>
      <c r="L2644" s="21">
        <f t="shared" si="282"/>
        <v>0</v>
      </c>
      <c r="M2644" s="21" t="s">
        <v>3520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3420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3804</v>
      </c>
      <c r="J2645" s="21">
        <v>1</v>
      </c>
      <c r="K2645" s="21">
        <v>1</v>
      </c>
      <c r="L2645" s="21">
        <f t="shared" si="282"/>
        <v>0</v>
      </c>
      <c r="M2645" s="21" t="s">
        <v>3508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3420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3805</v>
      </c>
      <c r="J2646" s="21">
        <v>2</v>
      </c>
      <c r="K2646" s="21">
        <v>2</v>
      </c>
      <c r="L2646" s="21">
        <f t="shared" si="282"/>
        <v>0</v>
      </c>
      <c r="M2646" s="21" t="s">
        <v>3504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3805</v>
      </c>
      <c r="J2647" s="21">
        <v>1</v>
      </c>
      <c r="K2647" s="21">
        <v>1</v>
      </c>
      <c r="L2647" s="21">
        <f t="shared" si="282"/>
        <v>0</v>
      </c>
      <c r="M2647" s="21" t="s">
        <v>3508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3985</v>
      </c>
      <c r="J2648" s="21">
        <v>1</v>
      </c>
      <c r="K2648" s="21">
        <v>1</v>
      </c>
      <c r="L2648" s="21">
        <f t="shared" si="282"/>
        <v>0</v>
      </c>
      <c r="M2648" s="21" t="s">
        <v>3520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3986</v>
      </c>
      <c r="J2649" s="21">
        <v>2</v>
      </c>
      <c r="K2649" s="21">
        <v>2</v>
      </c>
      <c r="L2649" s="21">
        <f t="shared" si="282"/>
        <v>0</v>
      </c>
      <c r="M2649" s="21" t="s">
        <v>3504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3420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3806</v>
      </c>
      <c r="J2650" s="21">
        <v>1</v>
      </c>
      <c r="K2650" s="21">
        <v>1</v>
      </c>
      <c r="L2650" s="21">
        <f t="shared" si="282"/>
        <v>0</v>
      </c>
      <c r="M2650" s="21" t="s">
        <v>3508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3420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3987</v>
      </c>
      <c r="J2651" s="21">
        <v>1</v>
      </c>
      <c r="K2651" s="21">
        <v>1</v>
      </c>
      <c r="L2651" s="21">
        <f t="shared" si="282"/>
        <v>0</v>
      </c>
      <c r="M2651" s="21" t="s">
        <v>3508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3420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3988</v>
      </c>
      <c r="J2652" s="21">
        <v>1</v>
      </c>
      <c r="K2652" s="21">
        <v>1</v>
      </c>
      <c r="L2652" s="21">
        <f t="shared" si="282"/>
        <v>0</v>
      </c>
      <c r="M2652" s="21" t="s">
        <v>3520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3420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3989</v>
      </c>
      <c r="J2653" s="21">
        <v>1</v>
      </c>
      <c r="K2653" s="21">
        <v>1</v>
      </c>
      <c r="L2653" s="21">
        <f t="shared" si="282"/>
        <v>0</v>
      </c>
      <c r="M2653" s="21" t="s">
        <v>3504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3420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3990</v>
      </c>
      <c r="J2654" s="21">
        <v>2</v>
      </c>
      <c r="K2654" s="21">
        <v>2</v>
      </c>
      <c r="L2654" s="21">
        <f t="shared" si="282"/>
        <v>0</v>
      </c>
      <c r="M2654" s="21" t="s">
        <v>3504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3991</v>
      </c>
      <c r="J2655" s="21">
        <v>1</v>
      </c>
      <c r="K2655" s="21">
        <v>1</v>
      </c>
      <c r="L2655" s="21">
        <f t="shared" si="282"/>
        <v>0</v>
      </c>
      <c r="M2655" s="21" t="s">
        <v>3504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3992</v>
      </c>
      <c r="J2656" s="21">
        <v>2</v>
      </c>
      <c r="K2656" s="21">
        <v>2</v>
      </c>
      <c r="L2656" s="21">
        <f t="shared" si="282"/>
        <v>0</v>
      </c>
      <c r="M2656" s="21" t="s">
        <v>3504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3420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3993</v>
      </c>
      <c r="J2657" s="21">
        <v>3</v>
      </c>
      <c r="K2657" s="21">
        <v>3</v>
      </c>
      <c r="L2657" s="21">
        <f t="shared" si="282"/>
        <v>0</v>
      </c>
      <c r="M2657" s="21" t="s">
        <v>3504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3420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3994</v>
      </c>
      <c r="J2658" s="21">
        <v>1</v>
      </c>
      <c r="K2658" s="21">
        <v>1</v>
      </c>
      <c r="L2658" s="21">
        <f t="shared" si="282"/>
        <v>0</v>
      </c>
      <c r="M2658" s="21" t="s">
        <v>3520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 t="shared" si="282"/>
        <v>0</v>
      </c>
      <c r="M2659" s="21" t="s">
        <v>3504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3420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3995</v>
      </c>
      <c r="J2660" s="21">
        <v>3</v>
      </c>
      <c r="K2660" s="21">
        <v>3</v>
      </c>
      <c r="L2660" s="21">
        <f t="shared" si="282"/>
        <v>0</v>
      </c>
      <c r="M2660" s="21" t="s">
        <v>3504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3420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3996</v>
      </c>
      <c r="J2661" s="21">
        <v>2</v>
      </c>
      <c r="K2661" s="21">
        <v>2</v>
      </c>
      <c r="L2661" s="21">
        <f t="shared" si="282"/>
        <v>0</v>
      </c>
      <c r="M2661" s="21" t="s">
        <v>3504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3420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3997</v>
      </c>
      <c r="J2662" s="21">
        <v>1</v>
      </c>
      <c r="K2662" s="21">
        <v>1</v>
      </c>
      <c r="L2662" s="21">
        <f t="shared" si="282"/>
        <v>0</v>
      </c>
      <c r="M2662" s="21" t="s">
        <v>3504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3420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3998</v>
      </c>
      <c r="J2663" s="21">
        <v>1</v>
      </c>
      <c r="K2663" s="21">
        <v>1</v>
      </c>
      <c r="L2663" s="21">
        <f t="shared" si="282"/>
        <v>0</v>
      </c>
      <c r="M2663" s="21" t="s">
        <v>3508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3420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3999</v>
      </c>
      <c r="J2664" s="21">
        <v>10</v>
      </c>
      <c r="K2664" s="21">
        <v>10</v>
      </c>
      <c r="L2664" s="21">
        <f t="shared" si="282"/>
        <v>0</v>
      </c>
      <c r="M2664" s="21" t="s">
        <v>3609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3420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4000</v>
      </c>
      <c r="J2665" s="21">
        <v>1</v>
      </c>
      <c r="K2665" s="21">
        <v>1</v>
      </c>
      <c r="L2665" s="21">
        <f t="shared" si="282"/>
        <v>0</v>
      </c>
      <c r="M2665" s="21" t="s">
        <v>3503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3420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4001</v>
      </c>
      <c r="J2666" s="21">
        <v>1</v>
      </c>
      <c r="K2666" s="21">
        <v>1</v>
      </c>
      <c r="L2666" s="21">
        <f t="shared" si="282"/>
        <v>0</v>
      </c>
      <c r="M2666" s="21" t="s">
        <v>3512</v>
      </c>
      <c r="N2666" s="30">
        <v>45913</v>
      </c>
      <c r="O2666" s="48">
        <v>39060</v>
      </c>
      <c r="P2666" s="21" t="s">
        <v>3421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3420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4002</v>
      </c>
      <c r="J2667" s="21">
        <v>1</v>
      </c>
      <c r="K2667" s="21">
        <v>1</v>
      </c>
      <c r="L2667" s="21">
        <f t="shared" si="282"/>
        <v>0</v>
      </c>
      <c r="M2667" s="21" t="s">
        <v>3527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3420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3897</v>
      </c>
      <c r="J2668" s="21">
        <v>1</v>
      </c>
      <c r="K2668" s="21">
        <v>1</v>
      </c>
      <c r="L2668" s="21">
        <f t="shared" si="282"/>
        <v>0</v>
      </c>
      <c r="M2668" s="21" t="s">
        <v>3517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 t="shared" si="282"/>
        <v>0</v>
      </c>
      <c r="M2669" s="21" t="s">
        <v>3519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3420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4003</v>
      </c>
      <c r="J2670" s="21">
        <v>1</v>
      </c>
      <c r="K2670" s="21">
        <v>1</v>
      </c>
      <c r="L2670" s="21">
        <f t="shared" si="282"/>
        <v>0</v>
      </c>
      <c r="M2670" s="21" t="s">
        <v>3507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4004</v>
      </c>
      <c r="J2671" s="21">
        <v>1</v>
      </c>
      <c r="K2671" s="21">
        <v>1</v>
      </c>
      <c r="L2671" s="21">
        <f t="shared" si="282"/>
        <v>0</v>
      </c>
      <c r="M2671" s="21" t="s">
        <v>3517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4005</v>
      </c>
      <c r="J2672" s="21">
        <v>1</v>
      </c>
      <c r="K2672" s="21">
        <v>1</v>
      </c>
      <c r="L2672" s="21">
        <f t="shared" si="282"/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3420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4006</v>
      </c>
      <c r="J2673" s="21">
        <v>1</v>
      </c>
      <c r="K2673" s="21">
        <v>1</v>
      </c>
      <c r="L2673" s="21">
        <f t="shared" si="282"/>
        <v>0</v>
      </c>
      <c r="M2673" s="21" t="s">
        <v>3517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3420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4007</v>
      </c>
      <c r="J2674" s="21">
        <v>1</v>
      </c>
      <c r="K2674" s="21">
        <v>1</v>
      </c>
      <c r="L2674" s="21">
        <f t="shared" si="282"/>
        <v>0</v>
      </c>
      <c r="M2674" s="21" t="s">
        <v>3510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3420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4008</v>
      </c>
      <c r="J2675" s="21">
        <v>1</v>
      </c>
      <c r="K2675" s="21">
        <v>1</v>
      </c>
      <c r="L2675" s="21">
        <f t="shared" si="282"/>
        <v>0</v>
      </c>
      <c r="M2675" s="21" t="s">
        <v>3529</v>
      </c>
      <c r="N2675" s="30">
        <v>45915</v>
      </c>
      <c r="O2675" s="48">
        <v>41447</v>
      </c>
      <c r="P2675" s="21" t="s">
        <v>897</v>
      </c>
      <c r="Q2675" s="21" t="s">
        <v>3545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3420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4009</v>
      </c>
      <c r="J2676" s="21">
        <v>2</v>
      </c>
      <c r="K2676" s="21">
        <v>2</v>
      </c>
      <c r="L2676" s="21">
        <f t="shared" si="282"/>
        <v>0</v>
      </c>
      <c r="M2676" s="21" t="s">
        <v>3518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3420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4010</v>
      </c>
      <c r="J2677" s="21">
        <v>1</v>
      </c>
      <c r="K2677" s="21">
        <v>1</v>
      </c>
      <c r="L2677" s="21">
        <f t="shared" si="282"/>
        <v>0</v>
      </c>
      <c r="M2677" s="21" t="s">
        <v>3538</v>
      </c>
      <c r="N2677" s="30">
        <v>45915</v>
      </c>
      <c r="O2677" s="48">
        <v>10912</v>
      </c>
      <c r="P2677" s="21" t="s">
        <v>3422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3420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4011</v>
      </c>
      <c r="J2678" s="21">
        <v>1</v>
      </c>
      <c r="K2678" s="21">
        <v>1</v>
      </c>
      <c r="L2678" s="21">
        <f t="shared" si="282"/>
        <v>0</v>
      </c>
      <c r="M2678" s="21" t="s">
        <v>3518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3420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4012</v>
      </c>
      <c r="J2679" s="21">
        <v>1</v>
      </c>
      <c r="K2679" s="21">
        <v>1</v>
      </c>
      <c r="L2679" s="21">
        <f t="shared" si="282"/>
        <v>0</v>
      </c>
      <c r="M2679" s="21" t="s">
        <v>3538</v>
      </c>
      <c r="N2679" s="30">
        <v>45915</v>
      </c>
      <c r="O2679" s="48">
        <v>5456</v>
      </c>
      <c r="P2679" s="21" t="s">
        <v>3422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3420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4013</v>
      </c>
      <c r="J2680" s="21">
        <v>1</v>
      </c>
      <c r="K2680" s="21">
        <v>1</v>
      </c>
      <c r="L2680" s="21">
        <f t="shared" si="282"/>
        <v>0</v>
      </c>
      <c r="M2680" s="21" t="s">
        <v>3519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3420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4014</v>
      </c>
      <c r="J2681" s="21">
        <v>1</v>
      </c>
      <c r="K2681" s="21">
        <v>1</v>
      </c>
      <c r="L2681" s="21">
        <f t="shared" si="282"/>
        <v>0</v>
      </c>
      <c r="M2681" s="21" t="s">
        <v>3519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3420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4015</v>
      </c>
      <c r="J2682" s="21">
        <v>1</v>
      </c>
      <c r="K2682" s="21">
        <v>1</v>
      </c>
      <c r="L2682" s="21">
        <f t="shared" si="282"/>
        <v>0</v>
      </c>
      <c r="M2682" s="21" t="s">
        <v>3519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4016</v>
      </c>
      <c r="J2683" s="21">
        <v>1</v>
      </c>
      <c r="K2683" s="21">
        <v>1</v>
      </c>
      <c r="L2683" s="21">
        <f t="shared" si="282"/>
        <v>0</v>
      </c>
      <c r="M2683" s="21" t="s">
        <v>3517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3420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4017</v>
      </c>
      <c r="J2684" s="21">
        <v>1</v>
      </c>
      <c r="K2684" s="21">
        <v>1</v>
      </c>
      <c r="L2684" s="21">
        <f t="shared" si="282"/>
        <v>0</v>
      </c>
      <c r="M2684" s="21" t="s">
        <v>3615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3420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4018</v>
      </c>
      <c r="J2685" s="21">
        <v>1</v>
      </c>
      <c r="K2685" s="21">
        <v>1</v>
      </c>
      <c r="L2685" s="21">
        <f t="shared" si="282"/>
        <v>0</v>
      </c>
      <c r="M2685" s="21" t="s">
        <v>3517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3420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4019</v>
      </c>
      <c r="J2686" s="21">
        <v>1</v>
      </c>
      <c r="K2686" s="21">
        <v>1</v>
      </c>
      <c r="L2686" s="21">
        <f t="shared" si="282"/>
        <v>0</v>
      </c>
      <c r="M2686" s="21" t="s">
        <v>3618</v>
      </c>
      <c r="N2686" s="30">
        <v>45918</v>
      </c>
      <c r="O2686" s="48">
        <v>35766.25</v>
      </c>
      <c r="P2686" s="21" t="s">
        <v>3424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3420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4020</v>
      </c>
      <c r="J2687" s="21">
        <v>1</v>
      </c>
      <c r="K2687" s="21">
        <v>1</v>
      </c>
      <c r="L2687" s="21">
        <f t="shared" si="282"/>
        <v>0</v>
      </c>
      <c r="M2687" s="21" t="s">
        <v>3519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3420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4021</v>
      </c>
      <c r="J2688" s="21">
        <v>1</v>
      </c>
      <c r="K2688" s="21">
        <v>1</v>
      </c>
      <c r="L2688" s="21">
        <f t="shared" si="282"/>
        <v>0</v>
      </c>
      <c r="M2688" s="21" t="s">
        <v>3519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3420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4022</v>
      </c>
      <c r="J2689" s="21">
        <v>1</v>
      </c>
      <c r="K2689" s="21">
        <v>1</v>
      </c>
      <c r="L2689" s="21">
        <f t="shared" si="282"/>
        <v>0</v>
      </c>
      <c r="M2689" s="21" t="s">
        <v>3517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3420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4023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3687</v>
      </c>
      <c r="Q2690" s="21"/>
      <c r="R2690" s="21"/>
      <c r="S2690" s="3">
        <v>4</v>
      </c>
      <c r="T2690" s="37" t="s">
        <v>3601</v>
      </c>
      <c r="U2690" s="21" t="s">
        <v>18</v>
      </c>
      <c r="V2690" s="21" t="str">
        <f>VLOOKUP(P2690,'Customer List'!B:C,2,)</f>
        <v>Unknown</v>
      </c>
      <c r="W2690" s="38" t="s">
        <v>3590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4023</v>
      </c>
      <c r="J2691" s="21">
        <v>1</v>
      </c>
      <c r="K2691" s="21">
        <v>1</v>
      </c>
      <c r="L2691" s="21">
        <f t="shared" si="282"/>
        <v>0</v>
      </c>
      <c r="M2691" s="21" t="s">
        <v>3663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3420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4024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3502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3420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4025</v>
      </c>
      <c r="J2693" s="21">
        <v>1</v>
      </c>
      <c r="K2693" s="21">
        <v>1</v>
      </c>
      <c r="L2693" s="21">
        <f t="shared" si="288"/>
        <v>0</v>
      </c>
      <c r="M2693" s="21" t="s">
        <v>3502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3420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4026</v>
      </c>
      <c r="J2694" s="21">
        <v>1</v>
      </c>
      <c r="K2694" s="21">
        <v>1</v>
      </c>
      <c r="L2694" s="21">
        <f t="shared" si="288"/>
        <v>0</v>
      </c>
      <c r="M2694" s="21" t="s">
        <v>3502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4027</v>
      </c>
      <c r="J2695" s="21">
        <v>1</v>
      </c>
      <c r="K2695" s="21">
        <v>1</v>
      </c>
      <c r="L2695" s="21">
        <f t="shared" si="288"/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4028</v>
      </c>
      <c r="J2696" s="21">
        <v>1</v>
      </c>
      <c r="K2696" s="21">
        <v>1</v>
      </c>
      <c r="L2696" s="21">
        <f t="shared" si="288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4029</v>
      </c>
      <c r="J2697" s="21">
        <v>1</v>
      </c>
      <c r="K2697" s="21">
        <v>1</v>
      </c>
      <c r="L2697" s="21">
        <f t="shared" si="288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4030</v>
      </c>
      <c r="J2698" s="21">
        <v>1</v>
      </c>
      <c r="K2698" s="21">
        <v>1</v>
      </c>
      <c r="L2698" s="21">
        <f t="shared" si="288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4031</v>
      </c>
      <c r="J2699" s="21">
        <v>1</v>
      </c>
      <c r="K2699" s="21">
        <v>1</v>
      </c>
      <c r="L2699" s="21">
        <f t="shared" si="288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4032</v>
      </c>
      <c r="J2700" s="21">
        <v>1</v>
      </c>
      <c r="K2700" s="21">
        <v>1</v>
      </c>
      <c r="L2700" s="21">
        <f t="shared" si="288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3420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4033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3687</v>
      </c>
      <c r="Q2701" s="21"/>
      <c r="R2701" s="21"/>
      <c r="S2701" s="3">
        <v>4</v>
      </c>
      <c r="T2701" s="37" t="s">
        <v>3601</v>
      </c>
      <c r="U2701" s="21" t="s">
        <v>18</v>
      </c>
      <c r="V2701" s="21" t="str">
        <f>VLOOKUP(P2701,'Customer List'!B:C,2,)</f>
        <v>Unknown</v>
      </c>
      <c r="W2701" s="38" t="s">
        <v>3590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4033</v>
      </c>
      <c r="J2702" s="21">
        <v>1</v>
      </c>
      <c r="K2702" s="21">
        <v>1</v>
      </c>
      <c r="L2702" s="21">
        <f t="shared" si="288"/>
        <v>0</v>
      </c>
      <c r="M2702" s="21" t="s">
        <v>3663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3420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4034</v>
      </c>
      <c r="J2703" s="21">
        <v>1</v>
      </c>
      <c r="K2703" s="21">
        <v>1</v>
      </c>
      <c r="L2703" s="21">
        <f t="shared" si="288"/>
        <v>0</v>
      </c>
      <c r="M2703" s="21" t="s">
        <v>3517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3420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4035</v>
      </c>
      <c r="J2704" s="21">
        <v>1</v>
      </c>
      <c r="K2704" s="21">
        <v>1</v>
      </c>
      <c r="L2704" s="21">
        <f t="shared" si="288"/>
        <v>0</v>
      </c>
      <c r="M2704" s="21" t="s">
        <v>3506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3420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4036</v>
      </c>
      <c r="J2705" s="21">
        <v>1</v>
      </c>
      <c r="K2705" s="21">
        <v>1</v>
      </c>
      <c r="L2705" s="21">
        <f t="shared" si="288"/>
        <v>0</v>
      </c>
      <c r="M2705" s="21" t="s">
        <v>3438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4345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3897</v>
      </c>
      <c r="J2707" s="21">
        <v>1</v>
      </c>
      <c r="K2707" s="21">
        <v>1</v>
      </c>
      <c r="L2707" s="21">
        <f t="shared" si="288"/>
        <v>0</v>
      </c>
      <c r="M2707" s="21" t="s">
        <v>5672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3704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4675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5313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3450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3552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3451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3539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3448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3446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3521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3449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3448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3447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3521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3470</v>
      </c>
      <c r="I2715" s="21" t="s">
        <v>4160</v>
      </c>
      <c r="J2715" s="21">
        <v>1</v>
      </c>
      <c r="K2715" s="21">
        <v>1</v>
      </c>
      <c r="L2715" s="21">
        <f t="shared" si="288"/>
        <v>0</v>
      </c>
      <c r="M2715" s="21" t="s">
        <v>3525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3471</v>
      </c>
      <c r="I2716" s="21" t="s">
        <v>4161</v>
      </c>
      <c r="J2716" s="21">
        <v>1</v>
      </c>
      <c r="K2716" s="21">
        <v>1</v>
      </c>
      <c r="L2716" s="21">
        <f t="shared" si="288"/>
        <v>0</v>
      </c>
      <c r="M2716" s="21" t="s">
        <v>3617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3452</v>
      </c>
      <c r="I2717" s="37" t="s">
        <v>5258</v>
      </c>
      <c r="J2717" s="21">
        <v>1</v>
      </c>
      <c r="K2717" s="21">
        <v>1</v>
      </c>
      <c r="L2717" s="21">
        <f t="shared" si="288"/>
        <v>0</v>
      </c>
      <c r="M2717" s="21" t="s">
        <v>3639</v>
      </c>
      <c r="N2717" s="30">
        <v>45920</v>
      </c>
      <c r="O2717" s="48">
        <v>107835.52</v>
      </c>
      <c r="P2717" s="21" t="s">
        <v>3453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3454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3455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3523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3454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3456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3454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3457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3523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3454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3458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3516</v>
      </c>
      <c r="N2721" s="30">
        <v>45913</v>
      </c>
      <c r="O2721" s="48">
        <v>3360</v>
      </c>
      <c r="P2721" s="21" t="s">
        <v>3459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3460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3461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3514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3462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3463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3522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3462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3464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3522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3499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3472</v>
      </c>
      <c r="I2725" s="21" t="s">
        <v>4162</v>
      </c>
      <c r="J2725" s="21">
        <v>1</v>
      </c>
      <c r="K2725" s="21">
        <v>1</v>
      </c>
      <c r="L2725" s="21">
        <f t="shared" si="288"/>
        <v>0</v>
      </c>
      <c r="M2725" s="21" t="s">
        <v>3534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3473</v>
      </c>
      <c r="I2726" s="21" t="s">
        <v>4163</v>
      </c>
      <c r="J2726" s="21">
        <v>1</v>
      </c>
      <c r="K2726" s="21">
        <v>1</v>
      </c>
      <c r="L2726" s="21">
        <f t="shared" si="288"/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3474</v>
      </c>
      <c r="I2727" s="21" t="s">
        <v>4164</v>
      </c>
      <c r="J2727" s="21">
        <v>1</v>
      </c>
      <c r="K2727" s="21">
        <v>1</v>
      </c>
      <c r="L2727" s="21">
        <f t="shared" si="288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3475</v>
      </c>
      <c r="I2728" s="21" t="s">
        <v>4165</v>
      </c>
      <c r="J2728" s="21">
        <v>1</v>
      </c>
      <c r="K2728" s="21">
        <v>1</v>
      </c>
      <c r="L2728" s="21">
        <f t="shared" si="288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3476</v>
      </c>
      <c r="I2729" s="21" t="s">
        <v>4166</v>
      </c>
      <c r="J2729" s="21">
        <v>1</v>
      </c>
      <c r="K2729" s="21">
        <v>1</v>
      </c>
      <c r="L2729" s="21">
        <f t="shared" si="288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3477</v>
      </c>
      <c r="I2730" s="21" t="s">
        <v>4167</v>
      </c>
      <c r="J2730" s="21">
        <v>1</v>
      </c>
      <c r="K2730" s="21">
        <v>1</v>
      </c>
      <c r="L2730" s="21">
        <f t="shared" si="288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3478</v>
      </c>
      <c r="I2731" s="21" t="s">
        <v>4168</v>
      </c>
      <c r="J2731" s="21">
        <v>1</v>
      </c>
      <c r="K2731" s="21">
        <v>1</v>
      </c>
      <c r="L2731" s="21">
        <f t="shared" si="288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3479</v>
      </c>
      <c r="I2732" s="21" t="s">
        <v>4169</v>
      </c>
      <c r="J2732" s="21">
        <v>1</v>
      </c>
      <c r="K2732" s="21">
        <v>1</v>
      </c>
      <c r="L2732" s="21">
        <f t="shared" si="288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3480</v>
      </c>
      <c r="I2733" s="21" t="s">
        <v>4170</v>
      </c>
      <c r="J2733" s="21">
        <v>1</v>
      </c>
      <c r="K2733" s="21">
        <v>1</v>
      </c>
      <c r="L2733" s="21">
        <f t="shared" si="288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3481</v>
      </c>
      <c r="I2734" s="21" t="s">
        <v>4171</v>
      </c>
      <c r="J2734" s="21">
        <v>1</v>
      </c>
      <c r="K2734" s="21">
        <v>1</v>
      </c>
      <c r="L2734" s="21">
        <f t="shared" si="288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3482</v>
      </c>
      <c r="I2735" s="21" t="s">
        <v>4172</v>
      </c>
      <c r="J2735" s="21">
        <v>1</v>
      </c>
      <c r="K2735" s="21">
        <v>1</v>
      </c>
      <c r="L2735" s="21">
        <f t="shared" si="288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3499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3483</v>
      </c>
      <c r="I2736" s="21" t="s">
        <v>4173</v>
      </c>
      <c r="J2736" s="21">
        <v>1</v>
      </c>
      <c r="K2736" s="21">
        <v>1</v>
      </c>
      <c r="L2736" s="21">
        <f t="shared" si="288"/>
        <v>0</v>
      </c>
      <c r="M2736" s="21" t="s">
        <v>3616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3499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3484</v>
      </c>
      <c r="I2737" s="21" t="s">
        <v>4174</v>
      </c>
      <c r="J2737" s="21">
        <v>1</v>
      </c>
      <c r="K2737" s="21">
        <v>1</v>
      </c>
      <c r="L2737" s="21">
        <f t="shared" si="288"/>
        <v>0</v>
      </c>
      <c r="M2737" s="21" t="s">
        <v>3616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3499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3485</v>
      </c>
      <c r="I2738" s="21" t="s">
        <v>4175</v>
      </c>
      <c r="J2738" s="21">
        <v>1</v>
      </c>
      <c r="K2738" s="21">
        <v>1</v>
      </c>
      <c r="L2738" s="21">
        <f t="shared" si="288"/>
        <v>0</v>
      </c>
      <c r="M2738" s="21" t="s">
        <v>3616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3499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3486</v>
      </c>
      <c r="I2739" s="21" t="s">
        <v>4176</v>
      </c>
      <c r="J2739" s="21">
        <v>1</v>
      </c>
      <c r="K2739" s="21">
        <v>1</v>
      </c>
      <c r="L2739" s="21">
        <f t="shared" si="288"/>
        <v>0</v>
      </c>
      <c r="M2739" s="21" t="s">
        <v>3616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3499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3487</v>
      </c>
      <c r="I2740" s="21" t="s">
        <v>4177</v>
      </c>
      <c r="J2740" s="21">
        <v>1</v>
      </c>
      <c r="K2740" s="21">
        <v>1</v>
      </c>
      <c r="L2740" s="21">
        <f t="shared" si="288"/>
        <v>0</v>
      </c>
      <c r="M2740" s="21" t="s">
        <v>3616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3499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3488</v>
      </c>
      <c r="I2741" s="21" t="s">
        <v>4178</v>
      </c>
      <c r="J2741" s="21">
        <v>1</v>
      </c>
      <c r="K2741" s="21">
        <v>1</v>
      </c>
      <c r="L2741" s="21">
        <f t="shared" si="288"/>
        <v>0</v>
      </c>
      <c r="M2741" s="21" t="s">
        <v>3616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3499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3489</v>
      </c>
      <c r="I2742" s="21" t="s">
        <v>4179</v>
      </c>
      <c r="J2742" s="21">
        <v>1</v>
      </c>
      <c r="K2742" s="21">
        <v>1</v>
      </c>
      <c r="L2742" s="21">
        <f t="shared" si="288"/>
        <v>0</v>
      </c>
      <c r="M2742" s="21" t="s">
        <v>3616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3499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3490</v>
      </c>
      <c r="I2743" s="21" t="s">
        <v>4180</v>
      </c>
      <c r="J2743" s="21">
        <v>1</v>
      </c>
      <c r="K2743" s="21">
        <v>1</v>
      </c>
      <c r="L2743" s="21">
        <f t="shared" si="288"/>
        <v>0</v>
      </c>
      <c r="M2743" s="21" t="s">
        <v>3616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3491</v>
      </c>
      <c r="I2744" s="21" t="s">
        <v>4181</v>
      </c>
      <c r="J2744" s="21">
        <v>1</v>
      </c>
      <c r="K2744" s="21">
        <v>1</v>
      </c>
      <c r="L2744" s="21">
        <f t="shared" si="288"/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3499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3492</v>
      </c>
      <c r="I2745" s="21" t="s">
        <v>4182</v>
      </c>
      <c r="J2745" s="21">
        <v>1</v>
      </c>
      <c r="K2745" s="21">
        <v>1</v>
      </c>
      <c r="L2745" s="21">
        <f t="shared" si="288"/>
        <v>0</v>
      </c>
      <c r="M2745" s="21" t="s">
        <v>3616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3499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3493</v>
      </c>
      <c r="I2746" s="21" t="s">
        <v>4183</v>
      </c>
      <c r="J2746" s="21">
        <v>1</v>
      </c>
      <c r="K2746" s="21">
        <v>1</v>
      </c>
      <c r="L2746" s="21">
        <f t="shared" si="288"/>
        <v>0</v>
      </c>
      <c r="M2746" s="21" t="s">
        <v>3616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3499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3494</v>
      </c>
      <c r="I2747" s="21" t="s">
        <v>4184</v>
      </c>
      <c r="J2747" s="21">
        <v>1</v>
      </c>
      <c r="K2747" s="21">
        <v>1</v>
      </c>
      <c r="L2747" s="21">
        <f t="shared" si="288"/>
        <v>0</v>
      </c>
      <c r="M2747" s="21" t="s">
        <v>3616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3499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3495</v>
      </c>
      <c r="I2748" s="21" t="s">
        <v>4185</v>
      </c>
      <c r="J2748" s="21">
        <v>1</v>
      </c>
      <c r="K2748" s="21">
        <v>1</v>
      </c>
      <c r="L2748" s="21">
        <f t="shared" si="288"/>
        <v>0</v>
      </c>
      <c r="M2748" s="21" t="s">
        <v>3530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3496</v>
      </c>
      <c r="I2749" s="21" t="s">
        <v>4186</v>
      </c>
      <c r="J2749" s="21">
        <v>1</v>
      </c>
      <c r="K2749" s="21">
        <v>1</v>
      </c>
      <c r="L2749" s="21">
        <f t="shared" si="288"/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3499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3497</v>
      </c>
      <c r="I2750" s="21" t="s">
        <v>4187</v>
      </c>
      <c r="J2750" s="21">
        <v>1</v>
      </c>
      <c r="K2750" s="21">
        <v>1</v>
      </c>
      <c r="L2750" s="21">
        <f t="shared" si="288"/>
        <v>0</v>
      </c>
      <c r="M2750" s="21" t="s">
        <v>3528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3499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4123</v>
      </c>
      <c r="J2751" s="21">
        <v>1</v>
      </c>
      <c r="K2751" s="21">
        <v>1</v>
      </c>
      <c r="L2751" s="21">
        <f t="shared" si="288"/>
        <v>0</v>
      </c>
      <c r="M2751" s="21" t="s">
        <v>3528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3499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4131</v>
      </c>
      <c r="J2752" s="21">
        <v>2</v>
      </c>
      <c r="K2752" s="21">
        <v>2</v>
      </c>
      <c r="L2752" s="21">
        <f t="shared" si="288"/>
        <v>0</v>
      </c>
      <c r="M2752" s="21" t="s">
        <v>3616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3499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3498</v>
      </c>
      <c r="I2753" s="21" t="s">
        <v>4421</v>
      </c>
      <c r="J2753" s="21">
        <v>1</v>
      </c>
      <c r="K2753" s="21">
        <v>1</v>
      </c>
      <c r="L2753" s="21">
        <f t="shared" si="288"/>
        <v>0</v>
      </c>
      <c r="M2753" s="21" t="s">
        <v>3662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3500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4120</v>
      </c>
      <c r="J2754" s="21">
        <v>1</v>
      </c>
      <c r="K2754" s="21">
        <v>1</v>
      </c>
      <c r="L2754" s="21">
        <f t="shared" si="288"/>
        <v>0</v>
      </c>
      <c r="M2754" s="21" t="s">
        <v>3533</v>
      </c>
      <c r="N2754" s="30">
        <v>45915</v>
      </c>
      <c r="O2754" s="48">
        <v>16244</v>
      </c>
      <c r="P2754" s="21" t="s">
        <v>3501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3500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4129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3561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4188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3619</v>
      </c>
      <c r="N2756" s="30">
        <v>45918</v>
      </c>
      <c r="O2756" s="48">
        <v>1005812.5</v>
      </c>
      <c r="P2756" s="21" t="s">
        <v>3563</v>
      </c>
      <c r="Q2756" s="21" t="s">
        <v>636</v>
      </c>
      <c r="R2756" s="21" t="s">
        <v>3620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3561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4189</v>
      </c>
      <c r="J2757" s="21">
        <v>1</v>
      </c>
      <c r="K2757" s="21">
        <v>1</v>
      </c>
      <c r="L2757" s="21">
        <f t="shared" si="296"/>
        <v>0</v>
      </c>
      <c r="M2757" s="21" t="s">
        <v>3619</v>
      </c>
      <c r="N2757" s="30">
        <v>45918</v>
      </c>
      <c r="O2757" s="48">
        <v>1069687.5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3561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3555</v>
      </c>
      <c r="I2758" s="21" t="s">
        <v>4190</v>
      </c>
      <c r="J2758" s="21">
        <v>3</v>
      </c>
      <c r="K2758" s="21">
        <v>3</v>
      </c>
      <c r="L2758" s="21">
        <f t="shared" si="296"/>
        <v>0</v>
      </c>
      <c r="M2758" s="21" t="s">
        <v>3619</v>
      </c>
      <c r="N2758" s="30">
        <v>45918</v>
      </c>
      <c r="O2758" s="48">
        <v>44625</v>
      </c>
      <c r="P2758" s="21" t="s">
        <v>3563</v>
      </c>
      <c r="Q2758" s="21" t="s">
        <v>636</v>
      </c>
      <c r="R2758" s="21" t="s">
        <v>3620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3561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3556</v>
      </c>
      <c r="I2759" s="21" t="s">
        <v>4191</v>
      </c>
      <c r="J2759" s="21">
        <v>3</v>
      </c>
      <c r="K2759" s="21">
        <v>3</v>
      </c>
      <c r="L2759" s="21">
        <f t="shared" si="296"/>
        <v>0</v>
      </c>
      <c r="M2759" s="21" t="s">
        <v>3619</v>
      </c>
      <c r="N2759" s="30">
        <v>45918</v>
      </c>
      <c r="O2759" s="48">
        <v>206062.5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3561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3557</v>
      </c>
      <c r="I2760" s="21" t="s">
        <v>4192</v>
      </c>
      <c r="J2760" s="21">
        <v>3</v>
      </c>
      <c r="K2760" s="21">
        <v>3</v>
      </c>
      <c r="L2760" s="21">
        <f t="shared" si="296"/>
        <v>0</v>
      </c>
      <c r="M2760" s="21" t="s">
        <v>3619</v>
      </c>
      <c r="N2760" s="30">
        <v>45918</v>
      </c>
      <c r="O2760" s="48">
        <v>217875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3561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3558</v>
      </c>
      <c r="I2761" s="21" t="s">
        <v>4193</v>
      </c>
      <c r="J2761" s="21">
        <v>3</v>
      </c>
      <c r="K2761" s="21">
        <v>3</v>
      </c>
      <c r="L2761" s="21">
        <f t="shared" si="296"/>
        <v>0</v>
      </c>
      <c r="M2761" s="21" t="s">
        <v>3619</v>
      </c>
      <c r="N2761" s="30">
        <v>45918</v>
      </c>
      <c r="O2761" s="48">
        <v>86625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3561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3559</v>
      </c>
      <c r="I2762" s="21" t="s">
        <v>4194</v>
      </c>
      <c r="J2762" s="21">
        <v>5</v>
      </c>
      <c r="K2762" s="21">
        <v>5</v>
      </c>
      <c r="L2762" s="21">
        <f t="shared" si="296"/>
        <v>0</v>
      </c>
      <c r="M2762" s="21" t="s">
        <v>3619</v>
      </c>
      <c r="N2762" s="30">
        <v>45918</v>
      </c>
      <c r="O2762" s="48">
        <v>457187.5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3561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4195</v>
      </c>
      <c r="J2763" s="21">
        <v>1</v>
      </c>
      <c r="K2763" s="21">
        <v>1</v>
      </c>
      <c r="L2763" s="21">
        <f t="shared" si="296"/>
        <v>0</v>
      </c>
      <c r="M2763" s="21" t="s">
        <v>3651</v>
      </c>
      <c r="N2763" s="30">
        <v>45920</v>
      </c>
      <c r="O2763" s="48">
        <v>75950</v>
      </c>
      <c r="P2763" s="21" t="s">
        <v>3562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3561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3560</v>
      </c>
      <c r="I2764" s="21" t="s">
        <v>4196</v>
      </c>
      <c r="J2764" s="21">
        <v>1</v>
      </c>
      <c r="K2764" s="21">
        <v>1</v>
      </c>
      <c r="L2764" s="21">
        <f t="shared" si="296"/>
        <v>0</v>
      </c>
      <c r="M2764" s="21" t="s">
        <v>3666</v>
      </c>
      <c r="N2764" s="30">
        <v>45918</v>
      </c>
      <c r="O2764" s="48">
        <v>0</v>
      </c>
      <c r="P2764" s="21" t="s">
        <v>3563</v>
      </c>
      <c r="Q2764" s="21" t="s">
        <v>636</v>
      </c>
      <c r="R2764" s="21" t="s">
        <v>3620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3553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3554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3610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3346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4134</v>
      </c>
      <c r="J2768" s="21">
        <v>4</v>
      </c>
      <c r="K2768" s="21">
        <v>4</v>
      </c>
      <c r="L2768" s="21">
        <f t="shared" si="296"/>
        <v>0</v>
      </c>
      <c r="M2768" s="21" t="s">
        <v>3612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3346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3567</v>
      </c>
      <c r="I2769" s="21" t="s">
        <v>4197</v>
      </c>
      <c r="J2769" s="21">
        <v>1</v>
      </c>
      <c r="K2769" s="21">
        <v>1</v>
      </c>
      <c r="L2769" s="21">
        <f t="shared" si="296"/>
        <v>0</v>
      </c>
      <c r="M2769" s="21" t="s">
        <v>4676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4677</v>
      </c>
      <c r="U2769" s="21" t="s">
        <v>3346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3569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4037</v>
      </c>
      <c r="J2770" s="21">
        <v>1</v>
      </c>
      <c r="K2770" s="21">
        <v>1</v>
      </c>
      <c r="L2770" s="21">
        <f t="shared" si="296"/>
        <v>0</v>
      </c>
      <c r="M2770" s="21" t="s">
        <v>3626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3569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4038</v>
      </c>
      <c r="J2771" s="21">
        <v>1</v>
      </c>
      <c r="K2771" s="21">
        <v>1</v>
      </c>
      <c r="L2771" s="21">
        <f t="shared" si="296"/>
        <v>0</v>
      </c>
      <c r="M2771" s="21" t="s">
        <v>3626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3569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4039</v>
      </c>
      <c r="J2772" s="21">
        <v>1</v>
      </c>
      <c r="K2772" s="21">
        <v>1</v>
      </c>
      <c r="L2772" s="21">
        <f t="shared" si="296"/>
        <v>0</v>
      </c>
      <c r="M2772" s="21" t="s">
        <v>3626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3569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4040</v>
      </c>
      <c r="J2773" s="21">
        <v>1</v>
      </c>
      <c r="K2773" s="21">
        <v>1</v>
      </c>
      <c r="L2773" s="21">
        <f t="shared" si="296"/>
        <v>0</v>
      </c>
      <c r="M2773" s="21" t="s">
        <v>3626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3569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4041</v>
      </c>
      <c r="J2774" s="21">
        <v>1</v>
      </c>
      <c r="K2774" s="21">
        <v>1</v>
      </c>
      <c r="L2774" s="21">
        <f t="shared" si="296"/>
        <v>0</v>
      </c>
      <c r="M2774" s="21" t="s">
        <v>3626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3569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4042</v>
      </c>
      <c r="J2775" s="21">
        <v>1</v>
      </c>
      <c r="K2775" s="21">
        <v>1</v>
      </c>
      <c r="L2775" s="21">
        <f t="shared" si="296"/>
        <v>0</v>
      </c>
      <c r="M2775" s="21" t="s">
        <v>3626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3569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4043</v>
      </c>
      <c r="J2776" s="21">
        <v>1</v>
      </c>
      <c r="K2776" s="21">
        <v>1</v>
      </c>
      <c r="L2776" s="21">
        <f t="shared" si="296"/>
        <v>0</v>
      </c>
      <c r="M2776" s="21" t="s">
        <v>3626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3569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4044</v>
      </c>
      <c r="J2777" s="21">
        <v>1</v>
      </c>
      <c r="K2777" s="21">
        <v>1</v>
      </c>
      <c r="L2777" s="21">
        <f t="shared" si="296"/>
        <v>0</v>
      </c>
      <c r="M2777" s="21" t="s">
        <v>3626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3569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4045</v>
      </c>
      <c r="J2778" s="21">
        <v>1</v>
      </c>
      <c r="K2778" s="21">
        <v>1</v>
      </c>
      <c r="L2778" s="21">
        <f t="shared" si="296"/>
        <v>0</v>
      </c>
      <c r="M2778" s="21" t="s">
        <v>3626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3569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4046</v>
      </c>
      <c r="J2779" s="21">
        <v>1</v>
      </c>
      <c r="K2779" s="21">
        <v>1</v>
      </c>
      <c r="L2779" s="21">
        <f t="shared" si="296"/>
        <v>0</v>
      </c>
      <c r="M2779" s="21" t="s">
        <v>3626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3569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4047</v>
      </c>
      <c r="J2780" s="21">
        <v>2</v>
      </c>
      <c r="K2780" s="21">
        <v>2</v>
      </c>
      <c r="L2780" s="21">
        <f t="shared" si="296"/>
        <v>0</v>
      </c>
      <c r="M2780" s="21" t="s">
        <v>3626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3569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4048</v>
      </c>
      <c r="J2781" s="21">
        <v>1</v>
      </c>
      <c r="K2781" s="21">
        <v>1</v>
      </c>
      <c r="L2781" s="21">
        <f t="shared" si="296"/>
        <v>0</v>
      </c>
      <c r="M2781" s="21" t="s">
        <v>3626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3569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4049</v>
      </c>
      <c r="J2782" s="21">
        <v>1</v>
      </c>
      <c r="K2782" s="21">
        <v>1</v>
      </c>
      <c r="L2782" s="21">
        <f t="shared" si="296"/>
        <v>0</v>
      </c>
      <c r="M2782" s="21" t="s">
        <v>3626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3569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4050</v>
      </c>
      <c r="J2783" s="21">
        <v>1</v>
      </c>
      <c r="K2783" s="21">
        <v>1</v>
      </c>
      <c r="L2783" s="21">
        <f t="shared" si="296"/>
        <v>0</v>
      </c>
      <c r="M2783" s="21" t="s">
        <v>3626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3569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4051</v>
      </c>
      <c r="J2784" s="21">
        <v>1</v>
      </c>
      <c r="K2784" s="21">
        <v>1</v>
      </c>
      <c r="L2784" s="21">
        <f t="shared" si="296"/>
        <v>0</v>
      </c>
      <c r="M2784" s="21" t="s">
        <v>3626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3569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4052</v>
      </c>
      <c r="J2785" s="21">
        <v>1</v>
      </c>
      <c r="K2785" s="21">
        <v>1</v>
      </c>
      <c r="L2785" s="21">
        <f t="shared" si="296"/>
        <v>0</v>
      </c>
      <c r="M2785" s="21" t="s">
        <v>3626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3569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4053</v>
      </c>
      <c r="J2786" s="21">
        <v>1</v>
      </c>
      <c r="K2786" s="21">
        <v>1</v>
      </c>
      <c r="L2786" s="21">
        <f t="shared" si="296"/>
        <v>0</v>
      </c>
      <c r="M2786" s="21" t="s">
        <v>3626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3569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4054</v>
      </c>
      <c r="J2787" s="21">
        <v>1</v>
      </c>
      <c r="K2787" s="21">
        <v>1</v>
      </c>
      <c r="L2787" s="21">
        <f t="shared" si="296"/>
        <v>0</v>
      </c>
      <c r="M2787" s="21" t="s">
        <v>3626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3569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4055</v>
      </c>
      <c r="J2788" s="21">
        <v>1</v>
      </c>
      <c r="K2788" s="21">
        <v>1</v>
      </c>
      <c r="L2788" s="21">
        <f t="shared" si="296"/>
        <v>0</v>
      </c>
      <c r="M2788" s="21" t="s">
        <v>3626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3569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4056</v>
      </c>
      <c r="J2789" s="21">
        <v>1</v>
      </c>
      <c r="K2789" s="21">
        <v>1</v>
      </c>
      <c r="L2789" s="21">
        <f t="shared" si="296"/>
        <v>0</v>
      </c>
      <c r="M2789" s="21" t="s">
        <v>3626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3569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4057</v>
      </c>
      <c r="J2790" s="21">
        <v>1</v>
      </c>
      <c r="K2790" s="21">
        <v>1</v>
      </c>
      <c r="L2790" s="21">
        <f t="shared" si="296"/>
        <v>0</v>
      </c>
      <c r="M2790" s="21" t="s">
        <v>3625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3569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4058</v>
      </c>
      <c r="J2791" s="21">
        <v>1</v>
      </c>
      <c r="K2791" s="21">
        <v>1</v>
      </c>
      <c r="L2791" s="21">
        <f t="shared" si="296"/>
        <v>0</v>
      </c>
      <c r="M2791" s="21" t="s">
        <v>3625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3569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4059</v>
      </c>
      <c r="J2792" s="21">
        <v>1</v>
      </c>
      <c r="K2792" s="21">
        <v>1</v>
      </c>
      <c r="L2792" s="21">
        <f t="shared" si="296"/>
        <v>0</v>
      </c>
      <c r="M2792" s="21" t="s">
        <v>3625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3569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4060</v>
      </c>
      <c r="J2793" s="21">
        <v>1</v>
      </c>
      <c r="K2793" s="21">
        <v>1</v>
      </c>
      <c r="L2793" s="21">
        <f t="shared" si="296"/>
        <v>0</v>
      </c>
      <c r="M2793" s="21" t="s">
        <v>3625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3569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4061</v>
      </c>
      <c r="J2794" s="21">
        <v>1</v>
      </c>
      <c r="K2794" s="21">
        <v>1</v>
      </c>
      <c r="L2794" s="21">
        <f t="shared" si="296"/>
        <v>0</v>
      </c>
      <c r="M2794" s="21" t="s">
        <v>3623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3569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4002</v>
      </c>
      <c r="J2795" s="21">
        <v>1</v>
      </c>
      <c r="K2795" s="21">
        <v>1</v>
      </c>
      <c r="L2795" s="21">
        <f t="shared" si="296"/>
        <v>0</v>
      </c>
      <c r="M2795" s="21" t="s">
        <v>3623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3569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4062</v>
      </c>
      <c r="J2796" s="21">
        <v>3</v>
      </c>
      <c r="K2796" s="21">
        <v>3</v>
      </c>
      <c r="L2796" s="21">
        <f t="shared" si="296"/>
        <v>0</v>
      </c>
      <c r="M2796" s="21" t="s">
        <v>3626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3569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4063</v>
      </c>
      <c r="J2797" s="21">
        <v>1</v>
      </c>
      <c r="K2797" s="21">
        <v>1</v>
      </c>
      <c r="L2797" s="21">
        <f t="shared" si="296"/>
        <v>0</v>
      </c>
      <c r="M2797" s="21" t="s">
        <v>3626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3569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4064</v>
      </c>
      <c r="J2798" s="21">
        <v>1</v>
      </c>
      <c r="K2798" s="21">
        <v>1</v>
      </c>
      <c r="L2798" s="21">
        <f t="shared" si="296"/>
        <v>0</v>
      </c>
      <c r="M2798" s="21" t="s">
        <v>3626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3569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4065</v>
      </c>
      <c r="J2799" s="21">
        <v>1</v>
      </c>
      <c r="K2799" s="21">
        <v>1</v>
      </c>
      <c r="L2799" s="21">
        <f t="shared" si="296"/>
        <v>0</v>
      </c>
      <c r="M2799" s="21" t="s">
        <v>3624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3570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4066</v>
      </c>
      <c r="J2800" s="21">
        <v>1</v>
      </c>
      <c r="K2800" s="21">
        <v>1</v>
      </c>
      <c r="L2800" s="21">
        <f t="shared" si="296"/>
        <v>0</v>
      </c>
      <c r="M2800" s="21" t="s">
        <v>3633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3570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4067</v>
      </c>
      <c r="J2801" s="21">
        <v>2</v>
      </c>
      <c r="K2801" s="21">
        <v>2</v>
      </c>
      <c r="L2801" s="21">
        <f t="shared" si="296"/>
        <v>0</v>
      </c>
      <c r="M2801" s="21" t="s">
        <v>3650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3570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3922</v>
      </c>
      <c r="J2802" s="21">
        <v>1</v>
      </c>
      <c r="K2802" s="21">
        <v>1</v>
      </c>
      <c r="L2802" s="21">
        <f t="shared" si="296"/>
        <v>0</v>
      </c>
      <c r="M2802" s="21" t="s">
        <v>3633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3570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3923</v>
      </c>
      <c r="J2803" s="21">
        <v>1</v>
      </c>
      <c r="K2803" s="21">
        <v>1</v>
      </c>
      <c r="L2803" s="21">
        <f t="shared" si="296"/>
        <v>0</v>
      </c>
      <c r="M2803" s="21" t="s">
        <v>3650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3570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4068</v>
      </c>
      <c r="J2804" s="21">
        <v>3</v>
      </c>
      <c r="K2804" s="21">
        <v>3</v>
      </c>
      <c r="L2804" s="21">
        <f t="shared" si="296"/>
        <v>0</v>
      </c>
      <c r="M2804" s="21" t="s">
        <v>3650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3570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4069</v>
      </c>
      <c r="J2805" s="21">
        <v>1</v>
      </c>
      <c r="K2805" s="21">
        <v>1</v>
      </c>
      <c r="L2805" s="21">
        <f t="shared" si="296"/>
        <v>0</v>
      </c>
      <c r="M2805" s="21" t="s">
        <v>3633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3570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4070</v>
      </c>
      <c r="J2806" s="21">
        <v>1</v>
      </c>
      <c r="K2806" s="21">
        <v>1</v>
      </c>
      <c r="L2806" s="21">
        <f t="shared" si="296"/>
        <v>0</v>
      </c>
      <c r="M2806" s="21" t="s">
        <v>3633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3570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4071</v>
      </c>
      <c r="J2807" s="21">
        <v>1</v>
      </c>
      <c r="K2807" s="21">
        <v>1</v>
      </c>
      <c r="L2807" s="21">
        <f t="shared" si="296"/>
        <v>0</v>
      </c>
      <c r="M2807" s="21" t="s">
        <v>3633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3570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4072</v>
      </c>
      <c r="J2808" s="21">
        <v>1</v>
      </c>
      <c r="K2808" s="21">
        <v>1</v>
      </c>
      <c r="L2808" s="21">
        <f t="shared" si="296"/>
        <v>0</v>
      </c>
      <c r="M2808" s="21" t="s">
        <v>3633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3570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4073</v>
      </c>
      <c r="J2809" s="21">
        <v>1</v>
      </c>
      <c r="K2809" s="21">
        <v>1</v>
      </c>
      <c r="L2809" s="21">
        <f t="shared" si="296"/>
        <v>0</v>
      </c>
      <c r="M2809" s="21" t="s">
        <v>3633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3570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4074</v>
      </c>
      <c r="J2810" s="21">
        <v>1</v>
      </c>
      <c r="K2810" s="21">
        <v>1</v>
      </c>
      <c r="L2810" s="21">
        <f t="shared" si="296"/>
        <v>0</v>
      </c>
      <c r="M2810" s="21" t="s">
        <v>3633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3570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3940</v>
      </c>
      <c r="J2811" s="21">
        <v>1</v>
      </c>
      <c r="K2811" s="21">
        <v>1</v>
      </c>
      <c r="L2811" s="21">
        <f t="shared" si="296"/>
        <v>0</v>
      </c>
      <c r="M2811" s="21" t="s">
        <v>3646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3570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4075</v>
      </c>
      <c r="J2812" s="21">
        <v>2</v>
      </c>
      <c r="K2812" s="21">
        <v>2</v>
      </c>
      <c r="L2812" s="21">
        <f t="shared" si="296"/>
        <v>0</v>
      </c>
      <c r="M2812" s="21" t="s">
        <v>3633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3570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4076</v>
      </c>
      <c r="J2813" s="21">
        <v>5</v>
      </c>
      <c r="K2813" s="21">
        <v>5</v>
      </c>
      <c r="L2813" s="21">
        <f t="shared" si="296"/>
        <v>0</v>
      </c>
      <c r="M2813" s="21" t="s">
        <v>3648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3570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4077</v>
      </c>
      <c r="J2814" s="21">
        <v>3</v>
      </c>
      <c r="K2814" s="21">
        <v>3</v>
      </c>
      <c r="L2814" s="21">
        <f t="shared" si="296"/>
        <v>0</v>
      </c>
      <c r="M2814" s="21" t="s">
        <v>3633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3570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4078</v>
      </c>
      <c r="J2815" s="21">
        <v>3</v>
      </c>
      <c r="K2815" s="21">
        <v>3</v>
      </c>
      <c r="L2815" s="21">
        <f t="shared" si="296"/>
        <v>0</v>
      </c>
      <c r="M2815" s="21" t="s">
        <v>3633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3570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4079</v>
      </c>
      <c r="J2816" s="21">
        <v>2</v>
      </c>
      <c r="K2816" s="21">
        <v>2</v>
      </c>
      <c r="L2816" s="21">
        <f t="shared" si="296"/>
        <v>0</v>
      </c>
      <c r="M2816" s="21" t="s">
        <v>3627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3681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3570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3890</v>
      </c>
      <c r="J2817" s="21">
        <v>3</v>
      </c>
      <c r="K2817" s="21">
        <v>3</v>
      </c>
      <c r="L2817" s="21">
        <f t="shared" si="296"/>
        <v>0</v>
      </c>
      <c r="M2817" s="21" t="s">
        <v>3633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3570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4080</v>
      </c>
      <c r="J2818" s="21">
        <v>2</v>
      </c>
      <c r="K2818" s="21">
        <v>2</v>
      </c>
      <c r="L2818" s="21">
        <f t="shared" si="296"/>
        <v>0</v>
      </c>
      <c r="M2818" s="21" t="s">
        <v>3633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3570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4081</v>
      </c>
      <c r="J2819" s="21">
        <v>3</v>
      </c>
      <c r="K2819" s="21">
        <v>3</v>
      </c>
      <c r="L2819" s="21">
        <f t="shared" si="296"/>
        <v>0</v>
      </c>
      <c r="M2819" s="21" t="s">
        <v>3633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3570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4082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3665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3570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4083</v>
      </c>
      <c r="J2821" s="21">
        <v>3</v>
      </c>
      <c r="K2821" s="21">
        <v>3</v>
      </c>
      <c r="L2821" s="21">
        <f t="shared" si="303"/>
        <v>0</v>
      </c>
      <c r="M2821" s="21" t="s">
        <v>3633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3570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4084</v>
      </c>
      <c r="J2822" s="21">
        <v>3</v>
      </c>
      <c r="K2822" s="21">
        <v>3</v>
      </c>
      <c r="L2822" s="21">
        <f t="shared" si="303"/>
        <v>0</v>
      </c>
      <c r="M2822" s="21" t="s">
        <v>3633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3570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4085</v>
      </c>
      <c r="J2823" s="21">
        <v>1</v>
      </c>
      <c r="K2823" s="21">
        <v>1</v>
      </c>
      <c r="L2823" s="21">
        <f t="shared" si="303"/>
        <v>0</v>
      </c>
      <c r="M2823" s="21" t="s">
        <v>3638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3570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4086</v>
      </c>
      <c r="J2824" s="21">
        <v>1</v>
      </c>
      <c r="K2824" s="21">
        <v>1</v>
      </c>
      <c r="L2824" s="21">
        <f t="shared" si="303"/>
        <v>0</v>
      </c>
      <c r="M2824" s="21" t="s">
        <v>3638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3570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4087</v>
      </c>
      <c r="J2825" s="21">
        <v>1</v>
      </c>
      <c r="K2825" s="21">
        <v>1</v>
      </c>
      <c r="L2825" s="21">
        <f t="shared" si="303"/>
        <v>0</v>
      </c>
      <c r="M2825" s="21" t="s">
        <v>3638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3570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4088</v>
      </c>
      <c r="J2826" s="21">
        <v>1</v>
      </c>
      <c r="K2826" s="21">
        <v>1</v>
      </c>
      <c r="L2826" s="21">
        <f t="shared" si="303"/>
        <v>0</v>
      </c>
      <c r="M2826" s="21" t="s">
        <v>3642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3570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4089</v>
      </c>
      <c r="J2827" s="21">
        <v>2</v>
      </c>
      <c r="K2827" s="21">
        <v>2</v>
      </c>
      <c r="L2827" s="21">
        <f t="shared" si="303"/>
        <v>0</v>
      </c>
      <c r="M2827" s="21" t="s">
        <v>3643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3570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4090</v>
      </c>
      <c r="J2828" s="21">
        <v>1</v>
      </c>
      <c r="K2828" s="21">
        <v>1</v>
      </c>
      <c r="L2828" s="21">
        <f t="shared" si="303"/>
        <v>0</v>
      </c>
      <c r="M2828" s="21" t="s">
        <v>3638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3570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4091</v>
      </c>
      <c r="J2829" s="21">
        <v>3</v>
      </c>
      <c r="K2829" s="21">
        <v>3</v>
      </c>
      <c r="L2829" s="21">
        <f t="shared" si="303"/>
        <v>0</v>
      </c>
      <c r="M2829" s="21" t="s">
        <v>3633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3570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4092</v>
      </c>
      <c r="J2830" s="21">
        <v>1</v>
      </c>
      <c r="K2830" s="21">
        <v>1</v>
      </c>
      <c r="L2830" s="21">
        <f t="shared" si="303"/>
        <v>0</v>
      </c>
      <c r="M2830" s="21" t="s">
        <v>3723</v>
      </c>
      <c r="N2830" s="30">
        <v>45929</v>
      </c>
      <c r="O2830" s="48">
        <v>38843</v>
      </c>
      <c r="P2830" s="21" t="s">
        <v>3722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3570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4093</v>
      </c>
      <c r="J2831" s="21">
        <v>3</v>
      </c>
      <c r="K2831" s="21">
        <v>3</v>
      </c>
      <c r="L2831" s="21">
        <f t="shared" si="303"/>
        <v>0</v>
      </c>
      <c r="M2831" s="21" t="s">
        <v>3633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3570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3802</v>
      </c>
      <c r="J2832" s="21">
        <v>3</v>
      </c>
      <c r="K2832" s="21">
        <v>3</v>
      </c>
      <c r="L2832" s="21">
        <f t="shared" si="303"/>
        <v>0</v>
      </c>
      <c r="M2832" s="21" t="s">
        <v>3633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3570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4094</v>
      </c>
      <c r="J2833" s="21">
        <v>1</v>
      </c>
      <c r="K2833" s="21">
        <v>1</v>
      </c>
      <c r="L2833" s="21">
        <f t="shared" si="303"/>
        <v>0</v>
      </c>
      <c r="M2833" s="21" t="s">
        <v>3652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3570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4095</v>
      </c>
      <c r="J2834" s="21">
        <v>1</v>
      </c>
      <c r="K2834" s="21">
        <v>1</v>
      </c>
      <c r="L2834" s="21">
        <f t="shared" si="303"/>
        <v>0</v>
      </c>
      <c r="M2834" s="21" t="s">
        <v>3633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3570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4096</v>
      </c>
      <c r="J2835" s="21">
        <v>3</v>
      </c>
      <c r="K2835" s="21">
        <v>3</v>
      </c>
      <c r="L2835" s="21">
        <f t="shared" si="303"/>
        <v>0</v>
      </c>
      <c r="M2835" s="21" t="s">
        <v>3633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3570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3811</v>
      </c>
      <c r="J2836" s="21">
        <v>2</v>
      </c>
      <c r="K2836" s="21">
        <v>2</v>
      </c>
      <c r="L2836" s="21">
        <f t="shared" si="303"/>
        <v>0</v>
      </c>
      <c r="M2836" s="21" t="s">
        <v>3633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3570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4097</v>
      </c>
      <c r="J2837" s="21">
        <v>1</v>
      </c>
      <c r="K2837" s="21">
        <v>1</v>
      </c>
      <c r="L2837" s="21">
        <f t="shared" si="303"/>
        <v>0</v>
      </c>
      <c r="M2837" s="21" t="s">
        <v>3634</v>
      </c>
      <c r="N2837" s="30">
        <v>45920</v>
      </c>
      <c r="O2837" s="48">
        <v>71610</v>
      </c>
      <c r="P2837" s="21" t="s">
        <v>3579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3570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3812</v>
      </c>
      <c r="J2838" s="21">
        <v>3</v>
      </c>
      <c r="K2838" s="21">
        <v>3</v>
      </c>
      <c r="L2838" s="21">
        <f t="shared" si="303"/>
        <v>0</v>
      </c>
      <c r="M2838" s="21" t="s">
        <v>3633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3570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4098</v>
      </c>
      <c r="J2839" s="21">
        <v>4</v>
      </c>
      <c r="K2839" s="21">
        <v>4</v>
      </c>
      <c r="L2839" s="21">
        <f t="shared" si="303"/>
        <v>0</v>
      </c>
      <c r="M2839" s="21" t="s">
        <v>3636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3570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4099</v>
      </c>
      <c r="J2840" s="21">
        <v>1</v>
      </c>
      <c r="K2840" s="21">
        <v>1</v>
      </c>
      <c r="L2840" s="21">
        <f t="shared" si="303"/>
        <v>0</v>
      </c>
      <c r="M2840" s="21" t="s">
        <v>3653</v>
      </c>
      <c r="N2840" s="30">
        <v>45920</v>
      </c>
      <c r="O2840" s="48">
        <v>27993</v>
      </c>
      <c r="P2840" s="21" t="s">
        <v>3581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3570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4100</v>
      </c>
      <c r="J2841" s="21">
        <v>1</v>
      </c>
      <c r="K2841" s="21">
        <v>1</v>
      </c>
      <c r="L2841" s="21">
        <f t="shared" si="303"/>
        <v>0</v>
      </c>
      <c r="M2841" s="21" t="s">
        <v>3644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3570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4101</v>
      </c>
      <c r="J2842" s="21">
        <v>6</v>
      </c>
      <c r="K2842" s="21">
        <v>6</v>
      </c>
      <c r="L2842" s="21">
        <f t="shared" si="303"/>
        <v>0</v>
      </c>
      <c r="M2842" s="21" t="s">
        <v>3645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3570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4021</v>
      </c>
      <c r="J2843" s="21">
        <v>1</v>
      </c>
      <c r="K2843" s="21">
        <v>1</v>
      </c>
      <c r="L2843" s="21">
        <f t="shared" si="303"/>
        <v>0</v>
      </c>
      <c r="M2843" s="21" t="s">
        <v>3640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3570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4102</v>
      </c>
      <c r="J2844" s="21">
        <v>1</v>
      </c>
      <c r="K2844" s="21">
        <v>1</v>
      </c>
      <c r="L2844" s="21">
        <f t="shared" si="303"/>
        <v>0</v>
      </c>
      <c r="M2844" s="21" t="s">
        <v>3646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3570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4103</v>
      </c>
      <c r="J2845" s="21">
        <v>1</v>
      </c>
      <c r="K2845" s="21">
        <v>1</v>
      </c>
      <c r="L2845" s="21">
        <f t="shared" si="303"/>
        <v>0</v>
      </c>
      <c r="M2845" s="21" t="s">
        <v>3632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3570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4104</v>
      </c>
      <c r="J2846" s="21">
        <v>1</v>
      </c>
      <c r="K2846" s="21">
        <v>1</v>
      </c>
      <c r="L2846" s="21">
        <f t="shared" si="303"/>
        <v>0</v>
      </c>
      <c r="M2846" s="21" t="s">
        <v>3647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3600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4105</v>
      </c>
      <c r="J2847" s="21">
        <v>1</v>
      </c>
      <c r="K2847" s="21">
        <v>1</v>
      </c>
      <c r="L2847" s="21">
        <f t="shared" si="303"/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4106</v>
      </c>
      <c r="J2848" s="21">
        <v>1</v>
      </c>
      <c r="K2848" s="21">
        <v>1</v>
      </c>
      <c r="L2848" s="21">
        <f t="shared" si="303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4107</v>
      </c>
      <c r="J2849" s="21">
        <v>1</v>
      </c>
      <c r="K2849" s="21">
        <v>1</v>
      </c>
      <c r="L2849" s="21">
        <f t="shared" si="303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4108</v>
      </c>
      <c r="J2850" s="21">
        <v>1</v>
      </c>
      <c r="K2850" s="21">
        <v>1</v>
      </c>
      <c r="L2850" s="21">
        <f t="shared" si="303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4109</v>
      </c>
      <c r="J2851" s="21">
        <v>1</v>
      </c>
      <c r="K2851" s="21">
        <v>1</v>
      </c>
      <c r="L2851" s="21">
        <f t="shared" si="303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4110</v>
      </c>
      <c r="J2852" s="21">
        <v>1</v>
      </c>
      <c r="K2852" s="21">
        <v>1</v>
      </c>
      <c r="L2852" s="21">
        <f t="shared" si="303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4111</v>
      </c>
      <c r="J2853" s="21">
        <v>1</v>
      </c>
      <c r="K2853" s="21">
        <v>1</v>
      </c>
      <c r="L2853" s="21">
        <f t="shared" si="303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4112</v>
      </c>
      <c r="J2854" s="21">
        <v>1</v>
      </c>
      <c r="K2854" s="21">
        <v>1</v>
      </c>
      <c r="L2854" s="21">
        <f t="shared" si="303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4113</v>
      </c>
      <c r="J2855" s="21">
        <v>1</v>
      </c>
      <c r="K2855" s="21">
        <v>1</v>
      </c>
      <c r="L2855" s="21">
        <f t="shared" si="303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3570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4114</v>
      </c>
      <c r="J2856" s="21">
        <v>1</v>
      </c>
      <c r="K2856" s="21">
        <v>1</v>
      </c>
      <c r="L2856" s="21">
        <f t="shared" si="303"/>
        <v>0</v>
      </c>
      <c r="M2856" s="21" t="s">
        <v>4964</v>
      </c>
      <c r="N2856" s="30">
        <v>45939</v>
      </c>
      <c r="O2856" s="48">
        <v>0</v>
      </c>
      <c r="P2856" s="21" t="s">
        <v>4849</v>
      </c>
      <c r="Q2856" s="21">
        <v>58156706370</v>
      </c>
      <c r="R2856" s="21" t="s">
        <v>40</v>
      </c>
      <c r="S2856" s="3">
        <v>4</v>
      </c>
      <c r="T2856" s="37" t="s">
        <v>3590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3570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4115</v>
      </c>
      <c r="J2857" s="21">
        <v>1</v>
      </c>
      <c r="K2857" s="21">
        <v>1</v>
      </c>
      <c r="L2857" s="21">
        <f t="shared" si="303"/>
        <v>0</v>
      </c>
      <c r="M2857" s="21" t="s">
        <v>3647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3600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3570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4116</v>
      </c>
      <c r="J2858" s="21">
        <v>1</v>
      </c>
      <c r="K2858" s="21">
        <v>1</v>
      </c>
      <c r="L2858" s="21">
        <f t="shared" si="303"/>
        <v>0</v>
      </c>
      <c r="M2858" s="21" t="s">
        <v>3647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3570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4117</v>
      </c>
      <c r="J2859" s="21">
        <v>1</v>
      </c>
      <c r="K2859" s="21">
        <v>1</v>
      </c>
      <c r="L2859" s="21">
        <f t="shared" si="303"/>
        <v>0</v>
      </c>
      <c r="M2859" s="21" t="s">
        <v>3635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3570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4207</v>
      </c>
      <c r="J2860" s="21">
        <v>2</v>
      </c>
      <c r="K2860" s="21">
        <v>2</v>
      </c>
      <c r="L2860" s="21">
        <f t="shared" si="303"/>
        <v>0</v>
      </c>
      <c r="M2860" s="21" t="s">
        <v>3631</v>
      </c>
      <c r="N2860" s="30">
        <v>45920</v>
      </c>
      <c r="O2860" s="48">
        <v>231660</v>
      </c>
      <c r="P2860" s="21" t="s">
        <v>3582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3570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4208</v>
      </c>
      <c r="J2861" s="21">
        <v>2</v>
      </c>
      <c r="K2861" s="21">
        <v>2</v>
      </c>
      <c r="L2861" s="21">
        <f t="shared" si="303"/>
        <v>0</v>
      </c>
      <c r="M2861" s="21" t="s">
        <v>3631</v>
      </c>
      <c r="N2861" s="30">
        <v>45920</v>
      </c>
      <c r="O2861" s="48">
        <v>360360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3570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4209</v>
      </c>
      <c r="J2862" s="21">
        <v>1</v>
      </c>
      <c r="K2862" s="21">
        <v>1</v>
      </c>
      <c r="L2862" s="21">
        <f t="shared" si="303"/>
        <v>0</v>
      </c>
      <c r="M2862" s="21" t="s">
        <v>3635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3570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4210</v>
      </c>
      <c r="J2863" s="21">
        <v>1</v>
      </c>
      <c r="K2863" s="21">
        <v>1</v>
      </c>
      <c r="L2863" s="21">
        <f t="shared" si="303"/>
        <v>0</v>
      </c>
      <c r="M2863" s="21" t="s">
        <v>3645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3570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4211</v>
      </c>
      <c r="J2864" s="21">
        <v>1</v>
      </c>
      <c r="K2864" s="21">
        <v>1</v>
      </c>
      <c r="L2864" s="21">
        <f t="shared" si="303"/>
        <v>0</v>
      </c>
      <c r="M2864" s="21" t="s">
        <v>3645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3568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3571</v>
      </c>
      <c r="I2865" s="21" t="s">
        <v>4199</v>
      </c>
      <c r="J2865" s="21">
        <v>1</v>
      </c>
      <c r="K2865" s="21">
        <v>1</v>
      </c>
      <c r="L2865" s="21">
        <f t="shared" si="303"/>
        <v>0</v>
      </c>
      <c r="M2865" s="21" t="s">
        <v>3608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3580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3568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3572</v>
      </c>
      <c r="I2866" s="21" t="s">
        <v>4200</v>
      </c>
      <c r="J2866" s="21">
        <v>1</v>
      </c>
      <c r="K2866" s="21">
        <v>1</v>
      </c>
      <c r="L2866" s="21">
        <f t="shared" si="303"/>
        <v>0</v>
      </c>
      <c r="M2866" s="21" t="s">
        <v>3621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3580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3568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3573</v>
      </c>
      <c r="I2867" s="21" t="s">
        <v>4201</v>
      </c>
      <c r="J2867" s="21">
        <v>1</v>
      </c>
      <c r="K2867" s="21">
        <v>1</v>
      </c>
      <c r="L2867" s="21">
        <f t="shared" si="303"/>
        <v>0</v>
      </c>
      <c r="M2867" s="21" t="s">
        <v>3656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3580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3568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3574</v>
      </c>
      <c r="I2868" s="21" t="s">
        <v>4202</v>
      </c>
      <c r="J2868" s="21">
        <v>1</v>
      </c>
      <c r="K2868" s="21">
        <v>1</v>
      </c>
      <c r="L2868" s="21">
        <f t="shared" si="303"/>
        <v>0</v>
      </c>
      <c r="M2868" s="21" t="s">
        <v>3657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3568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4123</v>
      </c>
      <c r="J2869" s="21">
        <v>2</v>
      </c>
      <c r="K2869" s="21">
        <v>2</v>
      </c>
      <c r="L2869" s="21">
        <f t="shared" si="303"/>
        <v>0</v>
      </c>
      <c r="M2869" s="21" t="s">
        <v>3658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3568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3575</v>
      </c>
      <c r="I2870" s="21" t="s">
        <v>4203</v>
      </c>
      <c r="J2870" s="21">
        <v>1</v>
      </c>
      <c r="K2870" s="21">
        <v>1</v>
      </c>
      <c r="L2870" s="21">
        <f t="shared" si="303"/>
        <v>0</v>
      </c>
      <c r="M2870" s="21" t="s">
        <v>3649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3568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3576</v>
      </c>
      <c r="I2871" s="21" t="s">
        <v>4204</v>
      </c>
      <c r="J2871" s="21">
        <v>1</v>
      </c>
      <c r="K2871" s="21">
        <v>1</v>
      </c>
      <c r="L2871" s="21">
        <f t="shared" si="303"/>
        <v>0</v>
      </c>
      <c r="M2871" s="21" t="s">
        <v>3611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3580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3568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3577</v>
      </c>
      <c r="I2872" s="21" t="s">
        <v>4205</v>
      </c>
      <c r="J2872" s="21">
        <v>1</v>
      </c>
      <c r="K2872" s="21">
        <v>1</v>
      </c>
      <c r="L2872" s="21">
        <f t="shared" si="303"/>
        <v>0</v>
      </c>
      <c r="M2872" s="21" t="s">
        <v>3605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3568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4124</v>
      </c>
      <c r="J2873" s="21">
        <v>1</v>
      </c>
      <c r="K2873" s="21">
        <v>1</v>
      </c>
      <c r="L2873" s="21">
        <f t="shared" si="303"/>
        <v>0</v>
      </c>
      <c r="M2873" s="21" t="s">
        <v>3657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3580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3568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3578</v>
      </c>
      <c r="I2874" s="21" t="s">
        <v>4206</v>
      </c>
      <c r="J2874" s="21">
        <v>3</v>
      </c>
      <c r="K2874" s="21">
        <v>3</v>
      </c>
      <c r="L2874" s="21">
        <f t="shared" si="303"/>
        <v>0</v>
      </c>
      <c r="M2874" s="21" t="s">
        <v>3659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3568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4131</v>
      </c>
      <c r="J2875" s="21">
        <v>1</v>
      </c>
      <c r="K2875" s="21">
        <v>1</v>
      </c>
      <c r="L2875" s="21">
        <f t="shared" si="303"/>
        <v>0</v>
      </c>
      <c r="M2875" s="21" t="s">
        <v>3622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3580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3588</v>
      </c>
      <c r="I2876" s="21" t="s">
        <v>4198</v>
      </c>
      <c r="J2876" s="21">
        <v>1</v>
      </c>
      <c r="K2876" s="21">
        <v>1</v>
      </c>
      <c r="L2876" s="21">
        <f t="shared" si="303"/>
        <v>0</v>
      </c>
      <c r="M2876" s="21" t="s">
        <v>3654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3589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4118</v>
      </c>
      <c r="J2877" s="21">
        <v>1</v>
      </c>
      <c r="K2877" s="21">
        <v>1</v>
      </c>
      <c r="L2877" s="21">
        <f t="shared" si="303"/>
        <v>0</v>
      </c>
      <c r="M2877" s="21" t="s">
        <v>3641</v>
      </c>
      <c r="N2877" s="30">
        <v>45920</v>
      </c>
      <c r="O2877" s="48">
        <v>12642</v>
      </c>
      <c r="P2877" s="21" t="s">
        <v>3595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4125</v>
      </c>
      <c r="J2878" s="21">
        <v>1</v>
      </c>
      <c r="K2878" s="21">
        <v>1</v>
      </c>
      <c r="L2878" s="21">
        <f t="shared" si="303"/>
        <v>0</v>
      </c>
      <c r="M2878" s="21" t="s">
        <v>3637</v>
      </c>
      <c r="N2878" s="30">
        <v>45920</v>
      </c>
      <c r="O2878" s="48">
        <v>155011.5</v>
      </c>
      <c r="P2878" s="21" t="s">
        <v>3596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4126</v>
      </c>
      <c r="J2879" s="21">
        <v>1</v>
      </c>
      <c r="K2879" s="21">
        <v>1</v>
      </c>
      <c r="L2879" s="21">
        <f t="shared" si="303"/>
        <v>0</v>
      </c>
      <c r="M2879" s="21" t="s">
        <v>3637</v>
      </c>
      <c r="N2879" s="30">
        <v>45920</v>
      </c>
      <c r="O2879" s="48">
        <v>166845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3594</v>
      </c>
      <c r="I2880" s="21" t="s">
        <v>4213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3591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3592</v>
      </c>
      <c r="I2881" s="21" t="s">
        <v>4212</v>
      </c>
      <c r="J2881" s="21">
        <v>1</v>
      </c>
      <c r="K2881" s="21">
        <v>1</v>
      </c>
      <c r="L2881" s="21">
        <f t="shared" si="303"/>
        <v>0</v>
      </c>
      <c r="M2881" s="21" t="s">
        <v>3661</v>
      </c>
      <c r="N2881" s="30">
        <v>45920</v>
      </c>
      <c r="O2881" s="48">
        <v>0</v>
      </c>
      <c r="P2881" s="21" t="s">
        <v>3593</v>
      </c>
      <c r="Q2881" s="21">
        <v>58155918774</v>
      </c>
      <c r="R2881" s="21" t="s">
        <v>40</v>
      </c>
      <c r="S2881" s="3">
        <v>4</v>
      </c>
      <c r="T2881" s="37" t="s">
        <v>3599</v>
      </c>
      <c r="U2881" s="21" t="s">
        <v>3346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3602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3603</v>
      </c>
      <c r="I2882" s="21" t="s">
        <v>4214</v>
      </c>
      <c r="J2882" s="21">
        <v>1</v>
      </c>
      <c r="K2882" s="21">
        <v>1</v>
      </c>
      <c r="L2882" s="21">
        <f t="shared" si="303"/>
        <v>0</v>
      </c>
      <c r="M2882" s="21" t="s">
        <v>3606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3580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3602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3604</v>
      </c>
      <c r="I2883" s="21" t="s">
        <v>4215</v>
      </c>
      <c r="J2883" s="21">
        <v>1</v>
      </c>
      <c r="K2883" s="21">
        <v>1</v>
      </c>
      <c r="L2883" s="21">
        <f t="shared" si="303"/>
        <v>0</v>
      </c>
      <c r="M2883" s="21" t="s">
        <v>3606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3607</v>
      </c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3668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4719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5573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3668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3679</v>
      </c>
      <c r="N2885" s="30">
        <v>45923</v>
      </c>
      <c r="O2885" s="48">
        <v>61875</v>
      </c>
      <c r="P2885" s="21" t="s">
        <v>3680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3677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4126</v>
      </c>
      <c r="J2886" s="21">
        <v>1</v>
      </c>
      <c r="K2886" s="21">
        <v>1</v>
      </c>
      <c r="L2886" s="21">
        <f t="shared" si="309"/>
        <v>0</v>
      </c>
      <c r="M2886" s="21" t="s">
        <v>4865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3677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 t="shared" si="309"/>
        <v>0</v>
      </c>
      <c r="M2887" s="21" t="s">
        <v>3703</v>
      </c>
      <c r="N2887" s="30">
        <v>45924</v>
      </c>
      <c r="O2887" s="48">
        <v>177514</v>
      </c>
      <c r="P2887" s="21" t="s">
        <v>3676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3677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3674</v>
      </c>
      <c r="I2888" s="21" t="s">
        <v>4216</v>
      </c>
      <c r="J2888" s="21">
        <v>1</v>
      </c>
      <c r="K2888" s="21">
        <v>1</v>
      </c>
      <c r="L2888" s="21">
        <f t="shared" si="309"/>
        <v>0</v>
      </c>
      <c r="M2888" s="21" t="s">
        <v>4935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3675</v>
      </c>
      <c r="I2889" s="21" t="s">
        <v>4217</v>
      </c>
      <c r="J2889" s="21">
        <v>1</v>
      </c>
      <c r="K2889" s="21">
        <v>1</v>
      </c>
      <c r="L2889" s="21">
        <f t="shared" si="309"/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3677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4121</v>
      </c>
      <c r="J2890" s="21">
        <v>1</v>
      </c>
      <c r="K2890" s="21">
        <v>1</v>
      </c>
      <c r="L2890" s="21">
        <f t="shared" si="309"/>
        <v>0</v>
      </c>
      <c r="M2890" s="21" t="s">
        <v>3703</v>
      </c>
      <c r="N2890" s="30">
        <v>45924</v>
      </c>
      <c r="O2890" s="48">
        <v>8452.5</v>
      </c>
      <c r="P2890" s="21" t="s">
        <v>3676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3669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3671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4940</v>
      </c>
      <c r="N2891" s="30">
        <v>45923</v>
      </c>
      <c r="O2891" s="48">
        <v>123250</v>
      </c>
      <c r="P2891" s="21" t="s">
        <v>3672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3670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3673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4951</v>
      </c>
      <c r="N2892" s="30">
        <v>45934</v>
      </c>
      <c r="O2892" s="48">
        <v>39243</v>
      </c>
      <c r="P2892" s="21" t="s">
        <v>1094</v>
      </c>
      <c r="Q2892" s="21" t="s">
        <v>4724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3689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3690</v>
      </c>
      <c r="I2893" s="21" t="s">
        <v>4218</v>
      </c>
      <c r="J2893" s="21">
        <v>1</v>
      </c>
      <c r="K2893" s="21">
        <v>1</v>
      </c>
      <c r="L2893" s="21">
        <f t="shared" si="309"/>
        <v>0</v>
      </c>
      <c r="M2893" s="21" t="s">
        <v>4885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3689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3691</v>
      </c>
      <c r="I2894" s="21" t="s">
        <v>4219</v>
      </c>
      <c r="J2894" s="21">
        <v>1</v>
      </c>
      <c r="K2894" s="21">
        <v>1</v>
      </c>
      <c r="L2894" s="21">
        <f t="shared" si="309"/>
        <v>0</v>
      </c>
      <c r="M2894" s="21" t="s">
        <v>4888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3689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4123</v>
      </c>
      <c r="J2895" s="21">
        <v>1</v>
      </c>
      <c r="K2895" s="21">
        <v>1</v>
      </c>
      <c r="L2895" s="21">
        <f t="shared" si="309"/>
        <v>0</v>
      </c>
      <c r="M2895" s="21" t="s">
        <v>4888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3689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3692</v>
      </c>
      <c r="I2896" s="21" t="s">
        <v>4220</v>
      </c>
      <c r="J2896" s="21">
        <v>1</v>
      </c>
      <c r="K2896" s="21">
        <v>1</v>
      </c>
      <c r="L2896" s="21">
        <f t="shared" si="309"/>
        <v>0</v>
      </c>
      <c r="M2896" s="21" t="s">
        <v>4925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3689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3693</v>
      </c>
      <c r="I2897" s="21" t="s">
        <v>4221</v>
      </c>
      <c r="J2897" s="21">
        <v>1</v>
      </c>
      <c r="K2897" s="21">
        <v>1</v>
      </c>
      <c r="L2897" s="21">
        <f t="shared" si="309"/>
        <v>0</v>
      </c>
      <c r="M2897" s="21" t="s">
        <v>4932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3694</v>
      </c>
      <c r="I2898" s="21" t="s">
        <v>4222</v>
      </c>
      <c r="J2898" s="21">
        <v>1</v>
      </c>
      <c r="K2898" s="21">
        <v>1</v>
      </c>
      <c r="L2898" s="21">
        <f t="shared" si="309"/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3689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3695</v>
      </c>
      <c r="I2899" s="21" t="s">
        <v>4223</v>
      </c>
      <c r="J2899" s="21">
        <v>1</v>
      </c>
      <c r="K2899" s="21">
        <v>1</v>
      </c>
      <c r="L2899" s="21">
        <f t="shared" si="309"/>
        <v>0</v>
      </c>
      <c r="M2899" s="21" t="s">
        <v>4932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3689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4123</v>
      </c>
      <c r="J2900" s="21">
        <v>1</v>
      </c>
      <c r="K2900" s="21">
        <v>1</v>
      </c>
      <c r="L2900" s="21">
        <f t="shared" si="309"/>
        <v>0</v>
      </c>
      <c r="M2900" s="21" t="s">
        <v>3716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3689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4127</v>
      </c>
      <c r="J2901" s="21">
        <v>1</v>
      </c>
      <c r="K2901" s="21">
        <v>1</v>
      </c>
      <c r="L2901" s="21">
        <f t="shared" si="309"/>
        <v>0</v>
      </c>
      <c r="M2901" s="21" t="s">
        <v>3716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4128</v>
      </c>
      <c r="J2902" s="21">
        <v>1</v>
      </c>
      <c r="K2902" s="21">
        <v>1</v>
      </c>
      <c r="L2902" s="21">
        <f t="shared" si="309"/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3689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3696</v>
      </c>
      <c r="I2903" s="21" t="s">
        <v>4224</v>
      </c>
      <c r="J2903" s="21">
        <v>1</v>
      </c>
      <c r="K2903" s="21">
        <v>1</v>
      </c>
      <c r="L2903" s="21">
        <f t="shared" si="309"/>
        <v>0</v>
      </c>
      <c r="M2903" s="21" t="s">
        <v>4899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3689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3697</v>
      </c>
      <c r="I2904" s="21" t="s">
        <v>4225</v>
      </c>
      <c r="J2904" s="21">
        <v>1</v>
      </c>
      <c r="K2904" s="21">
        <v>1</v>
      </c>
      <c r="L2904" s="21">
        <f t="shared" si="309"/>
        <v>0</v>
      </c>
      <c r="M2904" s="21" t="s">
        <v>4899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3689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3698</v>
      </c>
      <c r="I2905" s="21" t="s">
        <v>4226</v>
      </c>
      <c r="J2905" s="21">
        <v>1</v>
      </c>
      <c r="K2905" s="21">
        <v>1</v>
      </c>
      <c r="L2905" s="21">
        <f t="shared" si="309"/>
        <v>0</v>
      </c>
      <c r="M2905" s="21" t="s">
        <v>4899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3689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3699</v>
      </c>
      <c r="I2906" s="21" t="s">
        <v>4227</v>
      </c>
      <c r="J2906" s="21">
        <v>1</v>
      </c>
      <c r="K2906" s="21">
        <v>1</v>
      </c>
      <c r="L2906" s="21">
        <f t="shared" si="309"/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3689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3700</v>
      </c>
      <c r="I2907" s="21" t="s">
        <v>4228</v>
      </c>
      <c r="J2907" s="21">
        <v>1</v>
      </c>
      <c r="K2907" s="21">
        <v>1</v>
      </c>
      <c r="L2907" s="21">
        <f t="shared" si="309"/>
        <v>0</v>
      </c>
      <c r="M2907" s="21" t="s">
        <v>4871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3701</v>
      </c>
      <c r="I2908" s="21" t="s">
        <v>4229</v>
      </c>
      <c r="J2908" s="21">
        <v>1</v>
      </c>
      <c r="K2908" s="21">
        <v>1</v>
      </c>
      <c r="L2908" s="21">
        <f t="shared" si="309"/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3689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4132</v>
      </c>
      <c r="J2909" s="21">
        <v>1</v>
      </c>
      <c r="K2909" s="21">
        <v>1</v>
      </c>
      <c r="L2909" s="21">
        <f t="shared" si="309"/>
        <v>0</v>
      </c>
      <c r="M2909" s="21" t="s">
        <v>4888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3578</v>
      </c>
      <c r="I2910" s="21" t="s">
        <v>4206</v>
      </c>
      <c r="J2910" s="21">
        <v>1</v>
      </c>
      <c r="K2910" s="21">
        <v>1</v>
      </c>
      <c r="L2910" s="21">
        <f t="shared" si="309"/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3702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5687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5645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1145</v>
      </c>
      <c r="Q2913" s="56"/>
      <c r="R2913" s="21"/>
      <c r="S2913" s="3" t="s">
        <v>299</v>
      </c>
      <c r="T2913" s="37"/>
      <c r="U2913" s="21" t="s">
        <v>5303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5645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1145</v>
      </c>
      <c r="Q2914" s="56"/>
      <c r="R2914" s="21"/>
      <c r="S2914" s="3">
        <v>4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5645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5533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1145</v>
      </c>
      <c r="Q2915" s="56"/>
      <c r="R2915" s="21"/>
      <c r="S2915" s="3" t="s">
        <v>299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5645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5533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5647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5303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5646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1145</v>
      </c>
      <c r="Q2917" s="56"/>
      <c r="R2917" s="21"/>
      <c r="S2917" s="3">
        <v>4</v>
      </c>
      <c r="T2917" s="37"/>
      <c r="U2917" s="21" t="s">
        <v>5303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3711</v>
      </c>
      <c r="I2918" s="21" t="s">
        <v>4230</v>
      </c>
      <c r="J2918" s="21">
        <v>1</v>
      </c>
      <c r="K2918" s="21">
        <v>1</v>
      </c>
      <c r="L2918" s="21">
        <f t="shared" si="309"/>
        <v>0</v>
      </c>
      <c r="M2918" s="21" t="s">
        <v>4941</v>
      </c>
      <c r="N2918" s="30">
        <v>45927</v>
      </c>
      <c r="O2918" s="48">
        <v>51502.5</v>
      </c>
      <c r="P2918" s="21" t="s">
        <v>3562</v>
      </c>
      <c r="Q2918" s="21">
        <v>58156233936</v>
      </c>
      <c r="R2918" s="21" t="s">
        <v>40</v>
      </c>
      <c r="S2918" s="3">
        <v>4</v>
      </c>
      <c r="T2918" s="37"/>
      <c r="U2918" s="21" t="s">
        <v>3589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3726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4720</v>
      </c>
      <c r="J2919" s="21">
        <v>2</v>
      </c>
      <c r="K2919" s="21">
        <v>2</v>
      </c>
      <c r="L2919" s="21">
        <f t="shared" si="309"/>
        <v>0</v>
      </c>
      <c r="M2919" s="21" t="s">
        <v>4881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3721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4231</v>
      </c>
      <c r="J2920" s="21">
        <v>1</v>
      </c>
      <c r="K2920" s="21">
        <v>1</v>
      </c>
      <c r="L2920" s="21">
        <f t="shared" si="309"/>
        <v>0</v>
      </c>
      <c r="M2920" s="21" t="s">
        <v>4936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3721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4232</v>
      </c>
      <c r="J2921" s="21">
        <v>1</v>
      </c>
      <c r="K2921" s="21">
        <v>1</v>
      </c>
      <c r="L2921" s="21">
        <f t="shared" si="309"/>
        <v>0</v>
      </c>
      <c r="M2921" s="21" t="s">
        <v>4928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3721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4233</v>
      </c>
      <c r="J2922" s="21">
        <v>2</v>
      </c>
      <c r="K2922" s="21">
        <v>2</v>
      </c>
      <c r="L2922" s="21">
        <f t="shared" si="309"/>
        <v>0</v>
      </c>
      <c r="M2922" s="21" t="s">
        <v>4938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3721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4234</v>
      </c>
      <c r="J2923" s="21">
        <v>1</v>
      </c>
      <c r="K2923" s="21">
        <v>1</v>
      </c>
      <c r="L2923" s="21">
        <f t="shared" si="309"/>
        <v>0</v>
      </c>
      <c r="M2923" s="21" t="s">
        <v>4857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3721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4046</v>
      </c>
      <c r="J2924" s="21">
        <v>1</v>
      </c>
      <c r="K2924" s="21">
        <v>1</v>
      </c>
      <c r="L2924" s="21">
        <f t="shared" si="309"/>
        <v>0</v>
      </c>
      <c r="M2924" s="21" t="s">
        <v>4872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3721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4235</v>
      </c>
      <c r="J2925" s="21">
        <v>1</v>
      </c>
      <c r="K2925" s="21">
        <v>1</v>
      </c>
      <c r="L2925" s="21">
        <f t="shared" si="309"/>
        <v>0</v>
      </c>
      <c r="M2925" s="21" t="s">
        <v>4880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3721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4236</v>
      </c>
      <c r="J2926" s="21">
        <v>1</v>
      </c>
      <c r="K2926" s="21">
        <v>1</v>
      </c>
      <c r="L2926" s="21">
        <f t="shared" si="309"/>
        <v>0</v>
      </c>
      <c r="M2926" s="21" t="s">
        <v>4936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3721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4237</v>
      </c>
      <c r="J2927" s="21">
        <v>1</v>
      </c>
      <c r="K2927" s="21">
        <v>1</v>
      </c>
      <c r="L2927" s="21">
        <f t="shared" si="309"/>
        <v>0</v>
      </c>
      <c r="M2927" s="21" t="s">
        <v>4936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3721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4238</v>
      </c>
      <c r="J2928" s="21">
        <v>1</v>
      </c>
      <c r="K2928" s="21">
        <v>1</v>
      </c>
      <c r="L2928" s="21">
        <f t="shared" si="309"/>
        <v>0</v>
      </c>
      <c r="M2928" s="21" t="s">
        <v>4913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3721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4239</v>
      </c>
      <c r="J2929" s="21">
        <v>1</v>
      </c>
      <c r="K2929" s="21">
        <v>1</v>
      </c>
      <c r="L2929" s="21">
        <f t="shared" si="309"/>
        <v>0</v>
      </c>
      <c r="M2929" s="21" t="s">
        <v>4920</v>
      </c>
      <c r="N2929" s="30">
        <v>45927</v>
      </c>
      <c r="O2929" s="48">
        <v>40157.4</v>
      </c>
      <c r="P2929" s="21" t="s">
        <v>191</v>
      </c>
      <c r="Q2929" s="21" t="s">
        <v>3718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3721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4240</v>
      </c>
      <c r="J2930" s="21">
        <v>1</v>
      </c>
      <c r="K2930" s="21">
        <v>1</v>
      </c>
      <c r="L2930" s="21">
        <f t="shared" si="309"/>
        <v>0</v>
      </c>
      <c r="M2930" s="21" t="s">
        <v>4858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3721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3945</v>
      </c>
      <c r="J2931" s="21">
        <v>2</v>
      </c>
      <c r="K2931" s="21">
        <v>2</v>
      </c>
      <c r="L2931" s="21">
        <f t="shared" si="309"/>
        <v>0</v>
      </c>
      <c r="M2931" s="21" t="s">
        <v>4920</v>
      </c>
      <c r="N2931" s="30">
        <v>45927</v>
      </c>
      <c r="O2931" s="48">
        <v>13912.8</v>
      </c>
      <c r="P2931" s="21" t="s">
        <v>191</v>
      </c>
      <c r="Q2931" s="21" t="s">
        <v>3718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3721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4241</v>
      </c>
      <c r="J2932" s="21">
        <v>1</v>
      </c>
      <c r="K2932" s="21">
        <v>1</v>
      </c>
      <c r="L2932" s="21">
        <f t="shared" si="309"/>
        <v>0</v>
      </c>
      <c r="M2932" s="21" t="s">
        <v>4921</v>
      </c>
      <c r="N2932" s="30">
        <v>45927</v>
      </c>
      <c r="O2932" s="48">
        <v>11067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3721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4242</v>
      </c>
      <c r="J2933" s="21">
        <v>1</v>
      </c>
      <c r="K2933" s="21">
        <v>1</v>
      </c>
      <c r="L2933" s="21">
        <f t="shared" si="309"/>
        <v>0</v>
      </c>
      <c r="M2933" s="21" t="s">
        <v>4912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3721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4243</v>
      </c>
      <c r="J2934" s="21">
        <v>1</v>
      </c>
      <c r="K2934" s="21">
        <v>1</v>
      </c>
      <c r="L2934" s="21">
        <f t="shared" si="309"/>
        <v>0</v>
      </c>
      <c r="M2934" s="21" t="s">
        <v>4887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3721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4244</v>
      </c>
      <c r="J2935" s="21">
        <v>1</v>
      </c>
      <c r="K2935" s="21">
        <v>1</v>
      </c>
      <c r="L2935" s="21">
        <f t="shared" si="309"/>
        <v>0</v>
      </c>
      <c r="M2935" s="21" t="s">
        <v>4857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3721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4245</v>
      </c>
      <c r="J2936" s="21">
        <v>1</v>
      </c>
      <c r="K2936" s="21">
        <v>1</v>
      </c>
      <c r="L2936" s="21">
        <f t="shared" si="309"/>
        <v>0</v>
      </c>
      <c r="M2936" s="21" t="s">
        <v>4858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3721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4246</v>
      </c>
      <c r="J2937" s="21">
        <v>2</v>
      </c>
      <c r="K2937" s="21">
        <v>2</v>
      </c>
      <c r="L2937" s="21">
        <f t="shared" si="309"/>
        <v>0</v>
      </c>
      <c r="M2937" s="21" t="s">
        <v>4920</v>
      </c>
      <c r="N2937" s="30">
        <v>45927</v>
      </c>
      <c r="O2937" s="48">
        <v>13912.8</v>
      </c>
      <c r="P2937" s="21" t="s">
        <v>191</v>
      </c>
      <c r="Q2937" s="21" t="s">
        <v>3718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3721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4247</v>
      </c>
      <c r="J2938" s="21">
        <v>1</v>
      </c>
      <c r="K2938" s="21">
        <v>1</v>
      </c>
      <c r="L2938" s="21">
        <f t="shared" si="309"/>
        <v>0</v>
      </c>
      <c r="M2938" s="21" t="s">
        <v>4934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3721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4248</v>
      </c>
      <c r="J2939" s="21">
        <v>1</v>
      </c>
      <c r="K2939" s="21">
        <v>1</v>
      </c>
      <c r="L2939" s="21">
        <f t="shared" si="309"/>
        <v>0</v>
      </c>
      <c r="M2939" s="21" t="s">
        <v>4880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3721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4249</v>
      </c>
      <c r="J2940" s="21">
        <v>1</v>
      </c>
      <c r="K2940" s="21">
        <v>1</v>
      </c>
      <c r="L2940" s="21">
        <f t="shared" si="309"/>
        <v>0</v>
      </c>
      <c r="M2940" s="21" t="s">
        <v>4921</v>
      </c>
      <c r="N2940" s="30">
        <v>45927</v>
      </c>
      <c r="O2940" s="48">
        <v>11067</v>
      </c>
      <c r="P2940" s="21" t="s">
        <v>191</v>
      </c>
      <c r="Q2940" s="21" t="s">
        <v>3718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3721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4250</v>
      </c>
      <c r="J2941" s="21">
        <v>1</v>
      </c>
      <c r="K2941" s="21">
        <v>1</v>
      </c>
      <c r="L2941" s="21">
        <f t="shared" si="309"/>
        <v>0</v>
      </c>
      <c r="M2941" s="21" t="s">
        <v>4913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3721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4078</v>
      </c>
      <c r="J2942" s="21">
        <v>1</v>
      </c>
      <c r="K2942" s="21">
        <v>1</v>
      </c>
      <c r="L2942" s="21">
        <f t="shared" si="309"/>
        <v>0</v>
      </c>
      <c r="M2942" s="21" t="s">
        <v>4905</v>
      </c>
      <c r="N2942" s="30">
        <v>45927</v>
      </c>
      <c r="O2942" s="48">
        <v>34526</v>
      </c>
      <c r="P2942" s="21" t="s">
        <v>3706</v>
      </c>
      <c r="Q2942" s="21" t="s">
        <v>3719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3721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4251</v>
      </c>
      <c r="J2943" s="21">
        <v>1</v>
      </c>
      <c r="K2943" s="21">
        <v>1</v>
      </c>
      <c r="L2943" s="21">
        <f t="shared" si="309"/>
        <v>0</v>
      </c>
      <c r="M2943" s="21" t="s">
        <v>4906</v>
      </c>
      <c r="N2943" s="30">
        <v>45929</v>
      </c>
      <c r="O2943" s="48">
        <v>29574</v>
      </c>
      <c r="P2943" s="21" t="s">
        <v>3707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3721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4252</v>
      </c>
      <c r="J2944" s="21">
        <v>1</v>
      </c>
      <c r="K2944" s="21">
        <v>1</v>
      </c>
      <c r="L2944" s="21">
        <f t="shared" si="309"/>
        <v>0</v>
      </c>
      <c r="M2944" s="21" t="s">
        <v>4921</v>
      </c>
      <c r="N2944" s="30">
        <v>45927</v>
      </c>
      <c r="O2944" s="48">
        <v>40157.4</v>
      </c>
      <c r="P2944" s="21" t="s">
        <v>191</v>
      </c>
      <c r="Q2944" s="21" t="s">
        <v>3718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3721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4253</v>
      </c>
      <c r="J2945" s="21">
        <v>1</v>
      </c>
      <c r="K2945" s="21">
        <v>1</v>
      </c>
      <c r="L2945" s="21">
        <f t="shared" si="309"/>
        <v>0</v>
      </c>
      <c r="M2945" s="21" t="s">
        <v>4857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3721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4254</v>
      </c>
      <c r="J2946" s="21">
        <v>1</v>
      </c>
      <c r="K2946" s="21">
        <v>1</v>
      </c>
      <c r="L2946" s="21">
        <f t="shared" si="309"/>
        <v>0</v>
      </c>
      <c r="M2946" s="21" t="s">
        <v>4934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3721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3949</v>
      </c>
      <c r="J2947" s="21">
        <v>1</v>
      </c>
      <c r="K2947" s="21">
        <v>1</v>
      </c>
      <c r="L2947" s="21">
        <f t="shared" si="309"/>
        <v>0</v>
      </c>
      <c r="M2947" s="21" t="s">
        <v>4936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3721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4255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4887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3721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4256</v>
      </c>
      <c r="J2949" s="21">
        <v>1</v>
      </c>
      <c r="K2949" s="21">
        <v>1</v>
      </c>
      <c r="L2949" s="21">
        <f t="shared" si="316"/>
        <v>0</v>
      </c>
      <c r="M2949" s="21" t="s">
        <v>4906</v>
      </c>
      <c r="N2949" s="30">
        <v>45929</v>
      </c>
      <c r="O2949" s="48">
        <v>32364</v>
      </c>
      <c r="P2949" s="21" t="s">
        <v>3707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3721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4257</v>
      </c>
      <c r="J2950" s="21">
        <v>1</v>
      </c>
      <c r="K2950" s="21">
        <v>1</v>
      </c>
      <c r="L2950" s="21">
        <f t="shared" si="316"/>
        <v>0</v>
      </c>
      <c r="M2950" s="21" t="s">
        <v>4880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3721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4258</v>
      </c>
      <c r="J2951" s="21">
        <v>1</v>
      </c>
      <c r="K2951" s="21">
        <v>1</v>
      </c>
      <c r="L2951" s="21">
        <f t="shared" si="316"/>
        <v>0</v>
      </c>
      <c r="M2951" s="21" t="s">
        <v>4921</v>
      </c>
      <c r="N2951" s="30">
        <v>45927</v>
      </c>
      <c r="O2951" s="48">
        <v>40052</v>
      </c>
      <c r="P2951" s="21" t="s">
        <v>191</v>
      </c>
      <c r="Q2951" s="21" t="s">
        <v>3718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3721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4259</v>
      </c>
      <c r="J2952" s="21">
        <v>1</v>
      </c>
      <c r="K2952" s="21">
        <v>1</v>
      </c>
      <c r="L2952" s="21">
        <f t="shared" si="316"/>
        <v>0</v>
      </c>
      <c r="M2952" s="21" t="s">
        <v>4907</v>
      </c>
      <c r="N2952" s="30">
        <v>45929</v>
      </c>
      <c r="O2952" s="48">
        <v>11857.5</v>
      </c>
      <c r="P2952" s="21" t="s">
        <v>3707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3721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4260</v>
      </c>
      <c r="J2953" s="21">
        <v>1</v>
      </c>
      <c r="K2953" s="21">
        <v>1</v>
      </c>
      <c r="L2953" s="21">
        <f t="shared" si="316"/>
        <v>0</v>
      </c>
      <c r="M2953" s="21" t="s">
        <v>4857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3721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4261</v>
      </c>
      <c r="J2954" s="21">
        <v>1</v>
      </c>
      <c r="K2954" s="21">
        <v>1</v>
      </c>
      <c r="L2954" s="21">
        <f t="shared" si="316"/>
        <v>0</v>
      </c>
      <c r="M2954" s="21" t="s">
        <v>4887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3721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4262</v>
      </c>
      <c r="J2955" s="21">
        <v>1</v>
      </c>
      <c r="K2955" s="21">
        <v>1</v>
      </c>
      <c r="L2955" s="21">
        <f t="shared" si="316"/>
        <v>0</v>
      </c>
      <c r="M2955" s="21" t="s">
        <v>4858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3721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4263</v>
      </c>
      <c r="J2956" s="21">
        <v>1</v>
      </c>
      <c r="K2956" s="21">
        <v>1</v>
      </c>
      <c r="L2956" s="21">
        <f t="shared" si="316"/>
        <v>0</v>
      </c>
      <c r="M2956" s="21" t="s">
        <v>4912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3721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4264</v>
      </c>
      <c r="J2957" s="21">
        <v>2</v>
      </c>
      <c r="K2957" s="21">
        <v>2</v>
      </c>
      <c r="L2957" s="21">
        <f t="shared" si="316"/>
        <v>0</v>
      </c>
      <c r="M2957" s="21" t="s">
        <v>4858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3721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4265</v>
      </c>
      <c r="J2958" s="21">
        <v>1</v>
      </c>
      <c r="K2958" s="21">
        <v>1</v>
      </c>
      <c r="L2958" s="21">
        <f t="shared" si="316"/>
        <v>0</v>
      </c>
      <c r="M2958" s="21" t="s">
        <v>4887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3721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4266</v>
      </c>
      <c r="J2959" s="21">
        <v>1</v>
      </c>
      <c r="K2959" s="21">
        <v>1</v>
      </c>
      <c r="L2959" s="21">
        <f t="shared" si="316"/>
        <v>0</v>
      </c>
      <c r="M2959" s="21" t="s">
        <v>4921</v>
      </c>
      <c r="N2959" s="30">
        <v>45927</v>
      </c>
      <c r="O2959" s="48">
        <v>40262.800000000003</v>
      </c>
      <c r="P2959" s="21" t="s">
        <v>191</v>
      </c>
      <c r="Q2959" s="21" t="s">
        <v>3718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3721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4267</v>
      </c>
      <c r="J2960" s="21">
        <v>1</v>
      </c>
      <c r="K2960" s="21">
        <v>1</v>
      </c>
      <c r="L2960" s="21">
        <f t="shared" si="316"/>
        <v>0</v>
      </c>
      <c r="M2960" s="21" t="s">
        <v>4880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3721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4268</v>
      </c>
      <c r="J2961" s="21">
        <v>1</v>
      </c>
      <c r="K2961" s="21">
        <v>1</v>
      </c>
      <c r="L2961" s="21">
        <f t="shared" si="316"/>
        <v>0</v>
      </c>
      <c r="M2961" s="21" t="s">
        <v>4934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3721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4269</v>
      </c>
      <c r="J2962" s="21">
        <v>1</v>
      </c>
      <c r="K2962" s="21">
        <v>1</v>
      </c>
      <c r="L2962" s="21">
        <f t="shared" si="316"/>
        <v>0</v>
      </c>
      <c r="M2962" s="21" t="s">
        <v>4887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3721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4270</v>
      </c>
      <c r="J2963" s="21">
        <v>1</v>
      </c>
      <c r="K2963" s="21">
        <v>1</v>
      </c>
      <c r="L2963" s="21">
        <f t="shared" si="316"/>
        <v>0</v>
      </c>
      <c r="M2963" s="21" t="s">
        <v>4857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3721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4271</v>
      </c>
      <c r="J2964" s="21">
        <v>1</v>
      </c>
      <c r="K2964" s="21">
        <v>1</v>
      </c>
      <c r="L2964" s="21">
        <f t="shared" si="316"/>
        <v>0</v>
      </c>
      <c r="M2964" s="21" t="s">
        <v>4857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3721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4272</v>
      </c>
      <c r="J2965" s="21">
        <v>1</v>
      </c>
      <c r="K2965" s="21">
        <v>1</v>
      </c>
      <c r="L2965" s="21">
        <f t="shared" si="316"/>
        <v>0</v>
      </c>
      <c r="M2965" s="21" t="s">
        <v>4936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3721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4273</v>
      </c>
      <c r="J2966" s="21">
        <v>1</v>
      </c>
      <c r="K2966" s="21">
        <v>1</v>
      </c>
      <c r="L2966" s="21">
        <f t="shared" si="316"/>
        <v>0</v>
      </c>
      <c r="M2966" s="21" t="s">
        <v>4906</v>
      </c>
      <c r="N2966" s="30">
        <v>45929</v>
      </c>
      <c r="O2966" s="48">
        <v>27900</v>
      </c>
      <c r="P2966" s="21" t="s">
        <v>3707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 t="shared" si="316"/>
        <v>0</v>
      </c>
      <c r="M2967" s="21" t="s">
        <v>4936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3721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4274</v>
      </c>
      <c r="J2968" s="21">
        <v>1</v>
      </c>
      <c r="K2968" s="21">
        <v>1</v>
      </c>
      <c r="L2968" s="21">
        <f t="shared" si="316"/>
        <v>0</v>
      </c>
      <c r="M2968" s="21" t="s">
        <v>4877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3721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4275</v>
      </c>
      <c r="J2969" s="21">
        <v>1</v>
      </c>
      <c r="K2969" s="21">
        <v>1</v>
      </c>
      <c r="L2969" s="21">
        <f t="shared" si="316"/>
        <v>0</v>
      </c>
      <c r="M2969" s="21" t="s">
        <v>4906</v>
      </c>
      <c r="N2969" s="30">
        <v>45929</v>
      </c>
      <c r="O2969" s="48">
        <v>35042.400000000001</v>
      </c>
      <c r="P2969" s="21" t="s">
        <v>3707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3721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3959</v>
      </c>
      <c r="J2970" s="21">
        <v>1</v>
      </c>
      <c r="K2970" s="21">
        <v>1</v>
      </c>
      <c r="L2970" s="21">
        <f t="shared" si="316"/>
        <v>0</v>
      </c>
      <c r="M2970" s="21" t="s">
        <v>4880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3721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4276</v>
      </c>
      <c r="J2971" s="21">
        <v>1</v>
      </c>
      <c r="K2971" s="21">
        <v>1</v>
      </c>
      <c r="L2971" s="21">
        <f t="shared" si="316"/>
        <v>0</v>
      </c>
      <c r="M2971" s="21" t="s">
        <v>4858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3721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4277</v>
      </c>
      <c r="J2972" s="21">
        <v>1</v>
      </c>
      <c r="K2972" s="21">
        <v>1</v>
      </c>
      <c r="L2972" s="21">
        <f t="shared" si="316"/>
        <v>0</v>
      </c>
      <c r="M2972" s="21" t="s">
        <v>4858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3721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4278</v>
      </c>
      <c r="J2973" s="21">
        <v>1</v>
      </c>
      <c r="K2973" s="21">
        <v>1</v>
      </c>
      <c r="L2973" s="21">
        <f t="shared" si="316"/>
        <v>0</v>
      </c>
      <c r="M2973" s="21" t="s">
        <v>4887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3721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4279</v>
      </c>
      <c r="J2974" s="21">
        <v>1</v>
      </c>
      <c r="K2974" s="21">
        <v>1</v>
      </c>
      <c r="L2974" s="21">
        <f t="shared" si="316"/>
        <v>0</v>
      </c>
      <c r="M2974" s="21" t="s">
        <v>4880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3721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4280</v>
      </c>
      <c r="J2975" s="21">
        <v>1</v>
      </c>
      <c r="K2975" s="21">
        <v>1</v>
      </c>
      <c r="L2975" s="21">
        <f t="shared" si="316"/>
        <v>0</v>
      </c>
      <c r="M2975" s="21" t="s">
        <v>4875</v>
      </c>
      <c r="N2975" s="30">
        <v>45927</v>
      </c>
      <c r="O2975" s="48">
        <v>38192</v>
      </c>
      <c r="P2975" s="21" t="s">
        <v>3708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3721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4281</v>
      </c>
      <c r="J2976" s="21">
        <v>1</v>
      </c>
      <c r="K2976" s="21">
        <v>1</v>
      </c>
      <c r="L2976" s="21">
        <f t="shared" si="316"/>
        <v>0</v>
      </c>
      <c r="M2976" s="21" t="s">
        <v>4912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3721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4282</v>
      </c>
      <c r="J2977" s="21">
        <v>1</v>
      </c>
      <c r="K2977" s="21">
        <v>1</v>
      </c>
      <c r="L2977" s="21">
        <f t="shared" si="316"/>
        <v>0</v>
      </c>
      <c r="M2977" s="21" t="s">
        <v>4857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3721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4283</v>
      </c>
      <c r="J2978" s="21">
        <v>1</v>
      </c>
      <c r="K2978" s="21">
        <v>1</v>
      </c>
      <c r="L2978" s="21">
        <f t="shared" si="316"/>
        <v>0</v>
      </c>
      <c r="M2978" s="21" t="s">
        <v>4920</v>
      </c>
      <c r="N2978" s="30">
        <v>45927</v>
      </c>
      <c r="O2978" s="48">
        <v>15072.2</v>
      </c>
      <c r="P2978" s="21" t="s">
        <v>191</v>
      </c>
      <c r="Q2978" s="21" t="s">
        <v>3718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3721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4284</v>
      </c>
      <c r="J2979" s="21">
        <v>1</v>
      </c>
      <c r="K2979" s="21">
        <v>1</v>
      </c>
      <c r="L2979" s="21">
        <f t="shared" si="316"/>
        <v>0</v>
      </c>
      <c r="M2979" s="21" t="s">
        <v>3724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3721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4285</v>
      </c>
      <c r="J2980" s="21">
        <v>1</v>
      </c>
      <c r="K2980" s="21">
        <v>1</v>
      </c>
      <c r="L2980" s="21">
        <f t="shared" si="316"/>
        <v>0</v>
      </c>
      <c r="M2980" s="21" t="s">
        <v>4857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3721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4346</v>
      </c>
      <c r="J2981" s="21">
        <v>1</v>
      </c>
      <c r="K2981" s="21">
        <v>1</v>
      </c>
      <c r="L2981" s="21">
        <f t="shared" si="316"/>
        <v>0</v>
      </c>
      <c r="M2981" s="21" t="s">
        <v>4880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3721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4286</v>
      </c>
      <c r="J2982" s="21">
        <v>1</v>
      </c>
      <c r="K2982" s="21">
        <v>1</v>
      </c>
      <c r="L2982" s="21">
        <f t="shared" si="316"/>
        <v>0</v>
      </c>
      <c r="M2982" s="21" t="s">
        <v>4900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3721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4287</v>
      </c>
      <c r="J2983" s="21">
        <v>1</v>
      </c>
      <c r="K2983" s="21">
        <v>1</v>
      </c>
      <c r="L2983" s="21">
        <f t="shared" si="316"/>
        <v>0</v>
      </c>
      <c r="M2983" s="21" t="s">
        <v>4874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3721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4288</v>
      </c>
      <c r="J2984" s="21">
        <v>1</v>
      </c>
      <c r="K2984" s="21">
        <v>1</v>
      </c>
      <c r="L2984" s="21">
        <f t="shared" si="316"/>
        <v>0</v>
      </c>
      <c r="M2984" s="21" t="s">
        <v>4930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3721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4289</v>
      </c>
      <c r="J2985" s="21">
        <v>3</v>
      </c>
      <c r="K2985" s="21">
        <v>3</v>
      </c>
      <c r="L2985" s="21">
        <f t="shared" si="316"/>
        <v>0</v>
      </c>
      <c r="M2985" s="21" t="s">
        <v>4858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3721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3740</v>
      </c>
      <c r="J2986" s="21">
        <v>1</v>
      </c>
      <c r="K2986" s="21">
        <v>1</v>
      </c>
      <c r="L2986" s="21">
        <f t="shared" si="316"/>
        <v>0</v>
      </c>
      <c r="M2986" s="21" t="s">
        <v>4857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3721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4290</v>
      </c>
      <c r="J2987" s="21">
        <v>3</v>
      </c>
      <c r="K2987" s="21">
        <v>3</v>
      </c>
      <c r="L2987" s="21">
        <f t="shared" si="316"/>
        <v>0</v>
      </c>
      <c r="M2987" s="21" t="s">
        <v>4904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3721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4060</v>
      </c>
      <c r="J2988" s="21">
        <v>1</v>
      </c>
      <c r="K2988" s="21">
        <v>1</v>
      </c>
      <c r="L2988" s="21">
        <f t="shared" si="316"/>
        <v>0</v>
      </c>
      <c r="M2988" s="21" t="s">
        <v>4857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3721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4291</v>
      </c>
      <c r="J2989" s="21">
        <v>3</v>
      </c>
      <c r="K2989" s="21">
        <v>3</v>
      </c>
      <c r="L2989" s="21">
        <f t="shared" si="316"/>
        <v>0</v>
      </c>
      <c r="M2989" s="21" t="s">
        <v>4880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3721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4292</v>
      </c>
      <c r="J2990" s="21">
        <v>1</v>
      </c>
      <c r="K2990" s="21">
        <v>1</v>
      </c>
      <c r="L2990" s="21">
        <f t="shared" si="316"/>
        <v>0</v>
      </c>
      <c r="M2990" s="21" t="s">
        <v>4887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3721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4293</v>
      </c>
      <c r="J2991" s="21">
        <v>1</v>
      </c>
      <c r="K2991" s="21">
        <v>1</v>
      </c>
      <c r="L2991" s="21">
        <f t="shared" si="316"/>
        <v>0</v>
      </c>
      <c r="M2991" s="21" t="s">
        <v>4856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3721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4294</v>
      </c>
      <c r="J2992" s="21">
        <v>1</v>
      </c>
      <c r="K2992" s="21">
        <v>1</v>
      </c>
      <c r="L2992" s="21">
        <f t="shared" si="316"/>
        <v>0</v>
      </c>
      <c r="M2992" s="21" t="s">
        <v>4887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3721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4295</v>
      </c>
      <c r="J2993" s="21">
        <v>1</v>
      </c>
      <c r="K2993" s="21">
        <v>1</v>
      </c>
      <c r="L2993" s="21">
        <f t="shared" si="316"/>
        <v>0</v>
      </c>
      <c r="M2993" s="21" t="s">
        <v>4887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3721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4296</v>
      </c>
      <c r="J2994" s="21">
        <v>1</v>
      </c>
      <c r="K2994" s="21">
        <v>1</v>
      </c>
      <c r="L2994" s="21">
        <f t="shared" si="316"/>
        <v>0</v>
      </c>
      <c r="M2994" s="21" t="s">
        <v>4858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3721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4090</v>
      </c>
      <c r="J2995" s="21">
        <v>1</v>
      </c>
      <c r="K2995" s="21">
        <v>1</v>
      </c>
      <c r="L2995" s="21">
        <f t="shared" si="316"/>
        <v>0</v>
      </c>
      <c r="M2995" s="21" t="s">
        <v>4857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3721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4297</v>
      </c>
      <c r="J2996" s="21">
        <v>1</v>
      </c>
      <c r="K2996" s="21">
        <v>1</v>
      </c>
      <c r="L2996" s="21">
        <f t="shared" si="316"/>
        <v>0</v>
      </c>
      <c r="M2996" s="21" t="s">
        <v>4912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3721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3949</v>
      </c>
      <c r="J2997" s="21">
        <v>1</v>
      </c>
      <c r="K2997" s="21">
        <v>1</v>
      </c>
      <c r="L2997" s="21">
        <f t="shared" si="316"/>
        <v>0</v>
      </c>
      <c r="M2997" s="21" t="s">
        <v>4856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3721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4298</v>
      </c>
      <c r="J2998" s="21">
        <v>1</v>
      </c>
      <c r="K2998" s="21">
        <v>1</v>
      </c>
      <c r="L2998" s="21">
        <f t="shared" si="316"/>
        <v>0</v>
      </c>
      <c r="M2998" s="21" t="s">
        <v>4856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3721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4299</v>
      </c>
      <c r="J2999" s="21">
        <v>1</v>
      </c>
      <c r="K2999" s="21">
        <v>1</v>
      </c>
      <c r="L2999" s="21">
        <f t="shared" si="316"/>
        <v>0</v>
      </c>
      <c r="M2999" s="21" t="s">
        <v>4880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3721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4300</v>
      </c>
      <c r="J3000" s="21">
        <v>1</v>
      </c>
      <c r="K3000" s="21">
        <v>1</v>
      </c>
      <c r="L3000" s="21">
        <f t="shared" si="316"/>
        <v>0</v>
      </c>
      <c r="M3000" s="21" t="s">
        <v>4857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3721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4301</v>
      </c>
      <c r="J3001" s="21">
        <v>1</v>
      </c>
      <c r="K3001" s="21">
        <v>1</v>
      </c>
      <c r="L3001" s="21">
        <f t="shared" si="316"/>
        <v>0</v>
      </c>
      <c r="M3001" s="21" t="s">
        <v>3723</v>
      </c>
      <c r="N3001" s="30">
        <v>45929</v>
      </c>
      <c r="O3001" s="48">
        <v>35045.5</v>
      </c>
      <c r="P3001" s="21" t="s">
        <v>3722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3721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4302</v>
      </c>
      <c r="J3002" s="21">
        <v>1</v>
      </c>
      <c r="K3002" s="21">
        <v>1</v>
      </c>
      <c r="L3002" s="21">
        <f t="shared" si="316"/>
        <v>0</v>
      </c>
      <c r="M3002" s="21" t="s">
        <v>4857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3721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3975</v>
      </c>
      <c r="J3003" s="21">
        <v>1</v>
      </c>
      <c r="K3003" s="21">
        <v>1</v>
      </c>
      <c r="L3003" s="21">
        <f t="shared" si="316"/>
        <v>0</v>
      </c>
      <c r="M3003" s="21" t="s">
        <v>4934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3721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4303</v>
      </c>
      <c r="J3004" s="21">
        <v>1</v>
      </c>
      <c r="K3004" s="21">
        <v>1</v>
      </c>
      <c r="L3004" s="21">
        <f t="shared" si="316"/>
        <v>0</v>
      </c>
      <c r="M3004" s="21" t="s">
        <v>4880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3721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4304</v>
      </c>
      <c r="J3005" s="21">
        <v>1</v>
      </c>
      <c r="K3005" s="21">
        <v>1</v>
      </c>
      <c r="L3005" s="21">
        <f t="shared" si="316"/>
        <v>0</v>
      </c>
      <c r="M3005" s="21" t="s">
        <v>4857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3721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3804</v>
      </c>
      <c r="J3006" s="21">
        <v>3</v>
      </c>
      <c r="K3006" s="21">
        <v>3</v>
      </c>
      <c r="L3006" s="21">
        <f t="shared" si="316"/>
        <v>0</v>
      </c>
      <c r="M3006" s="21" t="s">
        <v>4880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3721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4305</v>
      </c>
      <c r="J3007" s="21">
        <v>2</v>
      </c>
      <c r="K3007" s="21">
        <v>2</v>
      </c>
      <c r="L3007" s="21">
        <f t="shared" si="316"/>
        <v>0</v>
      </c>
      <c r="M3007" s="21" t="s">
        <v>4880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3721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4306</v>
      </c>
      <c r="J3008" s="21">
        <v>1</v>
      </c>
      <c r="K3008" s="21">
        <v>1</v>
      </c>
      <c r="L3008" s="21">
        <f t="shared" si="316"/>
        <v>0</v>
      </c>
      <c r="M3008" s="21" t="s">
        <v>4936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3721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4307</v>
      </c>
      <c r="J3009" s="21">
        <v>1</v>
      </c>
      <c r="K3009" s="21">
        <v>1</v>
      </c>
      <c r="L3009" s="21">
        <f t="shared" si="316"/>
        <v>0</v>
      </c>
      <c r="M3009" s="21" t="s">
        <v>3724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3721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4308</v>
      </c>
      <c r="J3010" s="21">
        <v>1</v>
      </c>
      <c r="K3010" s="21">
        <v>1</v>
      </c>
      <c r="L3010" s="21">
        <f t="shared" si="316"/>
        <v>0</v>
      </c>
      <c r="M3010" s="21" t="s">
        <v>4936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3721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4309</v>
      </c>
      <c r="J3011" s="21">
        <v>1</v>
      </c>
      <c r="K3011" s="21">
        <v>1</v>
      </c>
      <c r="L3011" s="21">
        <f t="shared" si="316"/>
        <v>0</v>
      </c>
      <c r="M3011" s="21" t="s">
        <v>4936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3721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4310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4863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3721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3748</v>
      </c>
      <c r="J3013" s="21">
        <v>2</v>
      </c>
      <c r="K3013" s="21">
        <v>2</v>
      </c>
      <c r="L3013" s="21">
        <f t="shared" si="322"/>
        <v>0</v>
      </c>
      <c r="M3013" s="21" t="s">
        <v>4903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3721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3812</v>
      </c>
      <c r="J3014" s="21">
        <v>2</v>
      </c>
      <c r="K3014" s="21">
        <v>2</v>
      </c>
      <c r="L3014" s="21">
        <f t="shared" si="322"/>
        <v>0</v>
      </c>
      <c r="M3014" s="21" t="s">
        <v>4864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3721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4311</v>
      </c>
      <c r="J3015" s="21">
        <v>1</v>
      </c>
      <c r="K3015" s="21">
        <v>1</v>
      </c>
      <c r="L3015" s="21">
        <f t="shared" si="322"/>
        <v>0</v>
      </c>
      <c r="M3015" s="21" t="s">
        <v>4872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3721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4312</v>
      </c>
      <c r="J3016" s="21">
        <v>1</v>
      </c>
      <c r="K3016" s="21">
        <v>1</v>
      </c>
      <c r="L3016" s="21">
        <f t="shared" si="322"/>
        <v>0</v>
      </c>
      <c r="M3016" s="21" t="s">
        <v>4896</v>
      </c>
      <c r="N3016" s="30">
        <v>45936</v>
      </c>
      <c r="O3016" s="48">
        <v>4557</v>
      </c>
      <c r="P3016" s="21" t="s">
        <v>2513</v>
      </c>
      <c r="Q3016" s="21" t="s">
        <v>4748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3721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4313</v>
      </c>
      <c r="J3017" s="21">
        <v>1</v>
      </c>
      <c r="K3017" s="21">
        <v>1</v>
      </c>
      <c r="L3017" s="21">
        <f t="shared" si="322"/>
        <v>0</v>
      </c>
      <c r="M3017" s="21" t="s">
        <v>4880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3721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4314</v>
      </c>
      <c r="J3018" s="21">
        <v>1</v>
      </c>
      <c r="K3018" s="21">
        <v>1</v>
      </c>
      <c r="L3018" s="21">
        <f t="shared" si="322"/>
        <v>0</v>
      </c>
      <c r="M3018" s="21" t="s">
        <v>4858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3721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4315</v>
      </c>
      <c r="J3019" s="21">
        <v>1</v>
      </c>
      <c r="K3019" s="21">
        <v>1</v>
      </c>
      <c r="L3019" s="21">
        <f t="shared" si="322"/>
        <v>0</v>
      </c>
      <c r="M3019" s="21" t="s">
        <v>4913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3721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4316</v>
      </c>
      <c r="J3020" s="21">
        <v>1</v>
      </c>
      <c r="K3020" s="21">
        <v>1</v>
      </c>
      <c r="L3020" s="21">
        <f t="shared" si="322"/>
        <v>0</v>
      </c>
      <c r="M3020" s="21" t="s">
        <v>4858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3721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4317</v>
      </c>
      <c r="J3021" s="21">
        <v>1</v>
      </c>
      <c r="K3021" s="21">
        <v>1</v>
      </c>
      <c r="L3021" s="21">
        <f t="shared" si="322"/>
        <v>0</v>
      </c>
      <c r="M3021" s="21" t="s">
        <v>4934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3721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4318</v>
      </c>
      <c r="J3022" s="21">
        <v>1</v>
      </c>
      <c r="K3022" s="21">
        <v>1</v>
      </c>
      <c r="L3022" s="21">
        <f t="shared" si="322"/>
        <v>0</v>
      </c>
      <c r="M3022" s="21" t="s">
        <v>4857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3721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4319</v>
      </c>
      <c r="J3023" s="21">
        <v>1</v>
      </c>
      <c r="K3023" s="21">
        <v>1</v>
      </c>
      <c r="L3023" s="21">
        <f t="shared" si="322"/>
        <v>0</v>
      </c>
      <c r="M3023" s="21" t="s">
        <v>4857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3721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4320</v>
      </c>
      <c r="J3024" s="21">
        <v>1</v>
      </c>
      <c r="K3024" s="21">
        <v>1</v>
      </c>
      <c r="L3024" s="21">
        <f t="shared" si="322"/>
        <v>0</v>
      </c>
      <c r="M3024" s="21" t="s">
        <v>4900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3721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4321</v>
      </c>
      <c r="J3025" s="21">
        <v>1</v>
      </c>
      <c r="K3025" s="21">
        <v>1</v>
      </c>
      <c r="L3025" s="21">
        <f t="shared" si="322"/>
        <v>0</v>
      </c>
      <c r="M3025" s="21" t="s">
        <v>4913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3721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4322</v>
      </c>
      <c r="J3026" s="21">
        <v>1</v>
      </c>
      <c r="K3026" s="21">
        <v>1</v>
      </c>
      <c r="L3026" s="21">
        <f t="shared" si="322"/>
        <v>0</v>
      </c>
      <c r="M3026" s="21" t="s">
        <v>4858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3721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4323</v>
      </c>
      <c r="J3027" s="21">
        <v>1</v>
      </c>
      <c r="K3027" s="21">
        <v>1</v>
      </c>
      <c r="L3027" s="21">
        <f t="shared" si="322"/>
        <v>0</v>
      </c>
      <c r="M3027" s="21" t="s">
        <v>4874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3721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3903</v>
      </c>
      <c r="J3028" s="21">
        <v>1</v>
      </c>
      <c r="K3028" s="21">
        <v>1</v>
      </c>
      <c r="L3028" s="21">
        <f t="shared" si="322"/>
        <v>0</v>
      </c>
      <c r="M3028" s="21" t="s">
        <v>4939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3721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3959</v>
      </c>
      <c r="J3029" s="21">
        <v>1</v>
      </c>
      <c r="K3029" s="21">
        <v>1</v>
      </c>
      <c r="L3029" s="21">
        <f t="shared" si="322"/>
        <v>0</v>
      </c>
      <c r="M3029" s="21" t="s">
        <v>4864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3721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4324</v>
      </c>
      <c r="J3030" s="21">
        <v>1</v>
      </c>
      <c r="K3030" s="21">
        <v>1</v>
      </c>
      <c r="L3030" s="21">
        <f t="shared" si="322"/>
        <v>0</v>
      </c>
      <c r="M3030" s="21" t="s">
        <v>4957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3725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3721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4103</v>
      </c>
      <c r="J3031" s="21">
        <v>2</v>
      </c>
      <c r="K3031" s="21">
        <v>2</v>
      </c>
      <c r="L3031" s="21">
        <f t="shared" si="322"/>
        <v>0</v>
      </c>
      <c r="M3031" s="21" t="s">
        <v>4864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3721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4325</v>
      </c>
      <c r="J3032" s="21">
        <v>1</v>
      </c>
      <c r="K3032" s="21">
        <v>1</v>
      </c>
      <c r="L3032" s="21">
        <f t="shared" si="322"/>
        <v>0</v>
      </c>
      <c r="M3032" s="21" t="s">
        <v>4947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3721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4326</v>
      </c>
      <c r="J3033" s="21">
        <v>1</v>
      </c>
      <c r="K3033" s="21">
        <v>1</v>
      </c>
      <c r="L3033" s="21">
        <f t="shared" si="322"/>
        <v>0</v>
      </c>
      <c r="M3033" s="21" t="s">
        <v>4857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3721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4327</v>
      </c>
      <c r="J3034" s="21">
        <v>1</v>
      </c>
      <c r="K3034" s="21">
        <v>1</v>
      </c>
      <c r="L3034" s="21">
        <f t="shared" si="322"/>
        <v>0</v>
      </c>
      <c r="M3034" s="21" t="s">
        <v>4936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3721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4328</v>
      </c>
      <c r="J3035" s="21">
        <v>2</v>
      </c>
      <c r="K3035" s="21">
        <v>2</v>
      </c>
      <c r="L3035" s="21">
        <f t="shared" si="322"/>
        <v>0</v>
      </c>
      <c r="M3035" s="21" t="s">
        <v>4929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3721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4329</v>
      </c>
      <c r="J3036" s="21">
        <v>2</v>
      </c>
      <c r="K3036" s="21">
        <v>2</v>
      </c>
      <c r="L3036" s="21">
        <f t="shared" si="322"/>
        <v>0</v>
      </c>
      <c r="M3036" s="21" t="s">
        <v>4929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4330</v>
      </c>
      <c r="J3037" s="21">
        <v>2</v>
      </c>
      <c r="K3037" s="21">
        <v>2</v>
      </c>
      <c r="L3037" s="21">
        <f t="shared" si="322"/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3721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4331</v>
      </c>
      <c r="J3038" s="21">
        <v>2</v>
      </c>
      <c r="K3038" s="21">
        <v>2</v>
      </c>
      <c r="L3038" s="21">
        <f t="shared" si="322"/>
        <v>0</v>
      </c>
      <c r="M3038" s="21" t="s">
        <v>4929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3721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4332</v>
      </c>
      <c r="J3039" s="21">
        <v>1</v>
      </c>
      <c r="K3039" s="21">
        <v>1</v>
      </c>
      <c r="L3039" s="21">
        <f t="shared" si="322"/>
        <v>0</v>
      </c>
      <c r="M3039" s="21" t="s">
        <v>4949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3712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3713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4866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3715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4133</v>
      </c>
      <c r="J3041" s="21">
        <v>2</v>
      </c>
      <c r="K3041" s="21">
        <v>2</v>
      </c>
      <c r="L3041" s="21">
        <f t="shared" si="322"/>
        <v>0</v>
      </c>
      <c r="M3041" s="21" t="s">
        <v>4923</v>
      </c>
      <c r="N3041" s="30">
        <v>45934</v>
      </c>
      <c r="O3041" s="48">
        <v>16776</v>
      </c>
      <c r="P3041" s="21" t="s">
        <v>3714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4335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5245</v>
      </c>
      <c r="J3042" s="21">
        <v>1</v>
      </c>
      <c r="K3042" s="21">
        <v>1</v>
      </c>
      <c r="L3042" s="21">
        <f t="shared" si="322"/>
        <v>0</v>
      </c>
      <c r="M3042" s="21" t="s">
        <v>4931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4335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5246</v>
      </c>
      <c r="J3043" s="21">
        <v>1</v>
      </c>
      <c r="K3043" s="21">
        <v>1</v>
      </c>
      <c r="L3043" s="21">
        <f t="shared" si="322"/>
        <v>0</v>
      </c>
      <c r="M3043" s="21" t="s">
        <v>3724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4429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4333</v>
      </c>
      <c r="J3044" s="21">
        <v>1</v>
      </c>
      <c r="K3044" s="21">
        <v>1</v>
      </c>
      <c r="L3044" s="21">
        <f t="shared" si="322"/>
        <v>0</v>
      </c>
      <c r="M3044" s="21" t="s">
        <v>4723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4122</v>
      </c>
      <c r="J3045" s="21">
        <v>1</v>
      </c>
      <c r="K3045" s="21">
        <v>1</v>
      </c>
      <c r="L3045" s="21">
        <f t="shared" si="322"/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3720</v>
      </c>
      <c r="I3046" s="21" t="s">
        <v>4334</v>
      </c>
      <c r="J3046" s="21">
        <v>1</v>
      </c>
      <c r="K3046" s="21">
        <v>1</v>
      </c>
      <c r="L3046" s="21">
        <f t="shared" si="322"/>
        <v>0</v>
      </c>
      <c r="M3046" s="21" t="s">
        <v>4917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4338</v>
      </c>
      <c r="I3047" s="21" t="s">
        <v>4722</v>
      </c>
      <c r="J3047" s="21">
        <v>1</v>
      </c>
      <c r="K3047" s="21">
        <v>1</v>
      </c>
      <c r="L3047" s="21">
        <f t="shared" si="322"/>
        <v>0</v>
      </c>
      <c r="M3047" s="21" t="s">
        <v>4908</v>
      </c>
      <c r="N3047" s="30">
        <v>45938</v>
      </c>
      <c r="O3047" s="48">
        <v>70927.5</v>
      </c>
      <c r="P3047" s="21" t="s">
        <v>4339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4341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4342</v>
      </c>
      <c r="I3048" s="21" t="s">
        <v>4344</v>
      </c>
      <c r="J3048" s="21">
        <v>2</v>
      </c>
      <c r="K3048" s="21">
        <v>2</v>
      </c>
      <c r="L3048" s="21">
        <f t="shared" si="322"/>
        <v>0</v>
      </c>
      <c r="M3048" s="21" t="s">
        <v>4967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4343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4336</v>
      </c>
      <c r="I3049" s="21" t="s">
        <v>4721</v>
      </c>
      <c r="J3049" s="21">
        <v>1</v>
      </c>
      <c r="K3049" s="21">
        <v>1</v>
      </c>
      <c r="L3049" s="21">
        <f t="shared" si="322"/>
        <v>0</v>
      </c>
      <c r="M3049" s="21" t="s">
        <v>4948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4337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4422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4424</v>
      </c>
      <c r="I3050" s="21" t="s">
        <v>4425</v>
      </c>
      <c r="J3050" s="21">
        <v>1</v>
      </c>
      <c r="K3050" s="21">
        <v>1</v>
      </c>
      <c r="L3050" s="21">
        <f t="shared" si="322"/>
        <v>0</v>
      </c>
      <c r="M3050" s="21" t="s">
        <v>4937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4422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4426</v>
      </c>
      <c r="J3051" s="21">
        <v>1</v>
      </c>
      <c r="K3051" s="21">
        <v>1</v>
      </c>
      <c r="L3051" s="21">
        <f t="shared" si="322"/>
        <v>0</v>
      </c>
      <c r="M3051" s="21" t="s">
        <v>4937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4422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4427</v>
      </c>
      <c r="J3052" s="21">
        <v>1</v>
      </c>
      <c r="K3052" s="21">
        <v>1</v>
      </c>
      <c r="L3052" s="21">
        <f t="shared" si="322"/>
        <v>0</v>
      </c>
      <c r="M3052" s="21" t="s">
        <v>4878</v>
      </c>
      <c r="N3052" s="30">
        <v>45939</v>
      </c>
      <c r="O3052" s="48">
        <v>20212.5</v>
      </c>
      <c r="P3052" s="21" t="s">
        <v>4423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4687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4678</v>
      </c>
      <c r="I3053" s="21" t="s">
        <v>4691</v>
      </c>
      <c r="J3053" s="21">
        <v>1</v>
      </c>
      <c r="K3053" s="21">
        <v>1</v>
      </c>
      <c r="L3053" s="21">
        <f t="shared" si="322"/>
        <v>0</v>
      </c>
      <c r="M3053" s="21" t="s">
        <v>4923</v>
      </c>
      <c r="N3053" s="30">
        <v>45934</v>
      </c>
      <c r="O3053" s="48">
        <v>11875.5</v>
      </c>
      <c r="P3053" s="21" t="s">
        <v>3714</v>
      </c>
      <c r="Q3053" s="21">
        <v>58156475322</v>
      </c>
      <c r="R3053" s="21" t="s">
        <v>40</v>
      </c>
      <c r="S3053" s="3">
        <v>-20</v>
      </c>
      <c r="T3053" s="37"/>
      <c r="U3053" s="21" t="s">
        <v>4690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4687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4679</v>
      </c>
      <c r="I3054" s="21" t="s">
        <v>4692</v>
      </c>
      <c r="J3054" s="21">
        <v>1</v>
      </c>
      <c r="K3054" s="21">
        <v>1</v>
      </c>
      <c r="L3054" s="21">
        <f t="shared" si="322"/>
        <v>0</v>
      </c>
      <c r="M3054" s="21"/>
      <c r="N3054" s="30">
        <v>45979</v>
      </c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4690</v>
      </c>
      <c r="V3054" s="21" t="str">
        <f>VLOOKUP(P3054,'Customer List'!B:C,2,)</f>
        <v>Banglore</v>
      </c>
      <c r="W3054" s="38" t="s">
        <v>5523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>Tuesday</v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4687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4680</v>
      </c>
      <c r="I3055" s="21" t="s">
        <v>4693</v>
      </c>
      <c r="J3055" s="21">
        <v>1</v>
      </c>
      <c r="K3055" s="21">
        <v>1</v>
      </c>
      <c r="L3055" s="21">
        <f t="shared" si="322"/>
        <v>0</v>
      </c>
      <c r="M3055" s="21" t="s">
        <v>4923</v>
      </c>
      <c r="N3055" s="30">
        <v>45934</v>
      </c>
      <c r="O3055" s="48">
        <v>4712.5</v>
      </c>
      <c r="P3055" s="21" t="s">
        <v>3714</v>
      </c>
      <c r="Q3055" s="21">
        <v>58156475322</v>
      </c>
      <c r="R3055" s="21" t="s">
        <v>40</v>
      </c>
      <c r="S3055" s="3">
        <v>-20</v>
      </c>
      <c r="T3055" s="37"/>
      <c r="U3055" s="21" t="s">
        <v>4690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4687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4681</v>
      </c>
      <c r="I3056" s="21" t="s">
        <v>4694</v>
      </c>
      <c r="J3056" s="21">
        <v>1</v>
      </c>
      <c r="K3056" s="21">
        <v>1</v>
      </c>
      <c r="L3056" s="21">
        <f t="shared" si="322"/>
        <v>0</v>
      </c>
      <c r="M3056" s="21" t="s">
        <v>4923</v>
      </c>
      <c r="N3056" s="30">
        <v>45934</v>
      </c>
      <c r="O3056" s="48">
        <v>9236.5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4687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4682</v>
      </c>
      <c r="I3057" s="21" t="s">
        <v>4695</v>
      </c>
      <c r="J3057" s="21">
        <v>1</v>
      </c>
      <c r="K3057" s="21">
        <v>1</v>
      </c>
      <c r="L3057" s="21">
        <f t="shared" si="322"/>
        <v>0</v>
      </c>
      <c r="M3057" s="21" t="s">
        <v>4923</v>
      </c>
      <c r="N3057" s="30">
        <v>45934</v>
      </c>
      <c r="O3057" s="48">
        <v>14703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4687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4683</v>
      </c>
      <c r="I3058" s="21" t="s">
        <v>4696</v>
      </c>
      <c r="J3058" s="21">
        <v>1</v>
      </c>
      <c r="K3058" s="21">
        <v>1</v>
      </c>
      <c r="L3058" s="21">
        <f t="shared" si="322"/>
        <v>0</v>
      </c>
      <c r="M3058" s="21" t="s">
        <v>4923</v>
      </c>
      <c r="N3058" s="30">
        <v>45934</v>
      </c>
      <c r="O3058" s="48">
        <v>4712.5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4687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4684</v>
      </c>
      <c r="I3059" s="21" t="s">
        <v>4697</v>
      </c>
      <c r="J3059" s="21">
        <v>1</v>
      </c>
      <c r="K3059" s="21">
        <v>1</v>
      </c>
      <c r="L3059" s="21">
        <f t="shared" si="322"/>
        <v>0</v>
      </c>
      <c r="M3059" s="21" t="s">
        <v>4952</v>
      </c>
      <c r="N3059" s="30">
        <v>45936</v>
      </c>
      <c r="O3059" s="48">
        <v>60119</v>
      </c>
      <c r="P3059" s="21" t="s">
        <v>4688</v>
      </c>
      <c r="Q3059" s="21">
        <v>58156535312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4687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4685</v>
      </c>
      <c r="I3060" s="21" t="s">
        <v>4698</v>
      </c>
      <c r="J3060" s="21">
        <v>1</v>
      </c>
      <c r="K3060" s="21">
        <v>1</v>
      </c>
      <c r="L3060" s="21">
        <f t="shared" si="322"/>
        <v>0</v>
      </c>
      <c r="M3060" s="21" t="s">
        <v>4952</v>
      </c>
      <c r="N3060" s="30">
        <v>45936</v>
      </c>
      <c r="O3060" s="48">
        <v>3016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4687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4686</v>
      </c>
      <c r="I3061" s="21" t="s">
        <v>4699</v>
      </c>
      <c r="J3061" s="21">
        <v>2</v>
      </c>
      <c r="K3061" s="21">
        <v>2</v>
      </c>
      <c r="L3061" s="21">
        <f t="shared" si="322"/>
        <v>0</v>
      </c>
      <c r="M3061" s="21" t="s">
        <v>4886</v>
      </c>
      <c r="N3061" s="30">
        <v>45934</v>
      </c>
      <c r="O3061" s="48">
        <v>6902</v>
      </c>
      <c r="P3061" s="21" t="s">
        <v>4689</v>
      </c>
      <c r="Q3061" s="21">
        <v>58156477724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4706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4701</v>
      </c>
      <c r="I3062" s="21" t="s">
        <v>4702</v>
      </c>
      <c r="J3062" s="21">
        <v>1</v>
      </c>
      <c r="K3062" s="21">
        <v>1</v>
      </c>
      <c r="L3062" s="21">
        <f t="shared" si="322"/>
        <v>0</v>
      </c>
      <c r="M3062" s="21" t="s">
        <v>5680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4706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4703</v>
      </c>
      <c r="J3063" s="21">
        <v>1</v>
      </c>
      <c r="K3063" s="21">
        <v>1</v>
      </c>
      <c r="L3063" s="21">
        <f t="shared" si="322"/>
        <v>0</v>
      </c>
      <c r="M3063" s="21" t="s">
        <v>4968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4343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4706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4704</v>
      </c>
      <c r="I3064" s="21" t="s">
        <v>4705</v>
      </c>
      <c r="J3064" s="21">
        <v>1</v>
      </c>
      <c r="K3064" s="21">
        <v>1</v>
      </c>
      <c r="L3064" s="21">
        <f t="shared" si="322"/>
        <v>0</v>
      </c>
      <c r="M3064" s="21" t="s">
        <v>5680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4725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4560</v>
      </c>
      <c r="J3065" s="21">
        <v>2</v>
      </c>
      <c r="K3065" s="21">
        <v>2</v>
      </c>
      <c r="L3065" s="21">
        <f t="shared" si="322"/>
        <v>0</v>
      </c>
      <c r="M3065" s="21" t="s">
        <v>4927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4725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4520</v>
      </c>
      <c r="J3066" s="21">
        <v>1</v>
      </c>
      <c r="K3066" s="21">
        <v>1</v>
      </c>
      <c r="L3066" s="21">
        <f t="shared" si="322"/>
        <v>0</v>
      </c>
      <c r="M3066" s="21" t="s">
        <v>5027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4725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4231</v>
      </c>
      <c r="J3067" s="21">
        <v>1</v>
      </c>
      <c r="K3067" s="21">
        <v>1</v>
      </c>
      <c r="L3067" s="21">
        <f t="shared" si="322"/>
        <v>0</v>
      </c>
      <c r="M3067" s="21" t="s">
        <v>5027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4725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4521</v>
      </c>
      <c r="J3068" s="21">
        <v>1</v>
      </c>
      <c r="K3068" s="21">
        <v>1</v>
      </c>
      <c r="L3068" s="21">
        <f t="shared" si="322"/>
        <v>0</v>
      </c>
      <c r="M3068" s="21" t="s">
        <v>4868</v>
      </c>
      <c r="N3068" s="30">
        <v>45937</v>
      </c>
      <c r="O3068" s="48">
        <v>9532</v>
      </c>
      <c r="P3068" s="21" t="s">
        <v>4658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4725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4522</v>
      </c>
      <c r="J3069" s="21">
        <v>1</v>
      </c>
      <c r="K3069" s="21">
        <v>1</v>
      </c>
      <c r="L3069" s="21">
        <f t="shared" si="322"/>
        <v>0</v>
      </c>
      <c r="M3069" s="21" t="s">
        <v>4916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4725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4523</v>
      </c>
      <c r="J3070" s="21">
        <v>1</v>
      </c>
      <c r="K3070" s="21">
        <v>1</v>
      </c>
      <c r="L3070" s="21">
        <f t="shared" si="322"/>
        <v>0</v>
      </c>
      <c r="M3070" s="21" t="s">
        <v>4916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4725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3912</v>
      </c>
      <c r="J3071" s="21">
        <v>1</v>
      </c>
      <c r="K3071" s="21">
        <v>1</v>
      </c>
      <c r="L3071" s="21">
        <f t="shared" si="322"/>
        <v>0</v>
      </c>
      <c r="M3071" s="21" t="s">
        <v>4916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4725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4524</v>
      </c>
      <c r="J3072" s="21">
        <v>1</v>
      </c>
      <c r="K3072" s="21">
        <v>1</v>
      </c>
      <c r="L3072" s="21">
        <f t="shared" si="322"/>
        <v>0</v>
      </c>
      <c r="M3072" s="21" t="s">
        <v>4859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4725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4525</v>
      </c>
      <c r="J3073" s="21">
        <v>1</v>
      </c>
      <c r="K3073" s="21">
        <v>1</v>
      </c>
      <c r="L3073" s="21">
        <f t="shared" si="322"/>
        <v>0</v>
      </c>
      <c r="M3073" s="21" t="s">
        <v>5308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4725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4526</v>
      </c>
      <c r="J3074" s="21">
        <v>1</v>
      </c>
      <c r="K3074" s="21">
        <v>1</v>
      </c>
      <c r="L3074" s="21">
        <f t="shared" si="322"/>
        <v>0</v>
      </c>
      <c r="M3074" s="21" t="s">
        <v>4916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4725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4527</v>
      </c>
      <c r="J3075" s="21">
        <v>1</v>
      </c>
      <c r="K3075" s="21">
        <v>1</v>
      </c>
      <c r="L3075" s="21">
        <f t="shared" si="322"/>
        <v>0</v>
      </c>
      <c r="M3075" s="21" t="s">
        <v>4916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4725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4528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4868</v>
      </c>
      <c r="N3076" s="30">
        <v>45937</v>
      </c>
      <c r="O3076" s="48">
        <v>10927</v>
      </c>
      <c r="P3076" s="21" t="s">
        <v>4658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4725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4529</v>
      </c>
      <c r="J3077" s="21">
        <v>1</v>
      </c>
      <c r="K3077" s="21">
        <v>1</v>
      </c>
      <c r="L3077" s="21">
        <f t="shared" si="328"/>
        <v>0</v>
      </c>
      <c r="M3077" s="21" t="s">
        <v>4916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4725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4530</v>
      </c>
      <c r="J3078" s="21">
        <v>1</v>
      </c>
      <c r="K3078" s="21">
        <v>1</v>
      </c>
      <c r="L3078" s="21">
        <f t="shared" si="328"/>
        <v>0</v>
      </c>
      <c r="M3078" s="21" t="s">
        <v>4916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4725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4531</v>
      </c>
      <c r="J3079" s="21">
        <v>2</v>
      </c>
      <c r="K3079" s="21">
        <v>2</v>
      </c>
      <c r="L3079" s="21">
        <f t="shared" si="328"/>
        <v>0</v>
      </c>
      <c r="M3079" s="21" t="s">
        <v>5027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4725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4532</v>
      </c>
      <c r="J3080" s="21">
        <v>1</v>
      </c>
      <c r="K3080" s="21">
        <v>1</v>
      </c>
      <c r="L3080" s="21">
        <f t="shared" si="328"/>
        <v>0</v>
      </c>
      <c r="M3080" s="21" t="s">
        <v>4924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4725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4533</v>
      </c>
      <c r="J3081" s="21">
        <v>1</v>
      </c>
      <c r="K3081" s="21">
        <v>1</v>
      </c>
      <c r="L3081" s="21">
        <f t="shared" si="328"/>
        <v>0</v>
      </c>
      <c r="M3081" s="21" t="s">
        <v>4924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4725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4534</v>
      </c>
      <c r="J3082" s="21">
        <v>1</v>
      </c>
      <c r="K3082" s="21">
        <v>1</v>
      </c>
      <c r="L3082" s="21">
        <f t="shared" si="328"/>
        <v>0</v>
      </c>
      <c r="M3082" s="21" t="s">
        <v>4916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4725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4535</v>
      </c>
      <c r="J3083" s="21">
        <v>1</v>
      </c>
      <c r="K3083" s="21">
        <v>1</v>
      </c>
      <c r="L3083" s="21">
        <f t="shared" si="328"/>
        <v>0</v>
      </c>
      <c r="M3083" s="21" t="s">
        <v>4955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4725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4536</v>
      </c>
      <c r="J3084" s="21">
        <v>1</v>
      </c>
      <c r="K3084" s="21">
        <v>1</v>
      </c>
      <c r="L3084" s="21">
        <f t="shared" si="328"/>
        <v>0</v>
      </c>
      <c r="M3084" s="21" t="s">
        <v>4918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4725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4537</v>
      </c>
      <c r="J3085" s="21">
        <v>1</v>
      </c>
      <c r="K3085" s="21">
        <v>1</v>
      </c>
      <c r="L3085" s="21">
        <f t="shared" si="328"/>
        <v>0</v>
      </c>
      <c r="M3085" s="21" t="s">
        <v>4916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4725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4538</v>
      </c>
      <c r="J3086" s="21">
        <v>1</v>
      </c>
      <c r="K3086" s="21">
        <v>1</v>
      </c>
      <c r="L3086" s="21">
        <f t="shared" si="328"/>
        <v>0</v>
      </c>
      <c r="M3086" s="21" t="s">
        <v>5027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4725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4539</v>
      </c>
      <c r="J3087" s="21">
        <v>1</v>
      </c>
      <c r="K3087" s="21">
        <v>1</v>
      </c>
      <c r="L3087" s="21">
        <f t="shared" si="328"/>
        <v>0</v>
      </c>
      <c r="M3087" s="21" t="s">
        <v>5027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4725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4540</v>
      </c>
      <c r="J3088" s="21">
        <v>1</v>
      </c>
      <c r="K3088" s="21">
        <v>1</v>
      </c>
      <c r="L3088" s="21">
        <f t="shared" si="328"/>
        <v>0</v>
      </c>
      <c r="M3088" s="21" t="s">
        <v>4924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4725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4541</v>
      </c>
      <c r="J3089" s="21">
        <v>1</v>
      </c>
      <c r="K3089" s="21">
        <v>1</v>
      </c>
      <c r="L3089" s="21">
        <f t="shared" si="328"/>
        <v>0</v>
      </c>
      <c r="M3089" s="21" t="s">
        <v>5027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4725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4542</v>
      </c>
      <c r="J3090" s="21">
        <v>1</v>
      </c>
      <c r="K3090" s="21">
        <v>1</v>
      </c>
      <c r="L3090" s="21">
        <f t="shared" si="328"/>
        <v>0</v>
      </c>
      <c r="M3090" s="21" t="s">
        <v>4870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4725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4543</v>
      </c>
      <c r="J3091" s="21">
        <v>1</v>
      </c>
      <c r="K3091" s="21">
        <v>1</v>
      </c>
      <c r="L3091" s="21">
        <f t="shared" si="328"/>
        <v>0</v>
      </c>
      <c r="M3091" s="21" t="s">
        <v>4916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4725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4544</v>
      </c>
      <c r="J3092" s="21">
        <v>1</v>
      </c>
      <c r="K3092" s="21">
        <v>1</v>
      </c>
      <c r="L3092" s="21">
        <f t="shared" si="328"/>
        <v>0</v>
      </c>
      <c r="M3092" s="21" t="s">
        <v>5027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4725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4545</v>
      </c>
      <c r="J3093" s="21">
        <v>1</v>
      </c>
      <c r="K3093" s="21">
        <v>1</v>
      </c>
      <c r="L3093" s="21">
        <f t="shared" si="328"/>
        <v>0</v>
      </c>
      <c r="M3093" s="21" t="s">
        <v>5027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4725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4546</v>
      </c>
      <c r="J3094" s="21">
        <v>1</v>
      </c>
      <c r="K3094" s="21">
        <v>1</v>
      </c>
      <c r="L3094" s="21">
        <f t="shared" si="328"/>
        <v>0</v>
      </c>
      <c r="M3094" s="21" t="s">
        <v>4916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4725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4547</v>
      </c>
      <c r="J3095" s="21">
        <v>1</v>
      </c>
      <c r="K3095" s="21">
        <v>1</v>
      </c>
      <c r="L3095" s="21">
        <f t="shared" si="328"/>
        <v>0</v>
      </c>
      <c r="M3095" s="21" t="s">
        <v>4916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4725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4548</v>
      </c>
      <c r="J3096" s="21">
        <v>1</v>
      </c>
      <c r="K3096" s="21">
        <v>1</v>
      </c>
      <c r="L3096" s="21">
        <f t="shared" si="328"/>
        <v>0</v>
      </c>
      <c r="M3096" s="21" t="s">
        <v>5027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4725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4549</v>
      </c>
      <c r="J3097" s="21">
        <v>1</v>
      </c>
      <c r="K3097" s="21">
        <v>1</v>
      </c>
      <c r="L3097" s="21">
        <f t="shared" si="328"/>
        <v>0</v>
      </c>
      <c r="M3097" s="21" t="s">
        <v>5027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4725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4550</v>
      </c>
      <c r="J3098" s="21">
        <v>1</v>
      </c>
      <c r="K3098" s="21">
        <v>1</v>
      </c>
      <c r="L3098" s="21">
        <f t="shared" si="328"/>
        <v>0</v>
      </c>
      <c r="M3098" s="21" t="s">
        <v>5027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4725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4551</v>
      </c>
      <c r="J3099" s="21">
        <v>1</v>
      </c>
      <c r="K3099" s="21">
        <v>1</v>
      </c>
      <c r="L3099" s="21">
        <f t="shared" si="328"/>
        <v>0</v>
      </c>
      <c r="M3099" s="21" t="s">
        <v>5027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4725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4552</v>
      </c>
      <c r="J3100" s="21">
        <v>1</v>
      </c>
      <c r="K3100" s="21">
        <v>1</v>
      </c>
      <c r="L3100" s="21">
        <f t="shared" si="328"/>
        <v>0</v>
      </c>
      <c r="M3100" s="21" t="s">
        <v>4916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4725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4553</v>
      </c>
      <c r="I3101" s="21" t="s">
        <v>4667</v>
      </c>
      <c r="J3101" s="21">
        <v>1</v>
      </c>
      <c r="K3101" s="21">
        <v>1</v>
      </c>
      <c r="L3101" s="21">
        <f t="shared" si="328"/>
        <v>0</v>
      </c>
      <c r="M3101" s="21" t="s">
        <v>5308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4725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3936</v>
      </c>
      <c r="J3102" s="21">
        <v>1</v>
      </c>
      <c r="K3102" s="21">
        <v>1</v>
      </c>
      <c r="L3102" s="21">
        <f t="shared" si="328"/>
        <v>0</v>
      </c>
      <c r="M3102" s="21" t="s">
        <v>4870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4725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4554</v>
      </c>
      <c r="J3103" s="21">
        <v>1</v>
      </c>
      <c r="K3103" s="21">
        <v>1</v>
      </c>
      <c r="L3103" s="21">
        <f t="shared" si="328"/>
        <v>0</v>
      </c>
      <c r="M3103" s="21" t="s">
        <v>5027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4725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4555</v>
      </c>
      <c r="J3104" s="21">
        <v>1</v>
      </c>
      <c r="K3104" s="21">
        <v>1</v>
      </c>
      <c r="L3104" s="21">
        <f t="shared" si="328"/>
        <v>0</v>
      </c>
      <c r="M3104" s="21" t="s">
        <v>4916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4725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4556</v>
      </c>
      <c r="J3105" s="21">
        <v>1</v>
      </c>
      <c r="K3105" s="21">
        <v>1</v>
      </c>
      <c r="L3105" s="21">
        <f t="shared" si="328"/>
        <v>0</v>
      </c>
      <c r="M3105" s="21" t="s">
        <v>5027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4725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4557</v>
      </c>
      <c r="J3106" s="21">
        <v>1</v>
      </c>
      <c r="K3106" s="21">
        <v>1</v>
      </c>
      <c r="L3106" s="21">
        <f t="shared" si="328"/>
        <v>0</v>
      </c>
      <c r="M3106" s="21" t="s">
        <v>4916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4725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4558</v>
      </c>
      <c r="J3107" s="21">
        <v>1</v>
      </c>
      <c r="K3107" s="21">
        <v>1</v>
      </c>
      <c r="L3107" s="21">
        <f t="shared" si="328"/>
        <v>0</v>
      </c>
      <c r="M3107" s="21" t="s">
        <v>4924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4725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4559</v>
      </c>
      <c r="J3108" s="21">
        <v>1</v>
      </c>
      <c r="K3108" s="21">
        <v>1</v>
      </c>
      <c r="L3108" s="21">
        <f t="shared" si="328"/>
        <v>0</v>
      </c>
      <c r="M3108" s="21" t="s">
        <v>4924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4725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3944</v>
      </c>
      <c r="J3109" s="21">
        <v>1</v>
      </c>
      <c r="K3109" s="21">
        <v>1</v>
      </c>
      <c r="L3109" s="21">
        <f t="shared" si="328"/>
        <v>0</v>
      </c>
      <c r="M3109" s="21" t="s">
        <v>4966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4725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4264</v>
      </c>
      <c r="J3110" s="21">
        <v>2</v>
      </c>
      <c r="K3110" s="21">
        <v>2</v>
      </c>
      <c r="L3110" s="21">
        <f t="shared" si="328"/>
        <v>0</v>
      </c>
      <c r="M3110" s="21" t="s">
        <v>4859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4725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4561</v>
      </c>
      <c r="J3111" s="21">
        <v>1</v>
      </c>
      <c r="K3111" s="21">
        <v>1</v>
      </c>
      <c r="L3111" s="21">
        <f t="shared" si="328"/>
        <v>0</v>
      </c>
      <c r="M3111" s="21" t="s">
        <v>4909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4725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4562</v>
      </c>
      <c r="J3112" s="21">
        <v>1</v>
      </c>
      <c r="K3112" s="21">
        <v>1</v>
      </c>
      <c r="L3112" s="21">
        <f t="shared" si="328"/>
        <v>0</v>
      </c>
      <c r="M3112" s="21" t="s">
        <v>4859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4725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4563</v>
      </c>
      <c r="J3113" s="21">
        <v>1</v>
      </c>
      <c r="K3113" s="21">
        <v>1</v>
      </c>
      <c r="L3113" s="21">
        <f t="shared" si="328"/>
        <v>0</v>
      </c>
      <c r="M3113" s="21" t="s">
        <v>5719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 t="shared" si="328"/>
        <v>0</v>
      </c>
      <c r="M3114" s="21" t="s">
        <v>5718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4725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4564</v>
      </c>
      <c r="J3115" s="21">
        <v>1</v>
      </c>
      <c r="K3115" s="21">
        <v>1</v>
      </c>
      <c r="L3115" s="21">
        <f t="shared" si="328"/>
        <v>0</v>
      </c>
      <c r="M3115" s="21" t="s">
        <v>5718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4725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4565</v>
      </c>
      <c r="J3116" s="21">
        <v>1</v>
      </c>
      <c r="K3116" s="21">
        <v>1</v>
      </c>
      <c r="L3116" s="21">
        <f t="shared" si="328"/>
        <v>0</v>
      </c>
      <c r="M3116" s="21" t="s">
        <v>4882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4725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4566</v>
      </c>
      <c r="J3117" s="21">
        <v>1</v>
      </c>
      <c r="K3117" s="21">
        <v>1</v>
      </c>
      <c r="L3117" s="21">
        <f t="shared" si="328"/>
        <v>0</v>
      </c>
      <c r="M3117" s="21" t="s">
        <v>5718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4725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4262</v>
      </c>
      <c r="J3118" s="21">
        <v>1</v>
      </c>
      <c r="K3118" s="21">
        <v>1</v>
      </c>
      <c r="L3118" s="21">
        <f t="shared" si="328"/>
        <v>0</v>
      </c>
      <c r="M3118" s="21" t="s">
        <v>4859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4725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4587</v>
      </c>
      <c r="J3119" s="21">
        <v>2</v>
      </c>
      <c r="K3119" s="21">
        <v>2</v>
      </c>
      <c r="L3119" s="21">
        <f t="shared" si="328"/>
        <v>0</v>
      </c>
      <c r="M3119" s="21" t="s">
        <v>4922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4725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4568</v>
      </c>
      <c r="J3120" s="21">
        <v>1</v>
      </c>
      <c r="K3120" s="21">
        <v>1</v>
      </c>
      <c r="L3120" s="21">
        <f t="shared" si="328"/>
        <v>0</v>
      </c>
      <c r="M3120" s="21" t="s">
        <v>4859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4725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4569</v>
      </c>
      <c r="J3121" s="21">
        <v>1</v>
      </c>
      <c r="K3121" s="21">
        <v>1</v>
      </c>
      <c r="L3121" s="21">
        <f t="shared" si="328"/>
        <v>0</v>
      </c>
      <c r="M3121" s="21" t="s">
        <v>4882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4725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4570</v>
      </c>
      <c r="J3122" s="21">
        <v>1</v>
      </c>
      <c r="K3122" s="21">
        <v>1</v>
      </c>
      <c r="L3122" s="21">
        <f t="shared" si="328"/>
        <v>0</v>
      </c>
      <c r="M3122" s="21" t="s">
        <v>4882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4725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4598</v>
      </c>
      <c r="J3123" s="21">
        <v>2</v>
      </c>
      <c r="K3123" s="21">
        <v>2</v>
      </c>
      <c r="L3123" s="21">
        <f t="shared" si="328"/>
        <v>0</v>
      </c>
      <c r="M3123" s="21" t="s">
        <v>4898</v>
      </c>
      <c r="N3123" s="30">
        <v>45937</v>
      </c>
      <c r="O3123" s="48">
        <v>76973</v>
      </c>
      <c r="P3123" s="21" t="s">
        <v>4434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4725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4603</v>
      </c>
      <c r="J3124" s="21">
        <v>2</v>
      </c>
      <c r="K3124" s="21">
        <v>2</v>
      </c>
      <c r="L3124" s="21">
        <f t="shared" si="328"/>
        <v>0</v>
      </c>
      <c r="M3124" s="21" t="s">
        <v>4869</v>
      </c>
      <c r="N3124" s="30">
        <v>45937</v>
      </c>
      <c r="O3124" s="48">
        <v>6975</v>
      </c>
      <c r="P3124" s="21" t="s">
        <v>3579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4725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4571</v>
      </c>
      <c r="J3125" s="21">
        <v>1</v>
      </c>
      <c r="K3125" s="21">
        <v>1</v>
      </c>
      <c r="L3125" s="21">
        <f t="shared" si="328"/>
        <v>0</v>
      </c>
      <c r="M3125" s="21" t="s">
        <v>4909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4571</v>
      </c>
      <c r="J3126" s="21">
        <v>20</v>
      </c>
      <c r="K3126" s="21">
        <v>20</v>
      </c>
      <c r="L3126" s="21">
        <f t="shared" si="328"/>
        <v>0</v>
      </c>
      <c r="M3126" s="21" t="s">
        <v>4859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4725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4572</v>
      </c>
      <c r="J3127" s="21">
        <v>1</v>
      </c>
      <c r="K3127" s="21">
        <v>1</v>
      </c>
      <c r="L3127" s="21">
        <f t="shared" si="328"/>
        <v>0</v>
      </c>
      <c r="M3127" s="21" t="s">
        <v>5718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4725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4573</v>
      </c>
      <c r="J3128" s="21">
        <v>1</v>
      </c>
      <c r="K3128" s="21">
        <v>1</v>
      </c>
      <c r="L3128" s="21">
        <f t="shared" si="328"/>
        <v>0</v>
      </c>
      <c r="M3128" s="21" t="s">
        <v>5718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4725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4574</v>
      </c>
      <c r="J3129" s="21">
        <v>1</v>
      </c>
      <c r="K3129" s="21">
        <v>1</v>
      </c>
      <c r="L3129" s="21">
        <f t="shared" si="328"/>
        <v>0</v>
      </c>
      <c r="M3129" s="21" t="s">
        <v>5718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4725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4622</v>
      </c>
      <c r="J3130" s="21">
        <v>2</v>
      </c>
      <c r="K3130" s="21">
        <v>2</v>
      </c>
      <c r="L3130" s="21">
        <f t="shared" si="328"/>
        <v>0</v>
      </c>
      <c r="M3130" s="21" t="s">
        <v>4926</v>
      </c>
      <c r="N3130" s="30">
        <v>45937</v>
      </c>
      <c r="O3130" s="48">
        <v>57253.9</v>
      </c>
      <c r="P3130" s="21" t="s">
        <v>491</v>
      </c>
      <c r="Q3130" s="48" t="s">
        <v>4747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4725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4575</v>
      </c>
      <c r="J3131" s="21">
        <v>1</v>
      </c>
      <c r="K3131" s="21">
        <v>1</v>
      </c>
      <c r="L3131" s="21">
        <f t="shared" si="328"/>
        <v>0</v>
      </c>
      <c r="M3131" s="21" t="s">
        <v>4927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4725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4576</v>
      </c>
      <c r="J3132" s="21">
        <v>1</v>
      </c>
      <c r="K3132" s="21">
        <v>1</v>
      </c>
      <c r="L3132" s="21">
        <f t="shared" si="328"/>
        <v>0</v>
      </c>
      <c r="M3132" s="21" t="s">
        <v>4881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4725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4577</v>
      </c>
      <c r="J3133" s="21">
        <v>1</v>
      </c>
      <c r="K3133" s="21">
        <v>1</v>
      </c>
      <c r="L3133" s="21">
        <f t="shared" si="328"/>
        <v>0</v>
      </c>
      <c r="M3133" s="21" t="s">
        <v>4916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4725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4239</v>
      </c>
      <c r="J3134" s="21">
        <v>1</v>
      </c>
      <c r="K3134" s="21">
        <v>1</v>
      </c>
      <c r="L3134" s="21">
        <f t="shared" si="328"/>
        <v>0</v>
      </c>
      <c r="M3134" s="21" t="s">
        <v>4861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4725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4578</v>
      </c>
      <c r="J3135" s="21">
        <v>1</v>
      </c>
      <c r="K3135" s="21">
        <v>1</v>
      </c>
      <c r="L3135" s="21">
        <f t="shared" si="328"/>
        <v>0</v>
      </c>
      <c r="M3135" s="21" t="s">
        <v>4956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4725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3753</v>
      </c>
      <c r="J3136" s="21">
        <v>2</v>
      </c>
      <c r="K3136" s="21">
        <v>2</v>
      </c>
      <c r="L3136" s="21">
        <f t="shared" si="328"/>
        <v>0</v>
      </c>
      <c r="M3136" s="21" t="s">
        <v>4946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4725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4579</v>
      </c>
      <c r="J3137" s="21">
        <v>1</v>
      </c>
      <c r="K3137" s="21">
        <v>1</v>
      </c>
      <c r="L3137" s="21">
        <f t="shared" si="328"/>
        <v>0</v>
      </c>
      <c r="M3137" s="21" t="s">
        <v>4955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4725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4580</v>
      </c>
      <c r="J3138" s="21">
        <v>1</v>
      </c>
      <c r="K3138" s="21">
        <v>1</v>
      </c>
      <c r="L3138" s="21">
        <f t="shared" si="328"/>
        <v>0</v>
      </c>
      <c r="M3138" s="21" t="s">
        <v>4881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4581</v>
      </c>
      <c r="J3139" s="21">
        <v>1</v>
      </c>
      <c r="K3139" s="21">
        <v>1</v>
      </c>
      <c r="L3139" s="21">
        <f t="shared" si="328"/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4725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4582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4881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4725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4583</v>
      </c>
      <c r="J3141" s="21">
        <v>1</v>
      </c>
      <c r="K3141" s="21">
        <v>1</v>
      </c>
      <c r="L3141" s="21">
        <f t="shared" si="334"/>
        <v>0</v>
      </c>
      <c r="M3141" s="21" t="s">
        <v>4944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4725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4584</v>
      </c>
      <c r="J3142" s="21">
        <v>1</v>
      </c>
      <c r="K3142" s="21">
        <v>1</v>
      </c>
      <c r="L3142" s="21">
        <f t="shared" si="334"/>
        <v>0</v>
      </c>
      <c r="M3142" s="21" t="s">
        <v>4969</v>
      </c>
      <c r="N3142" s="30">
        <v>45937</v>
      </c>
      <c r="O3142" s="48">
        <v>35495</v>
      </c>
      <c r="P3142" s="21" t="s">
        <v>4432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4725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4585</v>
      </c>
      <c r="J3143" s="21">
        <v>1</v>
      </c>
      <c r="K3143" s="21">
        <v>1</v>
      </c>
      <c r="L3143" s="21">
        <f t="shared" si="334"/>
        <v>0</v>
      </c>
      <c r="M3143" s="21" t="s">
        <v>4954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4725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4586</v>
      </c>
      <c r="J3144" s="21">
        <v>1</v>
      </c>
      <c r="K3144" s="21">
        <v>1</v>
      </c>
      <c r="L3144" s="21">
        <f t="shared" si="334"/>
        <v>0</v>
      </c>
      <c r="M3144" s="21" t="s">
        <v>4955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 t="shared" si="334"/>
        <v>0</v>
      </c>
      <c r="M3145" s="21" t="s">
        <v>4881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4725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4588</v>
      </c>
      <c r="J3146" s="21">
        <v>1</v>
      </c>
      <c r="K3146" s="21">
        <v>1</v>
      </c>
      <c r="L3146" s="21">
        <f t="shared" si="334"/>
        <v>0</v>
      </c>
      <c r="M3146" s="21" t="s">
        <v>4971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4725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4589</v>
      </c>
      <c r="J3147" s="21">
        <v>1</v>
      </c>
      <c r="K3147" s="21">
        <v>1</v>
      </c>
      <c r="L3147" s="21">
        <f t="shared" si="334"/>
        <v>0</v>
      </c>
      <c r="M3147" s="21" t="s">
        <v>4971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4725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4590</v>
      </c>
      <c r="J3148" s="21">
        <v>1</v>
      </c>
      <c r="K3148" s="21">
        <v>1</v>
      </c>
      <c r="L3148" s="21">
        <f t="shared" si="334"/>
        <v>0</v>
      </c>
      <c r="M3148" s="21" t="s">
        <v>4876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4725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4591</v>
      </c>
      <c r="J3149" s="21">
        <v>1</v>
      </c>
      <c r="K3149" s="21">
        <v>1</v>
      </c>
      <c r="L3149" s="21">
        <f t="shared" si="334"/>
        <v>0</v>
      </c>
      <c r="M3149" s="21" t="s">
        <v>4954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4725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4592</v>
      </c>
      <c r="J3150" s="21">
        <v>1</v>
      </c>
      <c r="K3150" s="21">
        <v>1</v>
      </c>
      <c r="L3150" s="21">
        <f t="shared" si="334"/>
        <v>0</v>
      </c>
      <c r="M3150" s="21" t="s">
        <v>4867</v>
      </c>
      <c r="N3150" s="30">
        <v>45937</v>
      </c>
      <c r="O3150" s="48">
        <v>389453</v>
      </c>
      <c r="P3150" s="21" t="s">
        <v>4433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4725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4593</v>
      </c>
      <c r="J3151" s="21">
        <v>1</v>
      </c>
      <c r="K3151" s="21">
        <v>1</v>
      </c>
      <c r="L3151" s="21">
        <f t="shared" si="334"/>
        <v>0</v>
      </c>
      <c r="M3151" s="21" t="s">
        <v>4882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4725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4288</v>
      </c>
      <c r="J3152" s="21">
        <v>1</v>
      </c>
      <c r="K3152" s="21">
        <v>1</v>
      </c>
      <c r="L3152" s="21">
        <f t="shared" si="334"/>
        <v>0</v>
      </c>
      <c r="M3152" s="21" t="s">
        <v>4859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4725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4289</v>
      </c>
      <c r="J3153" s="21">
        <v>1</v>
      </c>
      <c r="K3153" s="21">
        <v>1</v>
      </c>
      <c r="L3153" s="21">
        <f t="shared" si="334"/>
        <v>0</v>
      </c>
      <c r="M3153" s="21" t="s">
        <v>4859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4725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4594</v>
      </c>
      <c r="J3154" s="21">
        <v>1</v>
      </c>
      <c r="K3154" s="21">
        <v>1</v>
      </c>
      <c r="L3154" s="21">
        <f t="shared" si="334"/>
        <v>0</v>
      </c>
      <c r="M3154" s="21" t="s">
        <v>4963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4725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4563</v>
      </c>
      <c r="J3155" s="21">
        <v>1</v>
      </c>
      <c r="K3155" s="21">
        <v>1</v>
      </c>
      <c r="L3155" s="21">
        <f t="shared" si="334"/>
        <v>0</v>
      </c>
      <c r="M3155" s="21" t="s">
        <v>4959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4725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4595</v>
      </c>
      <c r="J3156" s="21">
        <v>1</v>
      </c>
      <c r="K3156" s="21">
        <v>1</v>
      </c>
      <c r="L3156" s="21">
        <f t="shared" si="334"/>
        <v>0</v>
      </c>
      <c r="M3156" s="21" t="s">
        <v>4944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4725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4596</v>
      </c>
      <c r="J3157" s="21">
        <v>1</v>
      </c>
      <c r="K3157" s="21">
        <v>1</v>
      </c>
      <c r="L3157" s="21">
        <f t="shared" si="334"/>
        <v>0</v>
      </c>
      <c r="M3157" s="21" t="s">
        <v>5718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4725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4597</v>
      </c>
      <c r="J3158" s="21">
        <v>1</v>
      </c>
      <c r="K3158" s="21">
        <v>1</v>
      </c>
      <c r="L3158" s="21">
        <f t="shared" si="334"/>
        <v>0</v>
      </c>
      <c r="M3158" s="21" t="s">
        <v>4862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4725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4599</v>
      </c>
      <c r="J3159" s="21">
        <v>1</v>
      </c>
      <c r="K3159" s="21">
        <v>1</v>
      </c>
      <c r="L3159" s="21">
        <f t="shared" si="334"/>
        <v>0</v>
      </c>
      <c r="M3159" s="21" t="s">
        <v>4954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4725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4600</v>
      </c>
      <c r="J3160" s="21">
        <v>1</v>
      </c>
      <c r="K3160" s="21">
        <v>1</v>
      </c>
      <c r="L3160" s="21">
        <f t="shared" si="334"/>
        <v>0</v>
      </c>
      <c r="M3160" s="21" t="s">
        <v>4955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4725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4601</v>
      </c>
      <c r="J3161" s="21">
        <v>1</v>
      </c>
      <c r="K3161" s="21">
        <v>1</v>
      </c>
      <c r="L3161" s="21">
        <f t="shared" si="334"/>
        <v>0</v>
      </c>
      <c r="M3161" s="21" t="s">
        <v>4916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4725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4602</v>
      </c>
      <c r="J3162" s="21">
        <v>1</v>
      </c>
      <c r="K3162" s="21">
        <v>1</v>
      </c>
      <c r="L3162" s="21">
        <f t="shared" si="334"/>
        <v>0</v>
      </c>
      <c r="M3162" s="21" t="s">
        <v>4859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4725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3798</v>
      </c>
      <c r="J3163" s="21">
        <v>1</v>
      </c>
      <c r="K3163" s="21">
        <v>1</v>
      </c>
      <c r="L3163" s="21">
        <f t="shared" si="334"/>
        <v>0</v>
      </c>
      <c r="M3163" s="21" t="s">
        <v>4969</v>
      </c>
      <c r="N3163" s="30">
        <v>45937</v>
      </c>
      <c r="O3163" s="48">
        <v>16430</v>
      </c>
      <c r="P3163" s="21" t="s">
        <v>4432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4725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4604</v>
      </c>
      <c r="J3164" s="21">
        <v>1</v>
      </c>
      <c r="K3164" s="21">
        <v>1</v>
      </c>
      <c r="L3164" s="21">
        <f t="shared" si="334"/>
        <v>0</v>
      </c>
      <c r="M3164" s="21" t="s">
        <v>4861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4725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4605</v>
      </c>
      <c r="J3165" s="21">
        <v>1</v>
      </c>
      <c r="K3165" s="21">
        <v>1</v>
      </c>
      <c r="L3165" s="21">
        <f t="shared" si="334"/>
        <v>0</v>
      </c>
      <c r="M3165" s="21" t="s">
        <v>4862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4725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4606</v>
      </c>
      <c r="J3166" s="21">
        <v>1</v>
      </c>
      <c r="K3166" s="21">
        <v>1</v>
      </c>
      <c r="L3166" s="21">
        <f t="shared" si="334"/>
        <v>0</v>
      </c>
      <c r="M3166" s="21" t="s">
        <v>4955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4725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4607</v>
      </c>
      <c r="J3167" s="21">
        <v>1</v>
      </c>
      <c r="K3167" s="21">
        <v>1</v>
      </c>
      <c r="L3167" s="21">
        <f t="shared" si="334"/>
        <v>0</v>
      </c>
      <c r="M3167" s="21" t="s">
        <v>4955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4725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4608</v>
      </c>
      <c r="J3168" s="21">
        <v>1</v>
      </c>
      <c r="K3168" s="21">
        <v>1</v>
      </c>
      <c r="L3168" s="21">
        <f t="shared" si="334"/>
        <v>0</v>
      </c>
      <c r="M3168" s="21" t="s">
        <v>4883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4725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4609</v>
      </c>
      <c r="J3169" s="21">
        <v>1</v>
      </c>
      <c r="K3169" s="21">
        <v>1</v>
      </c>
      <c r="L3169" s="21">
        <f t="shared" si="334"/>
        <v>0</v>
      </c>
      <c r="M3169" s="21" t="s">
        <v>4916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4725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4610</v>
      </c>
      <c r="J3170" s="21">
        <v>1</v>
      </c>
      <c r="K3170" s="21">
        <v>1</v>
      </c>
      <c r="L3170" s="21">
        <f t="shared" si="334"/>
        <v>0</v>
      </c>
      <c r="M3170" s="21" t="s">
        <v>4924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4725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3894</v>
      </c>
      <c r="J3171" s="21">
        <v>1</v>
      </c>
      <c r="K3171" s="21">
        <v>1</v>
      </c>
      <c r="L3171" s="21">
        <f t="shared" si="334"/>
        <v>0</v>
      </c>
      <c r="M3171" s="21" t="s">
        <v>4867</v>
      </c>
      <c r="N3171" s="30">
        <v>45937</v>
      </c>
      <c r="O3171" s="48">
        <v>9380</v>
      </c>
      <c r="P3171" s="21" t="s">
        <v>4433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4611</v>
      </c>
      <c r="J3172" s="21">
        <v>1</v>
      </c>
      <c r="K3172" s="21">
        <v>1</v>
      </c>
      <c r="L3172" s="21">
        <f t="shared" si="334"/>
        <v>0</v>
      </c>
      <c r="M3172" s="21" t="s">
        <v>4965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4311</v>
      </c>
      <c r="J3173" s="21">
        <v>1</v>
      </c>
      <c r="K3173" s="21">
        <v>1</v>
      </c>
      <c r="L3173" s="21">
        <f t="shared" si="334"/>
        <v>0</v>
      </c>
      <c r="M3173" s="21" t="s">
        <v>5027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4725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3814</v>
      </c>
      <c r="J3174" s="21">
        <v>1</v>
      </c>
      <c r="K3174" s="21">
        <v>1</v>
      </c>
      <c r="L3174" s="21">
        <f t="shared" si="334"/>
        <v>0</v>
      </c>
      <c r="M3174" s="21" t="s">
        <v>4915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 t="shared" si="334"/>
        <v>0</v>
      </c>
      <c r="M3175" s="21" t="s">
        <v>4972</v>
      </c>
      <c r="N3175" s="30">
        <v>45939</v>
      </c>
      <c r="O3175" s="48">
        <v>11028.5</v>
      </c>
      <c r="P3175" s="21" t="s">
        <v>4973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4725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4612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4612</v>
      </c>
      <c r="J3177" s="21">
        <v>1</v>
      </c>
      <c r="K3177" s="21">
        <v>1</v>
      </c>
      <c r="L3177" s="21">
        <f t="shared" si="334"/>
        <v>0</v>
      </c>
      <c r="M3177" s="21" t="s">
        <v>4879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4725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4613</v>
      </c>
      <c r="J3178" s="21">
        <v>1</v>
      </c>
      <c r="K3178" s="21">
        <v>1</v>
      </c>
      <c r="L3178" s="21">
        <f t="shared" si="334"/>
        <v>0</v>
      </c>
      <c r="M3178" s="21" t="s">
        <v>4953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4725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4614</v>
      </c>
      <c r="J3179" s="21">
        <v>1</v>
      </c>
      <c r="K3179" s="21">
        <v>1</v>
      </c>
      <c r="L3179" s="21">
        <f t="shared" si="334"/>
        <v>0</v>
      </c>
      <c r="M3179" s="21" t="s">
        <v>4955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4725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4615</v>
      </c>
      <c r="J3180" s="21">
        <v>1</v>
      </c>
      <c r="K3180" s="21">
        <v>1</v>
      </c>
      <c r="L3180" s="21">
        <f t="shared" si="334"/>
        <v>0</v>
      </c>
      <c r="M3180" s="21" t="s">
        <v>4916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4616</v>
      </c>
      <c r="J3181" s="21">
        <v>1</v>
      </c>
      <c r="K3181" s="21">
        <v>1</v>
      </c>
      <c r="L3181" s="21">
        <f t="shared" si="334"/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4725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4617</v>
      </c>
      <c r="J3182" s="21">
        <v>1</v>
      </c>
      <c r="K3182" s="21">
        <v>1</v>
      </c>
      <c r="L3182" s="21">
        <f t="shared" si="334"/>
        <v>0</v>
      </c>
      <c r="M3182" s="21" t="s">
        <v>4959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4725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4618</v>
      </c>
      <c r="J3183" s="21">
        <v>1</v>
      </c>
      <c r="K3183" s="21">
        <v>1</v>
      </c>
      <c r="L3183" s="21">
        <f t="shared" si="334"/>
        <v>0</v>
      </c>
      <c r="M3183" s="21" t="s">
        <v>4942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4725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4012</v>
      </c>
      <c r="J3184" s="21">
        <v>1</v>
      </c>
      <c r="K3184" s="21">
        <v>1</v>
      </c>
      <c r="L3184" s="21">
        <f t="shared" si="334"/>
        <v>0</v>
      </c>
      <c r="M3184" s="21" t="s">
        <v>4868</v>
      </c>
      <c r="N3184" s="30">
        <v>45937</v>
      </c>
      <c r="O3184" s="48">
        <v>5115</v>
      </c>
      <c r="P3184" s="21" t="s">
        <v>4658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4725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4619</v>
      </c>
      <c r="J3185" s="21">
        <v>1</v>
      </c>
      <c r="K3185" s="21">
        <v>1</v>
      </c>
      <c r="L3185" s="21">
        <f t="shared" si="334"/>
        <v>0</v>
      </c>
      <c r="M3185" s="21" t="s">
        <v>4924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4725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4620</v>
      </c>
      <c r="J3186" s="21">
        <v>1</v>
      </c>
      <c r="K3186" s="21">
        <v>1</v>
      </c>
      <c r="L3186" s="21">
        <f t="shared" si="334"/>
        <v>0</v>
      </c>
      <c r="M3186" s="21" t="s">
        <v>4924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4725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4621</v>
      </c>
      <c r="J3187" s="21">
        <v>1</v>
      </c>
      <c r="K3187" s="21">
        <v>1</v>
      </c>
      <c r="L3187" s="21">
        <f t="shared" si="334"/>
        <v>0</v>
      </c>
      <c r="M3187" s="21" t="s">
        <v>4924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4725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4623</v>
      </c>
      <c r="J3188" s="21">
        <v>1</v>
      </c>
      <c r="K3188" s="21">
        <v>1</v>
      </c>
      <c r="L3188" s="21">
        <f t="shared" si="334"/>
        <v>0</v>
      </c>
      <c r="M3188" s="21" t="s">
        <v>4870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4725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4624</v>
      </c>
      <c r="J3189" s="21">
        <v>1</v>
      </c>
      <c r="K3189" s="21">
        <v>1</v>
      </c>
      <c r="L3189" s="21">
        <f t="shared" si="334"/>
        <v>0</v>
      </c>
      <c r="M3189" s="21" t="s">
        <v>4919</v>
      </c>
      <c r="N3189" s="30">
        <v>45937</v>
      </c>
      <c r="O3189" s="48">
        <v>30882.2</v>
      </c>
      <c r="P3189" s="21" t="s">
        <v>191</v>
      </c>
      <c r="Q3189" s="48" t="s">
        <v>4746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4725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4625</v>
      </c>
      <c r="J3190" s="21">
        <v>1</v>
      </c>
      <c r="K3190" s="21">
        <v>1</v>
      </c>
      <c r="L3190" s="21">
        <f t="shared" si="334"/>
        <v>0</v>
      </c>
      <c r="M3190" s="21" t="s">
        <v>4959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4725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4626</v>
      </c>
      <c r="J3191" s="21">
        <v>1</v>
      </c>
      <c r="K3191" s="21">
        <v>1</v>
      </c>
      <c r="L3191" s="21">
        <f t="shared" si="334"/>
        <v>0</v>
      </c>
      <c r="M3191" s="21" t="s">
        <v>4916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4725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4627</v>
      </c>
      <c r="J3192" s="21">
        <v>1</v>
      </c>
      <c r="K3192" s="21">
        <v>1</v>
      </c>
      <c r="L3192" s="21">
        <f t="shared" si="334"/>
        <v>0</v>
      </c>
      <c r="M3192" s="21" t="s">
        <v>4959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4628</v>
      </c>
      <c r="J3193" s="21">
        <v>1</v>
      </c>
      <c r="K3193" s="21">
        <v>1</v>
      </c>
      <c r="L3193" s="21">
        <f t="shared" si="334"/>
        <v>0</v>
      </c>
      <c r="M3193" s="21" t="s">
        <v>4924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4725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4629</v>
      </c>
      <c r="J3194" s="21">
        <v>1</v>
      </c>
      <c r="K3194" s="21">
        <v>1</v>
      </c>
      <c r="L3194" s="21">
        <f t="shared" si="334"/>
        <v>0</v>
      </c>
      <c r="M3194" s="21" t="s">
        <v>4879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4725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4630</v>
      </c>
      <c r="J3195" s="21">
        <v>1</v>
      </c>
      <c r="K3195" s="21">
        <v>1</v>
      </c>
      <c r="L3195" s="21">
        <f t="shared" si="334"/>
        <v>0</v>
      </c>
      <c r="M3195" s="21" t="s">
        <v>4916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4725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4631</v>
      </c>
      <c r="J3196" s="21">
        <v>1</v>
      </c>
      <c r="K3196" s="21">
        <v>1</v>
      </c>
      <c r="L3196" s="21">
        <f t="shared" si="334"/>
        <v>0</v>
      </c>
      <c r="M3196" s="21" t="s">
        <v>5027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4725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4632</v>
      </c>
      <c r="J3197" s="21">
        <v>1</v>
      </c>
      <c r="K3197" s="21">
        <v>1</v>
      </c>
      <c r="L3197" s="21">
        <f t="shared" si="334"/>
        <v>0</v>
      </c>
      <c r="M3197" s="21" t="s">
        <v>4946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4633</v>
      </c>
      <c r="J3198" s="21">
        <v>1</v>
      </c>
      <c r="K3198" s="21">
        <v>1</v>
      </c>
      <c r="L3198" s="21">
        <f t="shared" si="334"/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4634</v>
      </c>
      <c r="J3199" s="21">
        <v>1</v>
      </c>
      <c r="K3199" s="21">
        <v>1</v>
      </c>
      <c r="L3199" s="21">
        <f t="shared" si="334"/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4635</v>
      </c>
      <c r="J3200" s="21">
        <v>1</v>
      </c>
      <c r="K3200" s="21">
        <v>1</v>
      </c>
      <c r="L3200" s="21">
        <f t="shared" si="334"/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4636</v>
      </c>
      <c r="J3201" s="21">
        <v>1</v>
      </c>
      <c r="K3201" s="21">
        <v>1</v>
      </c>
      <c r="L3201" s="21">
        <f t="shared" si="334"/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4637</v>
      </c>
      <c r="J3202" s="21">
        <v>1</v>
      </c>
      <c r="K3202" s="21">
        <v>1</v>
      </c>
      <c r="L3202" s="21">
        <f t="shared" si="334"/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4638</v>
      </c>
      <c r="J3203" s="21">
        <v>1</v>
      </c>
      <c r="K3203" s="21">
        <v>1</v>
      </c>
      <c r="L3203" s="21">
        <f t="shared" si="334"/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4639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4725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4640</v>
      </c>
      <c r="J3205" s="21">
        <v>1</v>
      </c>
      <c r="K3205" s="21">
        <v>1</v>
      </c>
      <c r="L3205" s="21">
        <f t="shared" si="340"/>
        <v>0</v>
      </c>
      <c r="M3205" s="21" t="s">
        <v>4946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4725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4112</v>
      </c>
      <c r="J3206" s="21">
        <v>1</v>
      </c>
      <c r="K3206" s="21">
        <v>1</v>
      </c>
      <c r="L3206" s="21">
        <f t="shared" si="340"/>
        <v>0</v>
      </c>
      <c r="M3206" s="21" t="s">
        <v>4946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4725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4641</v>
      </c>
      <c r="J3207" s="21">
        <v>1</v>
      </c>
      <c r="K3207" s="21">
        <v>1</v>
      </c>
      <c r="L3207" s="21">
        <f t="shared" si="340"/>
        <v>0</v>
      </c>
      <c r="M3207" s="21" t="s">
        <v>4946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4725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4642</v>
      </c>
      <c r="J3208" s="21">
        <v>1</v>
      </c>
      <c r="K3208" s="21">
        <v>1</v>
      </c>
      <c r="L3208" s="21">
        <f t="shared" si="340"/>
        <v>0</v>
      </c>
      <c r="M3208" s="21" t="s">
        <v>4946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4725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3753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3688</v>
      </c>
      <c r="Q3209" s="21"/>
      <c r="R3209" s="21"/>
      <c r="S3209" s="3" t="s">
        <v>299</v>
      </c>
      <c r="T3209" s="37" t="s">
        <v>4846</v>
      </c>
      <c r="U3209" s="21" t="s">
        <v>18</v>
      </c>
      <c r="V3209" s="21" t="str">
        <f>VLOOKUP(P3209,'Customer List'!B:C,2,)</f>
        <v>Unknown</v>
      </c>
      <c r="W3209" s="37" t="s">
        <v>4847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4725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4643</v>
      </c>
      <c r="J3210" s="21">
        <v>1</v>
      </c>
      <c r="K3210" s="21">
        <v>1</v>
      </c>
      <c r="L3210" s="21">
        <f t="shared" si="340"/>
        <v>0</v>
      </c>
      <c r="M3210" s="21" t="s">
        <v>4946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4725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4644</v>
      </c>
      <c r="J3211" s="21">
        <v>1</v>
      </c>
      <c r="K3211" s="21">
        <v>1</v>
      </c>
      <c r="L3211" s="21">
        <f t="shared" si="340"/>
        <v>0</v>
      </c>
      <c r="M3211" s="21" t="s">
        <v>4946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4725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4645</v>
      </c>
      <c r="J3212" s="21">
        <v>1</v>
      </c>
      <c r="K3212" s="21">
        <v>1</v>
      </c>
      <c r="L3212" s="21">
        <f t="shared" si="340"/>
        <v>0</v>
      </c>
      <c r="M3212" s="21" t="s">
        <v>4946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4646</v>
      </c>
      <c r="J3213" s="21">
        <v>1</v>
      </c>
      <c r="K3213" s="21">
        <v>1</v>
      </c>
      <c r="L3213" s="21">
        <f t="shared" si="340"/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4647</v>
      </c>
      <c r="J3214" s="21">
        <v>1</v>
      </c>
      <c r="K3214" s="21">
        <v>1</v>
      </c>
      <c r="L3214" s="21">
        <f t="shared" si="340"/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4648</v>
      </c>
      <c r="J3215" s="21">
        <v>1</v>
      </c>
      <c r="K3215" s="21">
        <v>1</v>
      </c>
      <c r="L3215" s="21">
        <f t="shared" si="340"/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4649</v>
      </c>
      <c r="J3216" s="21">
        <v>1</v>
      </c>
      <c r="K3216" s="21">
        <v>1</v>
      </c>
      <c r="L3216" s="21">
        <f t="shared" si="340"/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4650</v>
      </c>
      <c r="J3217" s="21">
        <v>1</v>
      </c>
      <c r="K3217" s="21">
        <v>1</v>
      </c>
      <c r="L3217" s="21">
        <f t="shared" si="340"/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4651</v>
      </c>
      <c r="J3218" s="21">
        <v>1</v>
      </c>
      <c r="K3218" s="21">
        <v>1</v>
      </c>
      <c r="L3218" s="21">
        <f t="shared" si="340"/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4652</v>
      </c>
      <c r="J3219" s="21">
        <v>1</v>
      </c>
      <c r="K3219" s="21">
        <v>1</v>
      </c>
      <c r="L3219" s="21">
        <f t="shared" si="340"/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4725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4653</v>
      </c>
      <c r="J3220" s="21">
        <v>1</v>
      </c>
      <c r="K3220" s="21">
        <v>1</v>
      </c>
      <c r="L3220" s="21">
        <f t="shared" si="340"/>
        <v>0</v>
      </c>
      <c r="M3220" s="21" t="s">
        <v>4943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4725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3766</v>
      </c>
      <c r="J3221" s="21">
        <v>1</v>
      </c>
      <c r="K3221" s="21">
        <v>1</v>
      </c>
      <c r="L3221" s="21">
        <f t="shared" si="340"/>
        <v>0</v>
      </c>
      <c r="M3221" s="21" t="s">
        <v>4862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4725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4654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3688</v>
      </c>
      <c r="Q3222" s="21"/>
      <c r="R3222" s="21"/>
      <c r="S3222" s="3">
        <v>4</v>
      </c>
      <c r="T3222" s="37" t="s">
        <v>4846</v>
      </c>
      <c r="U3222" s="21" t="s">
        <v>18</v>
      </c>
      <c r="V3222" s="21" t="str">
        <f>VLOOKUP(P3222,'Customer List'!B:C,2,)</f>
        <v>Unknown</v>
      </c>
      <c r="W3222" s="37" t="s">
        <v>4847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4725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4655</v>
      </c>
      <c r="J3223" s="21">
        <v>1</v>
      </c>
      <c r="K3223" s="21">
        <v>1</v>
      </c>
      <c r="L3223" s="21">
        <f t="shared" si="340"/>
        <v>0</v>
      </c>
      <c r="M3223" s="21" t="s">
        <v>4924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4725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4656</v>
      </c>
      <c r="J3224" s="21">
        <v>1</v>
      </c>
      <c r="K3224" s="21">
        <v>1</v>
      </c>
      <c r="L3224" s="21">
        <f t="shared" si="340"/>
        <v>0</v>
      </c>
      <c r="M3224" s="21" t="s">
        <v>4924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4725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4657</v>
      </c>
      <c r="J3225" s="21">
        <v>1</v>
      </c>
      <c r="K3225" s="21">
        <v>1</v>
      </c>
      <c r="L3225" s="21">
        <f t="shared" si="340"/>
        <v>0</v>
      </c>
      <c r="M3225" s="21" t="s">
        <v>5718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4725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4571</v>
      </c>
      <c r="J3226" s="21">
        <v>3</v>
      </c>
      <c r="K3226" s="21">
        <v>3</v>
      </c>
      <c r="L3226" s="21">
        <f t="shared" si="340"/>
        <v>0</v>
      </c>
      <c r="M3226" s="21" t="s">
        <v>4927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4725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3874</v>
      </c>
      <c r="J3227" s="21">
        <v>3</v>
      </c>
      <c r="K3227" s="21">
        <v>3</v>
      </c>
      <c r="L3227" s="21">
        <f t="shared" si="340"/>
        <v>0</v>
      </c>
      <c r="M3227" s="21" t="s">
        <v>4927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4725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3879</v>
      </c>
      <c r="J3228" s="21">
        <v>3</v>
      </c>
      <c r="K3228" s="21">
        <v>3</v>
      </c>
      <c r="L3228" s="21">
        <f t="shared" si="340"/>
        <v>0</v>
      </c>
      <c r="M3228" s="21" t="s">
        <v>4859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4725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4567</v>
      </c>
      <c r="J3229" s="21">
        <v>4</v>
      </c>
      <c r="K3229" s="21">
        <v>4</v>
      </c>
      <c r="L3229" s="21">
        <f t="shared" si="340"/>
        <v>0</v>
      </c>
      <c r="M3229" s="21" t="s">
        <v>4859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4725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3784</v>
      </c>
      <c r="J3230" s="21">
        <v>7</v>
      </c>
      <c r="K3230" s="21">
        <v>7</v>
      </c>
      <c r="L3230" s="21">
        <f t="shared" si="340"/>
        <v>0</v>
      </c>
      <c r="M3230" s="21" t="s">
        <v>4859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4745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4727</v>
      </c>
      <c r="I3231" s="21" t="s">
        <v>4728</v>
      </c>
      <c r="J3231" s="21">
        <v>2</v>
      </c>
      <c r="K3231" s="21">
        <v>2</v>
      </c>
      <c r="L3231" s="21">
        <f t="shared" si="340"/>
        <v>0</v>
      </c>
      <c r="M3231" s="21" t="s">
        <v>4945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4745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4729</v>
      </c>
      <c r="J3232" s="21">
        <v>2</v>
      </c>
      <c r="K3232" s="21">
        <v>2</v>
      </c>
      <c r="L3232" s="21">
        <f t="shared" si="340"/>
        <v>0</v>
      </c>
      <c r="M3232" s="21" t="s">
        <v>4945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4745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4730</v>
      </c>
      <c r="I3233" s="21" t="s">
        <v>4731</v>
      </c>
      <c r="J3233" s="21">
        <v>2</v>
      </c>
      <c r="K3233" s="21">
        <v>2</v>
      </c>
      <c r="L3233" s="21">
        <f t="shared" si="340"/>
        <v>0</v>
      </c>
      <c r="M3233" s="21" t="s">
        <v>4945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4745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4732</v>
      </c>
      <c r="I3234" s="21" t="s">
        <v>4733</v>
      </c>
      <c r="J3234" s="21">
        <v>2</v>
      </c>
      <c r="K3234" s="21">
        <v>2</v>
      </c>
      <c r="L3234" s="21">
        <f t="shared" si="340"/>
        <v>0</v>
      </c>
      <c r="M3234" s="21" t="s">
        <v>4945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4745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4734</v>
      </c>
      <c r="J3235" s="21">
        <v>2</v>
      </c>
      <c r="K3235" s="21">
        <v>2</v>
      </c>
      <c r="L3235" s="21">
        <f t="shared" si="340"/>
        <v>0</v>
      </c>
      <c r="M3235" s="21" t="s">
        <v>4945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4745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4735</v>
      </c>
      <c r="I3236" s="21" t="s">
        <v>4736</v>
      </c>
      <c r="J3236" s="21">
        <v>2</v>
      </c>
      <c r="K3236" s="21">
        <v>2</v>
      </c>
      <c r="L3236" s="21">
        <f t="shared" si="340"/>
        <v>0</v>
      </c>
      <c r="M3236" s="21" t="s">
        <v>4945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4737</v>
      </c>
      <c r="J3237" s="21">
        <v>2</v>
      </c>
      <c r="K3237" s="21">
        <v>2</v>
      </c>
      <c r="L3237" s="21">
        <f t="shared" si="340"/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4745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4738</v>
      </c>
      <c r="I3238" s="21" t="s">
        <v>4739</v>
      </c>
      <c r="J3238" s="21">
        <v>2</v>
      </c>
      <c r="K3238" s="21">
        <v>2</v>
      </c>
      <c r="L3238" s="21">
        <f t="shared" si="340"/>
        <v>0</v>
      </c>
      <c r="M3238" s="21" t="s">
        <v>4945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4745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4740</v>
      </c>
      <c r="J3239" s="21">
        <v>2</v>
      </c>
      <c r="K3239" s="21">
        <v>2</v>
      </c>
      <c r="L3239" s="21">
        <f t="shared" si="340"/>
        <v>0</v>
      </c>
      <c r="M3239" s="21" t="s">
        <v>4945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4745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4741</v>
      </c>
      <c r="J3240" s="21">
        <v>2</v>
      </c>
      <c r="K3240" s="21">
        <v>2</v>
      </c>
      <c r="L3240" s="21">
        <f t="shared" si="340"/>
        <v>0</v>
      </c>
      <c r="M3240" s="21" t="s">
        <v>4945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4745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4742</v>
      </c>
      <c r="J3241" s="21">
        <v>1</v>
      </c>
      <c r="K3241" s="21">
        <v>1</v>
      </c>
      <c r="L3241" s="21">
        <f t="shared" si="340"/>
        <v>0</v>
      </c>
      <c r="M3241" s="21" t="s">
        <v>4945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4743</v>
      </c>
      <c r="I3242" s="21" t="s">
        <v>4744</v>
      </c>
      <c r="J3242" s="21">
        <v>1</v>
      </c>
      <c r="K3242" s="21">
        <v>1</v>
      </c>
      <c r="L3242" s="21">
        <f t="shared" si="340"/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4726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4507</v>
      </c>
      <c r="J3243" s="21">
        <v>2</v>
      </c>
      <c r="K3243" s="21">
        <v>2</v>
      </c>
      <c r="L3243" s="21">
        <f t="shared" si="340"/>
        <v>0</v>
      </c>
      <c r="M3243" s="21" t="s">
        <v>4970</v>
      </c>
      <c r="N3243" s="30">
        <v>45937</v>
      </c>
      <c r="O3243" s="48">
        <v>96120</v>
      </c>
      <c r="P3243" s="21" t="s">
        <v>4431</v>
      </c>
      <c r="Q3243" s="21">
        <v>58156574420</v>
      </c>
      <c r="R3243" s="21" t="s">
        <v>40</v>
      </c>
      <c r="S3243" s="3">
        <v>-20</v>
      </c>
      <c r="T3243" s="37"/>
      <c r="U3243" s="21" t="s">
        <v>3580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4726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4436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3580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4726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4437</v>
      </c>
      <c r="I3245" s="21" t="s">
        <v>4438</v>
      </c>
      <c r="J3245" s="21">
        <v>1</v>
      </c>
      <c r="K3245" s="21">
        <v>1</v>
      </c>
      <c r="L3245" s="21">
        <f t="shared" si="340"/>
        <v>0</v>
      </c>
      <c r="M3245" s="21" t="s">
        <v>5591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5528</v>
      </c>
      <c r="U3245" s="21" t="s">
        <v>3580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4439</v>
      </c>
      <c r="I3246" s="21" t="s">
        <v>4440</v>
      </c>
      <c r="J3246" s="21">
        <v>1</v>
      </c>
      <c r="K3246" s="21">
        <v>1</v>
      </c>
      <c r="L3246" s="21">
        <f t="shared" si="340"/>
        <v>0</v>
      </c>
      <c r="M3246" s="21" t="s">
        <v>5591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5528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4441</v>
      </c>
      <c r="I3247" s="21" t="s">
        <v>4442</v>
      </c>
      <c r="J3247" s="21">
        <v>1</v>
      </c>
      <c r="K3247" s="21">
        <v>1</v>
      </c>
      <c r="L3247" s="21">
        <f t="shared" si="340"/>
        <v>0</v>
      </c>
      <c r="M3247" s="21" t="s">
        <v>5591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5528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4443</v>
      </c>
      <c r="I3248" s="21" t="s">
        <v>4444</v>
      </c>
      <c r="J3248" s="21">
        <v>1</v>
      </c>
      <c r="K3248" s="21">
        <v>1</v>
      </c>
      <c r="L3248" s="21">
        <f t="shared" si="340"/>
        <v>0</v>
      </c>
      <c r="M3248" s="21" t="s">
        <v>5591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5528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4726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4445</v>
      </c>
      <c r="I3249" s="21" t="s">
        <v>4446</v>
      </c>
      <c r="J3249" s="21">
        <v>1</v>
      </c>
      <c r="K3249" s="21">
        <v>1</v>
      </c>
      <c r="L3249" s="21">
        <f t="shared" si="340"/>
        <v>0</v>
      </c>
      <c r="M3249" s="21" t="s">
        <v>4895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3580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4726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4447</v>
      </c>
      <c r="I3250" s="21" t="s">
        <v>4448</v>
      </c>
      <c r="J3250" s="21">
        <v>1</v>
      </c>
      <c r="K3250" s="21">
        <v>1</v>
      </c>
      <c r="L3250" s="21">
        <f t="shared" si="340"/>
        <v>0</v>
      </c>
      <c r="M3250" s="21" t="s">
        <v>4901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4449</v>
      </c>
      <c r="I3251" s="21" t="s">
        <v>4450</v>
      </c>
      <c r="J3251" s="21">
        <v>1</v>
      </c>
      <c r="K3251" s="21">
        <v>1</v>
      </c>
      <c r="L3251" s="21">
        <f t="shared" si="340"/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4451</v>
      </c>
      <c r="I3252" s="21" t="s">
        <v>4452</v>
      </c>
      <c r="J3252" s="21">
        <v>1</v>
      </c>
      <c r="K3252" s="21">
        <v>1</v>
      </c>
      <c r="L3252" s="21">
        <f t="shared" si="340"/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4453</v>
      </c>
      <c r="I3253" s="21" t="s">
        <v>4454</v>
      </c>
      <c r="J3253" s="21">
        <v>1</v>
      </c>
      <c r="K3253" s="21">
        <v>1</v>
      </c>
      <c r="L3253" s="21">
        <f t="shared" si="340"/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4455</v>
      </c>
      <c r="I3254" s="21" t="s">
        <v>4456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4457</v>
      </c>
      <c r="I3255" s="21" t="s">
        <v>4458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4459</v>
      </c>
      <c r="I3256" s="21" t="s">
        <v>4460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4461</v>
      </c>
      <c r="I3257" s="21" t="s">
        <v>4462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4463</v>
      </c>
      <c r="I3258" s="21" t="s">
        <v>4464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4465</v>
      </c>
      <c r="I3259" s="21" t="s">
        <v>4466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4726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4123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4726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4467</v>
      </c>
      <c r="I3261" s="21" t="s">
        <v>4468</v>
      </c>
      <c r="J3261" s="21">
        <v>1</v>
      </c>
      <c r="K3261" s="21">
        <v>1</v>
      </c>
      <c r="L3261" s="21">
        <f t="shared" si="340"/>
        <v>0</v>
      </c>
      <c r="M3261" s="21" t="s">
        <v>4902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4469</v>
      </c>
      <c r="I3262" s="21" t="s">
        <v>4470</v>
      </c>
      <c r="J3262" s="21">
        <v>1</v>
      </c>
      <c r="K3262" s="21">
        <v>1</v>
      </c>
      <c r="L3262" s="21">
        <f t="shared" si="340"/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4471</v>
      </c>
      <c r="I3263" s="21" t="s">
        <v>4472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3580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4473</v>
      </c>
      <c r="I3264" s="21" t="s">
        <v>4474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4726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4475</v>
      </c>
      <c r="I3265" s="21" t="s">
        <v>4476</v>
      </c>
      <c r="J3265" s="21">
        <v>1</v>
      </c>
      <c r="K3265" s="21">
        <v>1</v>
      </c>
      <c r="L3265" s="21">
        <f t="shared" si="340"/>
        <v>0</v>
      </c>
      <c r="M3265" s="21" t="s">
        <v>4950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4726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4477</v>
      </c>
      <c r="I3266" s="21" t="s">
        <v>4478</v>
      </c>
      <c r="J3266" s="21">
        <v>1</v>
      </c>
      <c r="K3266" s="21">
        <v>1</v>
      </c>
      <c r="L3266" s="21">
        <f t="shared" si="340"/>
        <v>0</v>
      </c>
      <c r="M3266" s="21" t="s">
        <v>4933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3580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4726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4479</v>
      </c>
      <c r="I3267" s="21" t="s">
        <v>4480</v>
      </c>
      <c r="J3267" s="21">
        <v>1</v>
      </c>
      <c r="K3267" s="21">
        <v>1</v>
      </c>
      <c r="L3267" s="21">
        <f t="shared" si="340"/>
        <v>0</v>
      </c>
      <c r="M3267" s="21" t="s">
        <v>4893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4481</v>
      </c>
      <c r="I3268" s="21" t="s">
        <v>4482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4889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4483</v>
      </c>
      <c r="I3269" s="21" t="s">
        <v>4484</v>
      </c>
      <c r="J3269" s="21">
        <v>1</v>
      </c>
      <c r="K3269" s="21">
        <v>1</v>
      </c>
      <c r="L3269" s="21">
        <f t="shared" si="347"/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4726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4485</v>
      </c>
      <c r="I3270" s="21" t="s">
        <v>4486</v>
      </c>
      <c r="J3270" s="21">
        <v>1</v>
      </c>
      <c r="K3270" s="21">
        <v>1</v>
      </c>
      <c r="L3270" s="21">
        <f t="shared" si="347"/>
        <v>0</v>
      </c>
      <c r="M3270" s="21" t="s">
        <v>5015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3580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4726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4487</v>
      </c>
      <c r="I3271" s="21" t="s">
        <v>4488</v>
      </c>
      <c r="J3271" s="21">
        <v>1</v>
      </c>
      <c r="K3271" s="21">
        <v>1</v>
      </c>
      <c r="L3271" s="21">
        <f t="shared" si="347"/>
        <v>0</v>
      </c>
      <c r="M3271" s="21" t="s">
        <v>4893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3580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4489</v>
      </c>
      <c r="I3272" s="21" t="s">
        <v>4490</v>
      </c>
      <c r="J3272" s="21">
        <v>1</v>
      </c>
      <c r="K3272" s="21">
        <v>1</v>
      </c>
      <c r="L3272" s="21">
        <f t="shared" si="347"/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4491</v>
      </c>
      <c r="I3273" s="21" t="s">
        <v>4492</v>
      </c>
      <c r="J3273" s="21">
        <v>1</v>
      </c>
      <c r="K3273" s="21">
        <v>1</v>
      </c>
      <c r="L3273" s="21">
        <f t="shared" si="347"/>
        <v>0</v>
      </c>
      <c r="M3273" s="21" t="s">
        <v>4893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4127</v>
      </c>
      <c r="J3274" s="21">
        <v>1</v>
      </c>
      <c r="K3274" s="21">
        <v>1</v>
      </c>
      <c r="L3274" s="21">
        <f t="shared" si="347"/>
        <v>0</v>
      </c>
      <c r="M3274" s="21" t="s">
        <v>4962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4749</v>
      </c>
      <c r="U3274" s="21" t="s">
        <v>3580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4493</v>
      </c>
      <c r="I3275" s="21" t="s">
        <v>4494</v>
      </c>
      <c r="J3275" s="21">
        <v>1</v>
      </c>
      <c r="K3275" s="21">
        <v>1</v>
      </c>
      <c r="L3275" s="21">
        <f t="shared" si="347"/>
        <v>0</v>
      </c>
      <c r="M3275" s="21" t="s">
        <v>4891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3580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4495</v>
      </c>
      <c r="I3276" s="21" t="s">
        <v>4496</v>
      </c>
      <c r="J3276" s="21">
        <v>1</v>
      </c>
      <c r="K3276" s="21">
        <v>1</v>
      </c>
      <c r="L3276" s="21">
        <f t="shared" si="347"/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4497</v>
      </c>
      <c r="I3277" s="21" t="s">
        <v>4498</v>
      </c>
      <c r="J3277" s="21">
        <v>1</v>
      </c>
      <c r="K3277" s="21">
        <v>1</v>
      </c>
      <c r="L3277" s="21">
        <f t="shared" si="347"/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4726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4123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3580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4123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Banglore</v>
      </c>
      <c r="W3279" s="38" t="s">
        <v>5725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4726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4499</v>
      </c>
      <c r="I3280" s="21" t="s">
        <v>4500</v>
      </c>
      <c r="J3280" s="21">
        <v>1</v>
      </c>
      <c r="K3280" s="21">
        <v>1</v>
      </c>
      <c r="L3280" s="21">
        <f t="shared" si="347"/>
        <v>0</v>
      </c>
      <c r="M3280" s="21" t="s">
        <v>4892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3580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4726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4501</v>
      </c>
      <c r="I3281" s="21" t="s">
        <v>4502</v>
      </c>
      <c r="J3281" s="21">
        <v>1</v>
      </c>
      <c r="K3281" s="21">
        <v>1</v>
      </c>
      <c r="L3281" s="21">
        <f t="shared" si="347"/>
        <v>0</v>
      </c>
      <c r="M3281" s="21" t="s">
        <v>4890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4503</v>
      </c>
      <c r="I3282" s="21" t="s">
        <v>4504</v>
      </c>
      <c r="J3282" s="21">
        <v>1</v>
      </c>
      <c r="K3282" s="21">
        <v>1</v>
      </c>
      <c r="L3282" s="21">
        <f t="shared" si="347"/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4726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4505</v>
      </c>
      <c r="I3283" s="21" t="s">
        <v>4506</v>
      </c>
      <c r="J3283" s="21">
        <v>1</v>
      </c>
      <c r="K3283" s="21">
        <v>1</v>
      </c>
      <c r="L3283" s="21">
        <f t="shared" si="347"/>
        <v>0</v>
      </c>
      <c r="M3283" s="21" t="s">
        <v>4860</v>
      </c>
      <c r="N3283" s="30">
        <v>45938</v>
      </c>
      <c r="O3283" s="48">
        <v>34440</v>
      </c>
      <c r="P3283" s="21" t="s">
        <v>4430</v>
      </c>
      <c r="Q3283" s="21" t="s">
        <v>1127</v>
      </c>
      <c r="R3283" s="21" t="s">
        <v>1127</v>
      </c>
      <c r="S3283" s="3">
        <v>-20</v>
      </c>
      <c r="T3283" s="37"/>
      <c r="U3283" s="21" t="s">
        <v>3580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4726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4508</v>
      </c>
      <c r="I3284" s="21" t="s">
        <v>4509</v>
      </c>
      <c r="J3284" s="21">
        <v>1</v>
      </c>
      <c r="K3284" s="21">
        <v>1</v>
      </c>
      <c r="L3284" s="21">
        <f t="shared" si="347"/>
        <v>0</v>
      </c>
      <c r="M3284" s="21" t="s">
        <v>5161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3580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4726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4510</v>
      </c>
      <c r="I3285" s="21" t="s">
        <v>4511</v>
      </c>
      <c r="J3285" s="21">
        <v>1</v>
      </c>
      <c r="K3285" s="21">
        <v>1</v>
      </c>
      <c r="L3285" s="21">
        <f t="shared" si="347"/>
        <v>0</v>
      </c>
      <c r="M3285" s="21" t="s">
        <v>4894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3580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4726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4512</v>
      </c>
      <c r="I3286" s="21" t="s">
        <v>4513</v>
      </c>
      <c r="J3286" s="21">
        <v>1</v>
      </c>
      <c r="K3286" s="21">
        <v>1</v>
      </c>
      <c r="L3286" s="21">
        <f t="shared" si="347"/>
        <v>0</v>
      </c>
      <c r="M3286" s="21" t="s">
        <v>4901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4514</v>
      </c>
      <c r="I3287" s="21" t="s">
        <v>4515</v>
      </c>
      <c r="J3287" s="21">
        <v>1</v>
      </c>
      <c r="K3287" s="21">
        <v>1</v>
      </c>
      <c r="L3287" s="21">
        <f t="shared" si="347"/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4726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4516</v>
      </c>
      <c r="I3288" s="21" t="s">
        <v>4517</v>
      </c>
      <c r="J3288" s="21">
        <v>1</v>
      </c>
      <c r="K3288" s="21">
        <v>1</v>
      </c>
      <c r="L3288" s="21">
        <f t="shared" si="347"/>
        <v>0</v>
      </c>
      <c r="M3288" s="21" t="s">
        <v>4889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3580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4726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4518</v>
      </c>
      <c r="I3289" s="21" t="s">
        <v>4519</v>
      </c>
      <c r="J3289" s="21">
        <v>1</v>
      </c>
      <c r="K3289" s="21">
        <v>1</v>
      </c>
      <c r="L3289" s="21">
        <f t="shared" si="347"/>
        <v>0</v>
      </c>
      <c r="M3289" s="21" t="s">
        <v>4884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3580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4726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4124</v>
      </c>
      <c r="J3290" s="21">
        <v>1</v>
      </c>
      <c r="K3290" s="21">
        <v>1</v>
      </c>
      <c r="L3290" s="21">
        <f t="shared" si="347"/>
        <v>0</v>
      </c>
      <c r="M3290" s="21" t="s">
        <v>5889</v>
      </c>
      <c r="N3290" s="30">
        <v>45969</v>
      </c>
      <c r="O3290" s="48">
        <v>7994.25</v>
      </c>
      <c r="P3290" s="21" t="s">
        <v>2513</v>
      </c>
      <c r="Q3290" s="21">
        <v>58157937961</v>
      </c>
      <c r="R3290" s="21" t="s">
        <v>40</v>
      </c>
      <c r="S3290" s="3">
        <v>4</v>
      </c>
      <c r="T3290" s="37"/>
      <c r="U3290" s="21" t="s">
        <v>3580</v>
      </c>
      <c r="V3290" s="21" t="str">
        <f>VLOOKUP(P3290,'Customer List'!B:C,2,)</f>
        <v>MOHALI (PUNJAB)</v>
      </c>
      <c r="W3290" s="38" t="s">
        <v>5707</v>
      </c>
      <c r="X3290" s="30">
        <v>45972</v>
      </c>
      <c r="Y3290" s="21">
        <f t="shared" si="348"/>
        <v>3</v>
      </c>
      <c r="Z3290" s="21" t="str">
        <f t="shared" si="349"/>
        <v>Saturday</v>
      </c>
      <c r="AA3290" s="21" t="str">
        <f t="shared" si="350"/>
        <v>Tuesday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4124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3580</v>
      </c>
      <c r="V3291" s="21" t="str">
        <f>VLOOKUP(P3291,'Customer List'!B:C,2,)</f>
        <v>Hyderabad</v>
      </c>
      <c r="W3291" s="38" t="s">
        <v>5522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4124</v>
      </c>
      <c r="J3292" s="21">
        <v>1</v>
      </c>
      <c r="K3292" s="21">
        <v>1</v>
      </c>
      <c r="L3292" s="21">
        <f t="shared" si="347"/>
        <v>0</v>
      </c>
      <c r="M3292" s="21" t="s">
        <v>5315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3580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4726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4132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3580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4726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4131</v>
      </c>
      <c r="J3294" s="21">
        <v>2</v>
      </c>
      <c r="K3294" s="21">
        <v>2</v>
      </c>
      <c r="L3294" s="21">
        <f t="shared" si="347"/>
        <v>0</v>
      </c>
      <c r="M3294" s="21" t="s">
        <v>5889</v>
      </c>
      <c r="N3294" s="30">
        <v>45969</v>
      </c>
      <c r="O3294" s="48">
        <v>90763</v>
      </c>
      <c r="P3294" s="21" t="s">
        <v>2513</v>
      </c>
      <c r="Q3294" s="21">
        <v>58157937961</v>
      </c>
      <c r="R3294" s="21" t="s">
        <v>40</v>
      </c>
      <c r="S3294" s="3">
        <v>4</v>
      </c>
      <c r="T3294" s="37"/>
      <c r="U3294" s="21" t="s">
        <v>3580</v>
      </c>
      <c r="V3294" s="21" t="str">
        <f>VLOOKUP(P3294,'Customer List'!B:C,2,)</f>
        <v>MOHALI (PUNJAB)</v>
      </c>
      <c r="W3294" s="38" t="s">
        <v>5707</v>
      </c>
      <c r="X3294" s="30">
        <v>45972</v>
      </c>
      <c r="Y3294" s="21">
        <f t="shared" si="348"/>
        <v>3</v>
      </c>
      <c r="Z3294" s="21" t="str">
        <f t="shared" si="349"/>
        <v>Saturday</v>
      </c>
      <c r="AA3294" s="21" t="str">
        <f t="shared" si="350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4131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3580</v>
      </c>
      <c r="V3295" s="21" t="str">
        <f>VLOOKUP(P3295,'Customer List'!B:C,2,)</f>
        <v>Banglore</v>
      </c>
      <c r="W3295" s="38" t="s">
        <v>5725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4845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4751</v>
      </c>
      <c r="J3296" s="21">
        <v>1</v>
      </c>
      <c r="K3296" s="21">
        <v>1</v>
      </c>
      <c r="L3296" s="21">
        <f t="shared" si="347"/>
        <v>0</v>
      </c>
      <c r="M3296" s="21" t="s">
        <v>5026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4845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4751</v>
      </c>
      <c r="J3297" s="21">
        <v>1</v>
      </c>
      <c r="K3297" s="21">
        <v>1</v>
      </c>
      <c r="L3297" s="21">
        <f t="shared" si="347"/>
        <v>0</v>
      </c>
      <c r="M3297" s="21" t="s">
        <v>5026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4845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4751</v>
      </c>
      <c r="J3298" s="21">
        <v>1</v>
      </c>
      <c r="K3298" s="21">
        <v>1</v>
      </c>
      <c r="L3298" s="21">
        <f t="shared" si="347"/>
        <v>0</v>
      </c>
      <c r="M3298" s="21" t="s">
        <v>4995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4845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4752</v>
      </c>
      <c r="J3299" s="21">
        <v>1</v>
      </c>
      <c r="K3299" s="21">
        <v>1</v>
      </c>
      <c r="L3299" s="21">
        <f t="shared" si="347"/>
        <v>0</v>
      </c>
      <c r="M3299" s="21" t="s">
        <v>5026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4845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4753</v>
      </c>
      <c r="J3300" s="21">
        <v>1</v>
      </c>
      <c r="K3300" s="21">
        <v>1</v>
      </c>
      <c r="L3300" s="21">
        <f t="shared" si="347"/>
        <v>0</v>
      </c>
      <c r="M3300" s="21" t="s">
        <v>4986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4845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4753</v>
      </c>
      <c r="J3301" s="21">
        <v>1</v>
      </c>
      <c r="K3301" s="21">
        <v>1</v>
      </c>
      <c r="L3301" s="21">
        <f t="shared" si="347"/>
        <v>0</v>
      </c>
      <c r="M3301" s="21" t="s">
        <v>5026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4845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4753</v>
      </c>
      <c r="J3302" s="21">
        <v>1</v>
      </c>
      <c r="K3302" s="21">
        <v>1</v>
      </c>
      <c r="L3302" s="21">
        <f t="shared" si="347"/>
        <v>0</v>
      </c>
      <c r="M3302" s="21" t="s">
        <v>4976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4845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4754</v>
      </c>
      <c r="J3303" s="21">
        <v>1</v>
      </c>
      <c r="K3303" s="21">
        <v>1</v>
      </c>
      <c r="L3303" s="21">
        <f t="shared" si="347"/>
        <v>0</v>
      </c>
      <c r="M3303" s="21" t="s">
        <v>5026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4845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4755</v>
      </c>
      <c r="J3304" s="21">
        <v>1</v>
      </c>
      <c r="K3304" s="21">
        <v>1</v>
      </c>
      <c r="L3304" s="21">
        <f t="shared" si="347"/>
        <v>0</v>
      </c>
      <c r="M3304" s="21" t="s">
        <v>5026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4845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4755</v>
      </c>
      <c r="J3305" s="21">
        <v>2</v>
      </c>
      <c r="K3305" s="21">
        <v>2</v>
      </c>
      <c r="L3305" s="21">
        <f t="shared" si="347"/>
        <v>0</v>
      </c>
      <c r="M3305" s="21" t="s">
        <v>5016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4845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4756</v>
      </c>
      <c r="J3306" s="21">
        <v>1</v>
      </c>
      <c r="K3306" s="21">
        <v>1</v>
      </c>
      <c r="L3306" s="21">
        <f t="shared" si="347"/>
        <v>0</v>
      </c>
      <c r="M3306" s="21" t="s">
        <v>5026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4845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4756</v>
      </c>
      <c r="J3307" s="21">
        <v>1</v>
      </c>
      <c r="K3307" s="21">
        <v>1</v>
      </c>
      <c r="L3307" s="21">
        <f t="shared" si="347"/>
        <v>0</v>
      </c>
      <c r="M3307" s="21" t="s">
        <v>5014</v>
      </c>
      <c r="N3307" s="30">
        <v>45941</v>
      </c>
      <c r="O3307" s="48">
        <v>12226.4</v>
      </c>
      <c r="P3307" s="21" t="s">
        <v>4843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4845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4757</v>
      </c>
      <c r="J3308" s="21">
        <v>1</v>
      </c>
      <c r="K3308" s="21">
        <v>1</v>
      </c>
      <c r="L3308" s="21">
        <f t="shared" si="347"/>
        <v>0</v>
      </c>
      <c r="M3308" s="21" t="s">
        <v>5026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4845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4758</v>
      </c>
      <c r="J3309" s="21">
        <v>1</v>
      </c>
      <c r="K3309" s="21">
        <v>1</v>
      </c>
      <c r="L3309" s="21">
        <f t="shared" si="347"/>
        <v>0</v>
      </c>
      <c r="M3309" s="21" t="s">
        <v>5026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4845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4759</v>
      </c>
      <c r="J3310" s="21">
        <v>1</v>
      </c>
      <c r="K3310" s="21">
        <v>1</v>
      </c>
      <c r="L3310" s="21">
        <f t="shared" si="347"/>
        <v>0</v>
      </c>
      <c r="M3310" s="21" t="s">
        <v>5026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4845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4760</v>
      </c>
      <c r="J3311" s="21">
        <v>1</v>
      </c>
      <c r="K3311" s="21">
        <v>1</v>
      </c>
      <c r="L3311" s="21">
        <f t="shared" si="347"/>
        <v>0</v>
      </c>
      <c r="M3311" s="21" t="s">
        <v>5026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4845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4761</v>
      </c>
      <c r="J3312" s="21">
        <v>1</v>
      </c>
      <c r="K3312" s="21">
        <v>1</v>
      </c>
      <c r="L3312" s="21">
        <f t="shared" si="347"/>
        <v>0</v>
      </c>
      <c r="M3312" s="21" t="s">
        <v>5026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4845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4762</v>
      </c>
      <c r="J3313" s="21">
        <v>1</v>
      </c>
      <c r="K3313" s="21">
        <v>1</v>
      </c>
      <c r="L3313" s="21">
        <f t="shared" si="347"/>
        <v>0</v>
      </c>
      <c r="M3313" s="21" t="s">
        <v>5026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4845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4763</v>
      </c>
      <c r="J3314" s="21">
        <v>1</v>
      </c>
      <c r="K3314" s="21">
        <v>1</v>
      </c>
      <c r="L3314" s="21">
        <f t="shared" si="347"/>
        <v>0</v>
      </c>
      <c r="M3314" s="21" t="s">
        <v>4995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4845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4763</v>
      </c>
      <c r="J3315" s="21">
        <v>1</v>
      </c>
      <c r="K3315" s="21">
        <v>1</v>
      </c>
      <c r="L3315" s="21">
        <f t="shared" si="347"/>
        <v>0</v>
      </c>
      <c r="M3315" s="21" t="s">
        <v>5026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4845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4764</v>
      </c>
      <c r="J3316" s="21">
        <v>1</v>
      </c>
      <c r="K3316" s="21">
        <v>1</v>
      </c>
      <c r="L3316" s="21">
        <f t="shared" si="347"/>
        <v>0</v>
      </c>
      <c r="M3316" s="21" t="s">
        <v>4995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4845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4765</v>
      </c>
      <c r="J3317" s="21">
        <v>1</v>
      </c>
      <c r="K3317" s="21">
        <v>1</v>
      </c>
      <c r="L3317" s="21">
        <f t="shared" si="347"/>
        <v>0</v>
      </c>
      <c r="M3317" s="21" t="s">
        <v>4986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4845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4765</v>
      </c>
      <c r="J3318" s="21">
        <v>1</v>
      </c>
      <c r="K3318" s="21">
        <v>1</v>
      </c>
      <c r="L3318" s="21">
        <f t="shared" si="347"/>
        <v>0</v>
      </c>
      <c r="M3318" s="21" t="s">
        <v>4976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4845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4765</v>
      </c>
      <c r="J3319" s="21">
        <v>2</v>
      </c>
      <c r="K3319" s="21">
        <v>2</v>
      </c>
      <c r="L3319" s="21">
        <f t="shared" si="347"/>
        <v>0</v>
      </c>
      <c r="M3319" s="21" t="s">
        <v>5026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4845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4765</v>
      </c>
      <c r="J3320" s="21">
        <v>1</v>
      </c>
      <c r="K3320" s="21">
        <v>1</v>
      </c>
      <c r="L3320" s="21">
        <f t="shared" si="347"/>
        <v>0</v>
      </c>
      <c r="M3320" s="21" t="s">
        <v>4999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4845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4766</v>
      </c>
      <c r="J3321" s="21">
        <v>1</v>
      </c>
      <c r="K3321" s="21">
        <v>1</v>
      </c>
      <c r="L3321" s="21">
        <f t="shared" si="347"/>
        <v>0</v>
      </c>
      <c r="M3321" s="21" t="s">
        <v>5014</v>
      </c>
      <c r="N3321" s="30">
        <v>45941</v>
      </c>
      <c r="O3321" s="48">
        <v>11172.4</v>
      </c>
      <c r="P3321" s="21" t="s">
        <v>4843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4845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4767</v>
      </c>
      <c r="J3322" s="21">
        <v>1</v>
      </c>
      <c r="K3322" s="21">
        <v>1</v>
      </c>
      <c r="L3322" s="21">
        <f t="shared" si="347"/>
        <v>0</v>
      </c>
      <c r="M3322" s="21" t="s">
        <v>5026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4845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4767</v>
      </c>
      <c r="J3323" s="21">
        <v>1</v>
      </c>
      <c r="K3323" s="21">
        <v>1</v>
      </c>
      <c r="L3323" s="21">
        <f t="shared" si="347"/>
        <v>0</v>
      </c>
      <c r="M3323" s="21" t="s">
        <v>5026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4845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4768</v>
      </c>
      <c r="J3324" s="21">
        <v>1</v>
      </c>
      <c r="K3324" s="21">
        <v>1</v>
      </c>
      <c r="L3324" s="21">
        <f t="shared" si="347"/>
        <v>0</v>
      </c>
      <c r="M3324" s="21" t="s">
        <v>5026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4845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4761</v>
      </c>
      <c r="J3325" s="21">
        <v>1</v>
      </c>
      <c r="K3325" s="21">
        <v>1</v>
      </c>
      <c r="L3325" s="21">
        <f t="shared" si="347"/>
        <v>0</v>
      </c>
      <c r="M3325" s="21" t="s">
        <v>5001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4845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4769</v>
      </c>
      <c r="J3326" s="21">
        <v>1</v>
      </c>
      <c r="K3326" s="21">
        <v>1</v>
      </c>
      <c r="L3326" s="21">
        <f t="shared" si="347"/>
        <v>0</v>
      </c>
      <c r="M3326" s="21" t="s">
        <v>4995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4845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4770</v>
      </c>
      <c r="J3327" s="21">
        <v>1</v>
      </c>
      <c r="K3327" s="21">
        <v>1</v>
      </c>
      <c r="L3327" s="21">
        <f t="shared" si="347"/>
        <v>0</v>
      </c>
      <c r="M3327" s="21" t="s">
        <v>5001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4845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4757</v>
      </c>
      <c r="J3328" s="21">
        <v>1</v>
      </c>
      <c r="K3328" s="21">
        <v>1</v>
      </c>
      <c r="L3328" s="21">
        <f t="shared" si="347"/>
        <v>0</v>
      </c>
      <c r="M3328" s="21" t="s">
        <v>5026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4845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4771</v>
      </c>
      <c r="J3329" s="21">
        <v>1</v>
      </c>
      <c r="K3329" s="21">
        <v>1</v>
      </c>
      <c r="L3329" s="21">
        <f t="shared" si="347"/>
        <v>0</v>
      </c>
      <c r="M3329" s="21" t="s">
        <v>5026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4845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4772</v>
      </c>
      <c r="J3330" s="21">
        <v>2</v>
      </c>
      <c r="K3330" s="21">
        <v>2</v>
      </c>
      <c r="L3330" s="21">
        <f t="shared" si="347"/>
        <v>0</v>
      </c>
      <c r="M3330" s="21" t="s">
        <v>5016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4845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4773</v>
      </c>
      <c r="J3331" s="21">
        <v>1</v>
      </c>
      <c r="K3331" s="21">
        <v>1</v>
      </c>
      <c r="L3331" s="21">
        <f t="shared" si="347"/>
        <v>0</v>
      </c>
      <c r="M3331" s="21" t="s">
        <v>4999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4845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4774</v>
      </c>
      <c r="J3332" s="21">
        <v>3</v>
      </c>
      <c r="K3332" s="21">
        <v>3</v>
      </c>
      <c r="L3332" s="21">
        <f t="shared" si="347"/>
        <v>0</v>
      </c>
      <c r="M3332" s="21" t="s">
        <v>5009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4845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4775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5121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4845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4776</v>
      </c>
      <c r="J3334" s="21">
        <v>1</v>
      </c>
      <c r="K3334" s="21">
        <v>1</v>
      </c>
      <c r="L3334" s="21">
        <f t="shared" si="361"/>
        <v>0</v>
      </c>
      <c r="M3334" s="21" t="s">
        <v>4992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4845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4777</v>
      </c>
      <c r="J3335" s="21">
        <v>1</v>
      </c>
      <c r="K3335" s="21">
        <v>1</v>
      </c>
      <c r="L3335" s="21">
        <f t="shared" si="361"/>
        <v>0</v>
      </c>
      <c r="M3335" s="21" t="s">
        <v>5026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4845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4778</v>
      </c>
      <c r="J3336" s="21">
        <v>3</v>
      </c>
      <c r="K3336" s="21">
        <v>3</v>
      </c>
      <c r="L3336" s="21">
        <f t="shared" si="361"/>
        <v>0</v>
      </c>
      <c r="M3336" s="21" t="s">
        <v>5010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4845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4779</v>
      </c>
      <c r="J3337" s="21">
        <v>1</v>
      </c>
      <c r="K3337" s="21">
        <v>1</v>
      </c>
      <c r="L3337" s="21">
        <f t="shared" si="361"/>
        <v>0</v>
      </c>
      <c r="M3337" s="21" t="s">
        <v>4988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4845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4780</v>
      </c>
      <c r="J3338" s="21">
        <v>1</v>
      </c>
      <c r="K3338" s="21">
        <v>1</v>
      </c>
      <c r="L3338" s="21">
        <f t="shared" si="361"/>
        <v>0</v>
      </c>
      <c r="M3338" s="21" t="s">
        <v>5121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4845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4781</v>
      </c>
      <c r="J3339" s="21">
        <v>1</v>
      </c>
      <c r="K3339" s="21">
        <v>1</v>
      </c>
      <c r="L3339" s="21">
        <f t="shared" si="361"/>
        <v>0</v>
      </c>
      <c r="M3339" s="21" t="s">
        <v>4974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4845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4782</v>
      </c>
      <c r="J3340" s="21">
        <v>5</v>
      </c>
      <c r="K3340" s="21">
        <v>5</v>
      </c>
      <c r="L3340" s="21">
        <f t="shared" si="361"/>
        <v>0</v>
      </c>
      <c r="M3340" s="21" t="s">
        <v>5004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4845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4783</v>
      </c>
      <c r="J3341" s="21">
        <v>1</v>
      </c>
      <c r="K3341" s="21">
        <v>1</v>
      </c>
      <c r="L3341" s="21">
        <f t="shared" si="361"/>
        <v>0</v>
      </c>
      <c r="M3341" s="21" t="s">
        <v>4999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4845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4784</v>
      </c>
      <c r="J3342" s="21">
        <v>1</v>
      </c>
      <c r="K3342" s="21">
        <v>1</v>
      </c>
      <c r="L3342" s="21">
        <f t="shared" si="361"/>
        <v>0</v>
      </c>
      <c r="M3342" s="21" t="s">
        <v>5016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4845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4785</v>
      </c>
      <c r="J3343" s="21">
        <v>2</v>
      </c>
      <c r="K3343" s="21">
        <v>2</v>
      </c>
      <c r="L3343" s="21">
        <f t="shared" si="361"/>
        <v>0</v>
      </c>
      <c r="M3343" s="21" t="s">
        <v>5010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4845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4786</v>
      </c>
      <c r="J3344" s="21">
        <v>1</v>
      </c>
      <c r="K3344" s="21">
        <v>1</v>
      </c>
      <c r="L3344" s="21">
        <f t="shared" si="361"/>
        <v>0</v>
      </c>
      <c r="M3344" s="21" t="s">
        <v>5121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4845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4787</v>
      </c>
      <c r="J3345" s="21">
        <v>1</v>
      </c>
      <c r="K3345" s="21">
        <v>1</v>
      </c>
      <c r="L3345" s="21">
        <f t="shared" si="361"/>
        <v>0</v>
      </c>
      <c r="M3345" s="21" t="s">
        <v>4988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4845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4788</v>
      </c>
      <c r="J3346" s="21">
        <v>1</v>
      </c>
      <c r="K3346" s="21">
        <v>1</v>
      </c>
      <c r="L3346" s="21">
        <f t="shared" si="361"/>
        <v>0</v>
      </c>
      <c r="M3346" s="21" t="s">
        <v>5121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4845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4789</v>
      </c>
      <c r="J3347" s="21">
        <v>1</v>
      </c>
      <c r="K3347" s="21">
        <v>1</v>
      </c>
      <c r="L3347" s="21">
        <f t="shared" si="361"/>
        <v>0</v>
      </c>
      <c r="M3347" s="21" t="s">
        <v>5026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4845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4790</v>
      </c>
      <c r="J3348" s="21">
        <v>1</v>
      </c>
      <c r="K3348" s="21">
        <v>1</v>
      </c>
      <c r="L3348" s="21">
        <f t="shared" si="361"/>
        <v>0</v>
      </c>
      <c r="M3348" s="21" t="s">
        <v>5156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4982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4845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4791</v>
      </c>
      <c r="J3349" s="21">
        <v>5</v>
      </c>
      <c r="K3349" s="21">
        <v>5</v>
      </c>
      <c r="L3349" s="21">
        <f t="shared" si="361"/>
        <v>0</v>
      </c>
      <c r="M3349" s="21" t="s">
        <v>5010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4845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4783</v>
      </c>
      <c r="J3350" s="21">
        <v>1</v>
      </c>
      <c r="K3350" s="21">
        <v>1</v>
      </c>
      <c r="L3350" s="21">
        <f t="shared" si="361"/>
        <v>0</v>
      </c>
      <c r="M3350" s="21" t="s">
        <v>4873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4845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4792</v>
      </c>
      <c r="J3351" s="21">
        <v>1</v>
      </c>
      <c r="K3351" s="21">
        <v>1</v>
      </c>
      <c r="L3351" s="21">
        <f t="shared" si="361"/>
        <v>0</v>
      </c>
      <c r="M3351" s="21" t="s">
        <v>4997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 t="shared" si="361"/>
        <v>0</v>
      </c>
      <c r="M3352" s="21" t="s">
        <v>5013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4845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4793</v>
      </c>
      <c r="J3353" s="21">
        <v>1</v>
      </c>
      <c r="K3353" s="21">
        <v>1</v>
      </c>
      <c r="L3353" s="21">
        <f t="shared" si="361"/>
        <v>0</v>
      </c>
      <c r="M3353" s="21" t="s">
        <v>5026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4845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4794</v>
      </c>
      <c r="J3354" s="21">
        <v>1</v>
      </c>
      <c r="K3354" s="21">
        <v>1</v>
      </c>
      <c r="L3354" s="21">
        <f t="shared" si="361"/>
        <v>0</v>
      </c>
      <c r="M3354" s="21" t="s">
        <v>5121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4845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4795</v>
      </c>
      <c r="J3355" s="21">
        <v>1</v>
      </c>
      <c r="K3355" s="21">
        <v>1</v>
      </c>
      <c r="L3355" s="21">
        <f t="shared" si="361"/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4845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4796</v>
      </c>
      <c r="J3356" s="21">
        <v>1</v>
      </c>
      <c r="K3356" s="21">
        <v>1</v>
      </c>
      <c r="L3356" s="21">
        <f t="shared" si="361"/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4845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4797</v>
      </c>
      <c r="J3357" s="21">
        <v>1</v>
      </c>
      <c r="K3357" s="21">
        <v>1</v>
      </c>
      <c r="L3357" s="21">
        <f t="shared" si="361"/>
        <v>0</v>
      </c>
      <c r="M3357" s="21" t="s">
        <v>5157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4982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4845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4798</v>
      </c>
      <c r="J3358" s="21">
        <v>1</v>
      </c>
      <c r="K3358" s="21">
        <v>1</v>
      </c>
      <c r="L3358" s="21">
        <f t="shared" si="361"/>
        <v>0</v>
      </c>
      <c r="M3358" s="21" t="s">
        <v>5008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4845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4774</v>
      </c>
      <c r="J3359" s="21">
        <v>1</v>
      </c>
      <c r="K3359" s="21">
        <v>1</v>
      </c>
      <c r="L3359" s="21">
        <f t="shared" si="361"/>
        <v>0</v>
      </c>
      <c r="M3359" s="21" t="s">
        <v>5024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4845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4777</v>
      </c>
      <c r="J3360" s="21">
        <v>3</v>
      </c>
      <c r="K3360" s="21">
        <v>3</v>
      </c>
      <c r="L3360" s="21">
        <f t="shared" si="361"/>
        <v>0</v>
      </c>
      <c r="M3360" s="21" t="s">
        <v>5009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4845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4799</v>
      </c>
      <c r="J3361" s="21">
        <v>1</v>
      </c>
      <c r="K3361" s="21">
        <v>1</v>
      </c>
      <c r="L3361" s="21">
        <f t="shared" si="361"/>
        <v>0</v>
      </c>
      <c r="M3361" s="21" t="s">
        <v>4998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4845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4800</v>
      </c>
      <c r="J3362" s="21">
        <v>2</v>
      </c>
      <c r="K3362" s="21">
        <v>2</v>
      </c>
      <c r="L3362" s="21">
        <f t="shared" si="361"/>
        <v>0</v>
      </c>
      <c r="M3362" s="21" t="s">
        <v>4873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4845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4801</v>
      </c>
      <c r="J3363" s="21">
        <v>1</v>
      </c>
      <c r="K3363" s="21">
        <v>1</v>
      </c>
      <c r="L3363" s="21">
        <f t="shared" si="361"/>
        <v>0</v>
      </c>
      <c r="M3363" s="21" t="s">
        <v>5026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4845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4802</v>
      </c>
      <c r="J3364" s="21">
        <v>1</v>
      </c>
      <c r="K3364" s="21">
        <v>1</v>
      </c>
      <c r="L3364" s="21">
        <f t="shared" si="361"/>
        <v>0</v>
      </c>
      <c r="M3364" s="21" t="s">
        <v>5026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4845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4803</v>
      </c>
      <c r="J3365" s="21">
        <v>1</v>
      </c>
      <c r="K3365" s="21">
        <v>1</v>
      </c>
      <c r="L3365" s="21">
        <f t="shared" si="361"/>
        <v>0</v>
      </c>
      <c r="M3365" s="21" t="s">
        <v>4997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4845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4803</v>
      </c>
      <c r="J3366" s="21">
        <v>2</v>
      </c>
      <c r="K3366" s="21">
        <v>2</v>
      </c>
      <c r="L3366" s="21">
        <f t="shared" si="361"/>
        <v>0</v>
      </c>
      <c r="M3366" s="21" t="s">
        <v>5006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4845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4803</v>
      </c>
      <c r="J3367" s="21">
        <v>2</v>
      </c>
      <c r="K3367" s="21">
        <v>2</v>
      </c>
      <c r="L3367" s="21">
        <f t="shared" si="361"/>
        <v>0</v>
      </c>
      <c r="M3367" s="21" t="s">
        <v>5011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4845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4803</v>
      </c>
      <c r="J3368" s="21">
        <v>1</v>
      </c>
      <c r="K3368" s="21">
        <v>1</v>
      </c>
      <c r="L3368" s="21">
        <f t="shared" si="361"/>
        <v>0</v>
      </c>
      <c r="M3368" s="21" t="s">
        <v>5016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4845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4804</v>
      </c>
      <c r="J3369" s="21">
        <v>2</v>
      </c>
      <c r="K3369" s="21">
        <v>2</v>
      </c>
      <c r="L3369" s="21">
        <f t="shared" si="361"/>
        <v>0</v>
      </c>
      <c r="M3369" s="21" t="s">
        <v>5011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4845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4804</v>
      </c>
      <c r="J3370" s="21">
        <v>2</v>
      </c>
      <c r="K3370" s="21">
        <v>2</v>
      </c>
      <c r="L3370" s="21">
        <f t="shared" si="361"/>
        <v>0</v>
      </c>
      <c r="M3370" s="21" t="s">
        <v>5011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4845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4804</v>
      </c>
      <c r="J3371" s="21">
        <v>2</v>
      </c>
      <c r="K3371" s="21">
        <v>2</v>
      </c>
      <c r="L3371" s="21">
        <f t="shared" si="361"/>
        <v>0</v>
      </c>
      <c r="M3371" s="21" t="s">
        <v>5011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4845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4805</v>
      </c>
      <c r="J3372" s="21">
        <v>2</v>
      </c>
      <c r="K3372" s="21">
        <v>2</v>
      </c>
      <c r="L3372" s="21">
        <f t="shared" si="361"/>
        <v>0</v>
      </c>
      <c r="M3372" s="21" t="s">
        <v>5011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4845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4806</v>
      </c>
      <c r="J3373" s="21">
        <v>1</v>
      </c>
      <c r="K3373" s="21">
        <v>1</v>
      </c>
      <c r="L3373" s="21">
        <f t="shared" si="361"/>
        <v>0</v>
      </c>
      <c r="M3373" s="21" t="s">
        <v>5026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4845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4806</v>
      </c>
      <c r="J3374" s="21">
        <v>1</v>
      </c>
      <c r="K3374" s="21">
        <v>1</v>
      </c>
      <c r="L3374" s="21">
        <f t="shared" si="361"/>
        <v>0</v>
      </c>
      <c r="M3374" s="21" t="s">
        <v>5016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4845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4807</v>
      </c>
      <c r="J3375" s="21">
        <v>2</v>
      </c>
      <c r="K3375" s="21">
        <v>2</v>
      </c>
      <c r="L3375" s="21">
        <f t="shared" si="361"/>
        <v>0</v>
      </c>
      <c r="M3375" s="21" t="s">
        <v>5011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4845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4808</v>
      </c>
      <c r="J3376" s="21">
        <v>2</v>
      </c>
      <c r="K3376" s="21">
        <v>2</v>
      </c>
      <c r="L3376" s="21">
        <f t="shared" si="361"/>
        <v>0</v>
      </c>
      <c r="M3376" s="21" t="s">
        <v>5011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4845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4809</v>
      </c>
      <c r="J3377" s="21">
        <v>1</v>
      </c>
      <c r="K3377" s="21">
        <v>1</v>
      </c>
      <c r="L3377" s="21">
        <f t="shared" si="361"/>
        <v>0</v>
      </c>
      <c r="M3377" s="21" t="s">
        <v>5021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4845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4810</v>
      </c>
      <c r="J3378" s="21">
        <v>1</v>
      </c>
      <c r="K3378" s="21">
        <v>1</v>
      </c>
      <c r="L3378" s="21">
        <f t="shared" si="361"/>
        <v>0</v>
      </c>
      <c r="M3378" s="21" t="s">
        <v>5026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4845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4810</v>
      </c>
      <c r="J3379" s="21">
        <v>2</v>
      </c>
      <c r="K3379" s="21">
        <v>2</v>
      </c>
      <c r="L3379" s="21">
        <f t="shared" si="361"/>
        <v>0</v>
      </c>
      <c r="M3379" s="21" t="s">
        <v>5018</v>
      </c>
      <c r="N3379" s="30">
        <v>45941</v>
      </c>
      <c r="O3379" s="48">
        <v>43003.199999999997</v>
      </c>
      <c r="P3379" s="21" t="s">
        <v>4844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4845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4811</v>
      </c>
      <c r="J3380" s="21">
        <v>1</v>
      </c>
      <c r="K3380" s="21">
        <v>1</v>
      </c>
      <c r="L3380" s="21">
        <f t="shared" si="361"/>
        <v>0</v>
      </c>
      <c r="M3380" s="21" t="s">
        <v>4975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4845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4811</v>
      </c>
      <c r="J3381" s="21">
        <v>1</v>
      </c>
      <c r="K3381" s="21">
        <v>1</v>
      </c>
      <c r="L3381" s="21">
        <f t="shared" si="361"/>
        <v>0</v>
      </c>
      <c r="M3381" s="21" t="s">
        <v>4975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4845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4812</v>
      </c>
      <c r="J3382" s="21">
        <v>1</v>
      </c>
      <c r="K3382" s="21">
        <v>1</v>
      </c>
      <c r="L3382" s="21">
        <f t="shared" si="361"/>
        <v>0</v>
      </c>
      <c r="M3382" s="21" t="s">
        <v>5163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5162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4845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4813</v>
      </c>
      <c r="J3383" s="21">
        <v>1</v>
      </c>
      <c r="K3383" s="21">
        <v>1</v>
      </c>
      <c r="L3383" s="21">
        <f t="shared" si="361"/>
        <v>0</v>
      </c>
      <c r="M3383" s="21" t="s">
        <v>5163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4814</v>
      </c>
      <c r="J3384" s="21">
        <v>1</v>
      </c>
      <c r="K3384" s="21">
        <v>1</v>
      </c>
      <c r="L3384" s="21">
        <f t="shared" si="361"/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4815</v>
      </c>
      <c r="J3385" s="21">
        <v>1</v>
      </c>
      <c r="K3385" s="21">
        <v>1</v>
      </c>
      <c r="L3385" s="21">
        <f t="shared" si="361"/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4816</v>
      </c>
      <c r="J3386" s="21">
        <v>1</v>
      </c>
      <c r="K3386" s="21">
        <v>1</v>
      </c>
      <c r="L3386" s="21">
        <f t="shared" si="361"/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4817</v>
      </c>
      <c r="J3387" s="21">
        <v>1</v>
      </c>
      <c r="K3387" s="21">
        <v>1</v>
      </c>
      <c r="L3387" s="21">
        <f t="shared" si="361"/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4818</v>
      </c>
      <c r="J3388" s="21">
        <v>1</v>
      </c>
      <c r="K3388" s="21">
        <v>1</v>
      </c>
      <c r="L3388" s="21">
        <f t="shared" si="361"/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4845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4819</v>
      </c>
      <c r="J3389" s="21">
        <v>1</v>
      </c>
      <c r="K3389" s="21">
        <v>1</v>
      </c>
      <c r="L3389" s="21">
        <f t="shared" si="361"/>
        <v>0</v>
      </c>
      <c r="M3389" s="21" t="s">
        <v>4992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4845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5020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4845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5000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5026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5020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4845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4820</v>
      </c>
      <c r="J3394" s="21">
        <v>1</v>
      </c>
      <c r="K3394" s="21">
        <v>1</v>
      </c>
      <c r="L3394" s="21">
        <f t="shared" si="361"/>
        <v>0</v>
      </c>
      <c r="M3394" s="21" t="s">
        <v>5026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4845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4821</v>
      </c>
      <c r="J3395" s="21">
        <v>1</v>
      </c>
      <c r="K3395" s="21">
        <v>1</v>
      </c>
      <c r="L3395" s="21">
        <f t="shared" si="361"/>
        <v>0</v>
      </c>
      <c r="M3395" s="21" t="s">
        <v>5025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4845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5016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4845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4822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5026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4845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5012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4845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4823</v>
      </c>
      <c r="J3399" s="21">
        <v>1</v>
      </c>
      <c r="K3399" s="21">
        <v>1</v>
      </c>
      <c r="L3399" s="21">
        <f t="shared" si="367"/>
        <v>0</v>
      </c>
      <c r="M3399" s="21" t="s">
        <v>5026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4845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5026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4845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4824</v>
      </c>
      <c r="J3401" s="21">
        <v>1</v>
      </c>
      <c r="K3401" s="21">
        <v>1</v>
      </c>
      <c r="L3401" s="21">
        <f t="shared" si="367"/>
        <v>0</v>
      </c>
      <c r="M3401" s="21" t="s">
        <v>4873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4845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5002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4845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5026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4845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4825</v>
      </c>
      <c r="J3404" s="21">
        <v>1</v>
      </c>
      <c r="K3404" s="21">
        <v>1</v>
      </c>
      <c r="L3404" s="21">
        <f t="shared" si="367"/>
        <v>0</v>
      </c>
      <c r="M3404" s="21" t="s">
        <v>5020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4845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5007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4845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5007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4845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4826</v>
      </c>
      <c r="J3407" s="21">
        <v>1</v>
      </c>
      <c r="K3407" s="21">
        <v>1</v>
      </c>
      <c r="L3407" s="21">
        <f t="shared" si="367"/>
        <v>0</v>
      </c>
      <c r="M3407" s="21" t="s">
        <v>5158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4845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4827</v>
      </c>
      <c r="J3408" s="21">
        <v>1</v>
      </c>
      <c r="K3408" s="21">
        <v>1</v>
      </c>
      <c r="L3408" s="21">
        <f t="shared" si="367"/>
        <v>0</v>
      </c>
      <c r="M3408" s="21" t="s">
        <v>5026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4845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4828</v>
      </c>
      <c r="J3409" s="21">
        <v>2</v>
      </c>
      <c r="K3409" s="21">
        <v>2</v>
      </c>
      <c r="L3409" s="21">
        <f t="shared" si="367"/>
        <v>0</v>
      </c>
      <c r="M3409" s="21" t="s">
        <v>5003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4845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4828</v>
      </c>
      <c r="J3410" s="21">
        <v>2</v>
      </c>
      <c r="K3410" s="21">
        <v>2</v>
      </c>
      <c r="L3410" s="21">
        <f t="shared" si="367"/>
        <v>0</v>
      </c>
      <c r="M3410" s="21" t="s">
        <v>5003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4845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4829</v>
      </c>
      <c r="J3411" s="21">
        <v>1</v>
      </c>
      <c r="K3411" s="21">
        <v>1</v>
      </c>
      <c r="L3411" s="21">
        <f t="shared" si="367"/>
        <v>0</v>
      </c>
      <c r="M3411" s="21" t="s">
        <v>4985</v>
      </c>
      <c r="N3411" s="30">
        <v>45941</v>
      </c>
      <c r="O3411" s="48">
        <v>15345</v>
      </c>
      <c r="P3411" s="21" t="s">
        <v>3335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4845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4830</v>
      </c>
      <c r="J3412" s="21">
        <v>1</v>
      </c>
      <c r="K3412" s="21">
        <v>1</v>
      </c>
      <c r="L3412" s="21">
        <f t="shared" si="367"/>
        <v>0</v>
      </c>
      <c r="M3412" s="21" t="s">
        <v>5003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4845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4831</v>
      </c>
      <c r="J3413" s="21">
        <v>1</v>
      </c>
      <c r="K3413" s="21">
        <v>1</v>
      </c>
      <c r="L3413" s="21">
        <f t="shared" si="367"/>
        <v>0</v>
      </c>
      <c r="M3413" s="21" t="s">
        <v>4911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4845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4832</v>
      </c>
      <c r="J3414" s="21">
        <v>1</v>
      </c>
      <c r="K3414" s="21">
        <v>1</v>
      </c>
      <c r="L3414" s="21">
        <f t="shared" si="367"/>
        <v>0</v>
      </c>
      <c r="M3414" s="21" t="s">
        <v>4911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4845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4833</v>
      </c>
      <c r="J3415" s="21">
        <v>1</v>
      </c>
      <c r="K3415" s="21">
        <v>1</v>
      </c>
      <c r="L3415" s="21">
        <f t="shared" si="367"/>
        <v>0</v>
      </c>
      <c r="M3415" s="21" t="s">
        <v>5024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4845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4834</v>
      </c>
      <c r="J3416" s="21">
        <v>1</v>
      </c>
      <c r="K3416" s="21">
        <v>1</v>
      </c>
      <c r="L3416" s="21">
        <f t="shared" si="367"/>
        <v>0</v>
      </c>
      <c r="M3416" s="21" t="s">
        <v>4911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4845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4835</v>
      </c>
      <c r="J3417" s="21">
        <v>1</v>
      </c>
      <c r="K3417" s="21">
        <v>1</v>
      </c>
      <c r="L3417" s="21">
        <f t="shared" si="367"/>
        <v>0</v>
      </c>
      <c r="M3417" s="21" t="s">
        <v>4991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4845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4836</v>
      </c>
      <c r="J3418" s="21">
        <v>1</v>
      </c>
      <c r="K3418" s="21">
        <v>1</v>
      </c>
      <c r="L3418" s="21">
        <f t="shared" si="367"/>
        <v>0</v>
      </c>
      <c r="M3418" s="21" t="s">
        <v>5005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4845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4837</v>
      </c>
      <c r="J3419" s="21">
        <v>1</v>
      </c>
      <c r="K3419" s="21">
        <v>1</v>
      </c>
      <c r="L3419" s="21">
        <f t="shared" si="367"/>
        <v>0</v>
      </c>
      <c r="M3419" s="21" t="s">
        <v>4995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4845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4838</v>
      </c>
      <c r="J3420" s="21">
        <v>1</v>
      </c>
      <c r="K3420" s="21">
        <v>1</v>
      </c>
      <c r="L3420" s="21">
        <f t="shared" si="367"/>
        <v>0</v>
      </c>
      <c r="M3420" s="21" t="s">
        <v>4995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4845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4839</v>
      </c>
      <c r="J3421" s="21">
        <v>1</v>
      </c>
      <c r="K3421" s="21">
        <v>1</v>
      </c>
      <c r="L3421" s="21">
        <f t="shared" si="367"/>
        <v>0</v>
      </c>
      <c r="M3421" s="21" t="s">
        <v>4989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4845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4840</v>
      </c>
      <c r="J3422" s="21">
        <v>1</v>
      </c>
      <c r="K3422" s="21">
        <v>1</v>
      </c>
      <c r="L3422" s="21">
        <f t="shared" si="367"/>
        <v>0</v>
      </c>
      <c r="M3422" s="21" t="s">
        <v>4987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4845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4841</v>
      </c>
      <c r="J3423" s="21">
        <v>1</v>
      </c>
      <c r="K3423" s="21">
        <v>1</v>
      </c>
      <c r="L3423" s="21">
        <f t="shared" si="367"/>
        <v>0</v>
      </c>
      <c r="M3423" s="21" t="s">
        <v>4993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4845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4842</v>
      </c>
      <c r="J3424" s="21">
        <v>2</v>
      </c>
      <c r="K3424" s="21">
        <v>2</v>
      </c>
      <c r="L3424" s="21">
        <f t="shared" si="367"/>
        <v>0</v>
      </c>
      <c r="M3424" s="21" t="s">
        <v>4910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4978</v>
      </c>
      <c r="I3425" s="21" t="s">
        <v>4979</v>
      </c>
      <c r="J3425" s="21">
        <v>1</v>
      </c>
      <c r="K3425" s="21">
        <v>1</v>
      </c>
      <c r="L3425" s="21">
        <f t="shared" si="367"/>
        <v>0</v>
      </c>
      <c r="M3425" s="21" t="s">
        <v>5019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4980</v>
      </c>
      <c r="J3426" s="21">
        <v>3</v>
      </c>
      <c r="K3426" s="21">
        <v>3</v>
      </c>
      <c r="L3426" s="21">
        <f t="shared" si="367"/>
        <v>0</v>
      </c>
      <c r="M3426" s="21" t="s">
        <v>4994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4850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5050</v>
      </c>
      <c r="J3427" s="21">
        <v>10</v>
      </c>
      <c r="K3427" s="21">
        <v>10</v>
      </c>
      <c r="L3427" s="21">
        <f t="shared" si="367"/>
        <v>0</v>
      </c>
      <c r="M3427" s="21" t="s">
        <v>4996</v>
      </c>
      <c r="N3427" s="30">
        <v>45941</v>
      </c>
      <c r="O3427" s="48">
        <v>172900</v>
      </c>
      <c r="P3427" s="21" t="s">
        <v>4983</v>
      </c>
      <c r="Q3427" s="21">
        <v>58156840210</v>
      </c>
      <c r="R3427" s="21" t="s">
        <v>40</v>
      </c>
      <c r="S3427" s="3">
        <v>-20</v>
      </c>
      <c r="T3427" s="37"/>
      <c r="U3427" s="21" t="s">
        <v>3346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5050</v>
      </c>
      <c r="J3428" s="21">
        <v>4</v>
      </c>
      <c r="K3428" s="21">
        <v>4</v>
      </c>
      <c r="L3428" s="21">
        <f t="shared" si="367"/>
        <v>0</v>
      </c>
      <c r="M3428" s="21" t="s">
        <v>4897</v>
      </c>
      <c r="N3428" s="30">
        <v>45939</v>
      </c>
      <c r="O3428" s="48">
        <v>85120</v>
      </c>
      <c r="P3428" s="21" t="s">
        <v>4849</v>
      </c>
      <c r="Q3428" s="21">
        <v>58156706370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4850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5051</v>
      </c>
      <c r="J3429" s="21">
        <v>2</v>
      </c>
      <c r="K3429" s="21">
        <v>2</v>
      </c>
      <c r="L3429" s="21">
        <f t="shared" si="367"/>
        <v>0</v>
      </c>
      <c r="M3429" s="21" t="s">
        <v>4996</v>
      </c>
      <c r="N3429" s="30">
        <v>45941</v>
      </c>
      <c r="O3429" s="48">
        <v>772590</v>
      </c>
      <c r="P3429" s="21" t="s">
        <v>4983</v>
      </c>
      <c r="Q3429" s="21">
        <v>58156840210</v>
      </c>
      <c r="R3429" s="21" t="s">
        <v>40</v>
      </c>
      <c r="S3429" s="3">
        <v>4</v>
      </c>
      <c r="T3429" s="37"/>
      <c r="U3429" s="21" t="s">
        <v>3346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4850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4848</v>
      </c>
      <c r="I3430" s="21" t="s">
        <v>5052</v>
      </c>
      <c r="J3430" s="21">
        <v>2</v>
      </c>
      <c r="K3430" s="21">
        <v>2</v>
      </c>
      <c r="L3430" s="21">
        <f t="shared" si="367"/>
        <v>0</v>
      </c>
      <c r="M3430" s="21" t="s">
        <v>5017</v>
      </c>
      <c r="N3430" s="30">
        <v>45941</v>
      </c>
      <c r="O3430" s="48">
        <v>61740</v>
      </c>
      <c r="P3430" s="21" t="s">
        <v>4844</v>
      </c>
      <c r="Q3430" s="21">
        <v>58156808990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5045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5046</v>
      </c>
      <c r="I3431" s="21" t="s">
        <v>5063</v>
      </c>
      <c r="J3431" s="21">
        <v>2</v>
      </c>
      <c r="K3431" s="21">
        <v>2</v>
      </c>
      <c r="L3431" s="21">
        <f t="shared" si="367"/>
        <v>0</v>
      </c>
      <c r="M3431" s="21" t="s">
        <v>5304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5047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5043</v>
      </c>
      <c r="I3432" s="21" t="s">
        <v>5064</v>
      </c>
      <c r="J3432" s="21">
        <v>1</v>
      </c>
      <c r="K3432" s="21">
        <v>1</v>
      </c>
      <c r="L3432" s="21">
        <f t="shared" si="367"/>
        <v>0</v>
      </c>
      <c r="M3432" s="21" t="s">
        <v>5049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5044</v>
      </c>
      <c r="I3433" s="21" t="s">
        <v>5065</v>
      </c>
      <c r="J3433" s="21">
        <v>1</v>
      </c>
      <c r="K3433" s="21">
        <v>1</v>
      </c>
      <c r="L3433" s="21">
        <f t="shared" si="367"/>
        <v>0</v>
      </c>
      <c r="M3433" s="21" t="s">
        <v>5150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5028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5053</v>
      </c>
      <c r="J3434" s="21">
        <v>1</v>
      </c>
      <c r="K3434" s="21">
        <v>1</v>
      </c>
      <c r="L3434" s="21">
        <f t="shared" si="367"/>
        <v>0</v>
      </c>
      <c r="M3434" s="21" t="s">
        <v>5151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5030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5028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5029</v>
      </c>
      <c r="I3435" s="21" t="s">
        <v>5054</v>
      </c>
      <c r="J3435" s="21">
        <v>2</v>
      </c>
      <c r="K3435" s="21">
        <v>2</v>
      </c>
      <c r="L3435" s="21">
        <f t="shared" si="367"/>
        <v>0</v>
      </c>
      <c r="M3435" s="21" t="s">
        <v>5714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5030</v>
      </c>
      <c r="V3435" s="21" t="str">
        <f>VLOOKUP(P3435,'Customer List'!B:C,2,)</f>
        <v>Faridabad</v>
      </c>
      <c r="W3435" s="38" t="s">
        <v>5294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5034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5031</v>
      </c>
      <c r="I3436" s="21" t="s">
        <v>5055</v>
      </c>
      <c r="J3436" s="21">
        <v>1</v>
      </c>
      <c r="K3436" s="21">
        <v>1</v>
      </c>
      <c r="L3436" s="21">
        <f t="shared" si="367"/>
        <v>0</v>
      </c>
      <c r="M3436" s="21" t="s">
        <v>5152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5030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5034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5032</v>
      </c>
      <c r="I3437" s="21" t="s">
        <v>5056</v>
      </c>
      <c r="J3437" s="21">
        <v>1</v>
      </c>
      <c r="K3437" s="21">
        <v>1</v>
      </c>
      <c r="L3437" s="21">
        <f t="shared" si="367"/>
        <v>0</v>
      </c>
      <c r="M3437" s="21" t="s">
        <v>5152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5034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5033</v>
      </c>
      <c r="I3438" s="21" t="s">
        <v>5057</v>
      </c>
      <c r="J3438" s="21">
        <v>1</v>
      </c>
      <c r="K3438" s="21">
        <v>1</v>
      </c>
      <c r="L3438" s="21">
        <f t="shared" si="367"/>
        <v>0</v>
      </c>
      <c r="M3438" s="21" t="s">
        <v>5159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5030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5035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5036</v>
      </c>
      <c r="I3439" s="21" t="s">
        <v>5058</v>
      </c>
      <c r="J3439" s="21">
        <v>1</v>
      </c>
      <c r="K3439" s="21">
        <v>1</v>
      </c>
      <c r="L3439" s="21">
        <f t="shared" si="367"/>
        <v>0</v>
      </c>
      <c r="M3439" s="21" t="s">
        <v>5149</v>
      </c>
      <c r="N3439" s="30">
        <v>45943</v>
      </c>
      <c r="O3439" s="48">
        <v>9338</v>
      </c>
      <c r="P3439" s="21" t="s">
        <v>5037</v>
      </c>
      <c r="Q3439" s="21">
        <v>58156922110</v>
      </c>
      <c r="R3439" s="30" t="s">
        <v>40</v>
      </c>
      <c r="S3439" s="3">
        <v>-20</v>
      </c>
      <c r="T3439" s="37"/>
      <c r="U3439" s="21" t="s">
        <v>5030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5038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5039</v>
      </c>
      <c r="I3440" s="21" t="s">
        <v>5059</v>
      </c>
      <c r="J3440" s="21">
        <v>1</v>
      </c>
      <c r="K3440" s="21">
        <v>1</v>
      </c>
      <c r="L3440" s="21">
        <f t="shared" si="367"/>
        <v>0</v>
      </c>
      <c r="M3440" s="21" t="s">
        <v>5513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5030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5040</v>
      </c>
      <c r="I3441" s="21" t="s">
        <v>5060</v>
      </c>
      <c r="J3441" s="21">
        <v>1</v>
      </c>
      <c r="K3441" s="21">
        <v>1</v>
      </c>
      <c r="L3441" s="21">
        <f t="shared" si="367"/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5041</v>
      </c>
      <c r="I3442" s="21" t="s">
        <v>5061</v>
      </c>
      <c r="J3442" s="21">
        <v>1</v>
      </c>
      <c r="K3442" s="21">
        <v>1</v>
      </c>
      <c r="L3442" s="21">
        <f t="shared" si="367"/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5062</v>
      </c>
      <c r="J3443" s="21">
        <v>1</v>
      </c>
      <c r="K3443" s="21">
        <v>1</v>
      </c>
      <c r="L3443" s="21">
        <f t="shared" si="367"/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5087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5066</v>
      </c>
      <c r="J3444" s="21">
        <v>1</v>
      </c>
      <c r="K3444" s="21">
        <v>1</v>
      </c>
      <c r="L3444" s="21">
        <f t="shared" si="367"/>
        <v>0</v>
      </c>
      <c r="M3444" s="21" t="s">
        <v>5676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5087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4770</v>
      </c>
      <c r="J3445" s="21">
        <v>1</v>
      </c>
      <c r="K3445" s="21">
        <v>1</v>
      </c>
      <c r="L3445" s="21">
        <f t="shared" si="367"/>
        <v>0</v>
      </c>
      <c r="M3445" s="21" t="s">
        <v>5674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5087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4772</v>
      </c>
      <c r="J3446" s="21">
        <v>1</v>
      </c>
      <c r="K3446" s="21">
        <v>1</v>
      </c>
      <c r="L3446" s="21">
        <f t="shared" si="367"/>
        <v>0</v>
      </c>
      <c r="M3446" s="21" t="s">
        <v>5678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5087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4772</v>
      </c>
      <c r="J3447" s="21">
        <v>4</v>
      </c>
      <c r="K3447" s="21">
        <v>4</v>
      </c>
      <c r="L3447" s="21">
        <f t="shared" si="367"/>
        <v>0</v>
      </c>
      <c r="M3447" s="21" t="s">
        <v>5678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5087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4773</v>
      </c>
      <c r="J3448" s="21">
        <v>2</v>
      </c>
      <c r="K3448" s="21">
        <v>2</v>
      </c>
      <c r="L3448" s="21">
        <f t="shared" si="367"/>
        <v>0</v>
      </c>
      <c r="M3448" s="21" t="s">
        <v>5678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5087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4779</v>
      </c>
      <c r="J3449" s="21">
        <v>1</v>
      </c>
      <c r="K3449" s="21">
        <v>1</v>
      </c>
      <c r="L3449" s="21">
        <f t="shared" si="367"/>
        <v>0</v>
      </c>
      <c r="M3449" s="21" t="s">
        <v>5678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4779</v>
      </c>
      <c r="J3450" s="21">
        <v>1</v>
      </c>
      <c r="K3450" s="21">
        <v>1</v>
      </c>
      <c r="L3450" s="21">
        <f t="shared" si="367"/>
        <v>0</v>
      </c>
      <c r="M3450" s="21" t="s">
        <v>5678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5087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5067</v>
      </c>
      <c r="J3451" s="21">
        <v>1</v>
      </c>
      <c r="K3451" s="21">
        <v>1</v>
      </c>
      <c r="L3451" s="21">
        <f t="shared" si="367"/>
        <v>0</v>
      </c>
      <c r="M3451" s="21" t="s">
        <v>5676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5087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5068</v>
      </c>
      <c r="J3452" s="21">
        <v>2</v>
      </c>
      <c r="K3452" s="21">
        <v>2</v>
      </c>
      <c r="L3452" s="21">
        <f t="shared" si="367"/>
        <v>0</v>
      </c>
      <c r="M3452" s="21" t="s">
        <v>5678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5087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5069</v>
      </c>
      <c r="J3453" s="21">
        <v>1</v>
      </c>
      <c r="K3453" s="21">
        <v>1</v>
      </c>
      <c r="L3453" s="21">
        <f t="shared" si="367"/>
        <v>0</v>
      </c>
      <c r="M3453" s="21" t="s">
        <v>5678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5087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5070</v>
      </c>
      <c r="J3454" s="21">
        <v>1</v>
      </c>
      <c r="K3454" s="21">
        <v>1</v>
      </c>
      <c r="L3454" s="21">
        <f t="shared" si="367"/>
        <v>0</v>
      </c>
      <c r="M3454" s="21" t="s">
        <v>5678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5087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4782</v>
      </c>
      <c r="J3455" s="21">
        <v>1</v>
      </c>
      <c r="K3455" s="21">
        <v>1</v>
      </c>
      <c r="L3455" s="21">
        <f t="shared" si="367"/>
        <v>0</v>
      </c>
      <c r="M3455" s="21" t="s">
        <v>5678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5087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5071</v>
      </c>
      <c r="J3456" s="21">
        <v>2</v>
      </c>
      <c r="K3456" s="21">
        <v>2</v>
      </c>
      <c r="L3456" s="21">
        <f t="shared" si="367"/>
        <v>0</v>
      </c>
      <c r="M3456" s="21" t="s">
        <v>5678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5087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5072</v>
      </c>
      <c r="J3457" s="21">
        <v>2</v>
      </c>
      <c r="K3457" s="21">
        <v>2</v>
      </c>
      <c r="L3457" s="21">
        <f t="shared" si="367"/>
        <v>0</v>
      </c>
      <c r="M3457" s="21" t="s">
        <v>5678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5087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4786</v>
      </c>
      <c r="J3458" s="21">
        <v>1</v>
      </c>
      <c r="K3458" s="21">
        <v>1</v>
      </c>
      <c r="L3458" s="21">
        <f t="shared" si="367"/>
        <v>0</v>
      </c>
      <c r="M3458" s="21" t="s">
        <v>5678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5087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5073</v>
      </c>
      <c r="J3459" s="21">
        <v>1</v>
      </c>
      <c r="K3459" s="21">
        <v>1</v>
      </c>
      <c r="L3459" s="21">
        <f t="shared" si="367"/>
        <v>0</v>
      </c>
      <c r="M3459" s="21" t="s">
        <v>5678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5087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5073</v>
      </c>
      <c r="J3460" s="21">
        <v>1</v>
      </c>
      <c r="K3460" s="21">
        <v>1</v>
      </c>
      <c r="L3460" s="21">
        <f t="shared" si="367"/>
        <v>0</v>
      </c>
      <c r="M3460" s="21" t="s">
        <v>5678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5087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5074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5676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5075</v>
      </c>
      <c r="J3462" s="21">
        <v>1</v>
      </c>
      <c r="K3462" s="21">
        <v>1</v>
      </c>
      <c r="L3462" s="21">
        <f t="shared" si="374"/>
        <v>0</v>
      </c>
      <c r="M3462" s="21" t="s">
        <v>5676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5087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5076</v>
      </c>
      <c r="J3463" s="21">
        <v>1</v>
      </c>
      <c r="K3463" s="21">
        <v>1</v>
      </c>
      <c r="L3463" s="21">
        <f t="shared" si="374"/>
        <v>0</v>
      </c>
      <c r="M3463" s="21" t="s">
        <v>5678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5087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5077</v>
      </c>
      <c r="J3464" s="21">
        <v>1</v>
      </c>
      <c r="K3464" s="21">
        <v>1</v>
      </c>
      <c r="L3464" s="21">
        <f t="shared" si="374"/>
        <v>0</v>
      </c>
      <c r="M3464" s="21" t="s">
        <v>5676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5087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5078</v>
      </c>
      <c r="J3465" s="21">
        <v>2</v>
      </c>
      <c r="K3465" s="21">
        <v>2</v>
      </c>
      <c r="L3465" s="21">
        <f t="shared" si="374"/>
        <v>0</v>
      </c>
      <c r="M3465" s="21" t="s">
        <v>5678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5087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5079</v>
      </c>
      <c r="J3466" s="21">
        <v>1</v>
      </c>
      <c r="K3466" s="21">
        <v>1</v>
      </c>
      <c r="L3466" s="21">
        <f t="shared" si="374"/>
        <v>0</v>
      </c>
      <c r="M3466" s="21" t="s">
        <v>5678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5087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5080</v>
      </c>
      <c r="J3467" s="21">
        <v>1</v>
      </c>
      <c r="K3467" s="21">
        <v>1</v>
      </c>
      <c r="L3467" s="21">
        <f t="shared" si="374"/>
        <v>0</v>
      </c>
      <c r="M3467" s="21" t="s">
        <v>5678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5087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5081</v>
      </c>
      <c r="J3468" s="21">
        <v>1</v>
      </c>
      <c r="K3468" s="21">
        <v>1</v>
      </c>
      <c r="L3468" s="21">
        <f t="shared" si="374"/>
        <v>0</v>
      </c>
      <c r="M3468" s="21" t="s">
        <v>5678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5087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5082</v>
      </c>
      <c r="J3469" s="21">
        <v>1</v>
      </c>
      <c r="K3469" s="21">
        <v>1</v>
      </c>
      <c r="L3469" s="21">
        <f t="shared" si="374"/>
        <v>0</v>
      </c>
      <c r="M3469" s="21" t="s">
        <v>5678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5087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5082</v>
      </c>
      <c r="J3470" s="21">
        <v>1</v>
      </c>
      <c r="K3470" s="21">
        <v>1</v>
      </c>
      <c r="L3470" s="21">
        <f t="shared" si="374"/>
        <v>0</v>
      </c>
      <c r="M3470" s="21" t="s">
        <v>5676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5087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5082</v>
      </c>
      <c r="J3471" s="21">
        <v>2</v>
      </c>
      <c r="K3471" s="21">
        <v>2</v>
      </c>
      <c r="L3471" s="21">
        <f t="shared" si="374"/>
        <v>0</v>
      </c>
      <c r="M3471" s="21" t="s">
        <v>5678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5087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5083</v>
      </c>
      <c r="J3472" s="21">
        <v>1</v>
      </c>
      <c r="K3472" s="21">
        <v>1</v>
      </c>
      <c r="L3472" s="21">
        <f t="shared" si="374"/>
        <v>0</v>
      </c>
      <c r="M3472" s="21" t="s">
        <v>5678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5087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5084</v>
      </c>
      <c r="J3473" s="21">
        <v>1</v>
      </c>
      <c r="K3473" s="21">
        <v>1</v>
      </c>
      <c r="L3473" s="21">
        <f t="shared" si="374"/>
        <v>0</v>
      </c>
      <c r="M3473" s="21" t="s">
        <v>5678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5087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5085</v>
      </c>
      <c r="J3474" s="21">
        <v>1</v>
      </c>
      <c r="K3474" s="21">
        <v>1</v>
      </c>
      <c r="L3474" s="21">
        <f t="shared" si="374"/>
        <v>0</v>
      </c>
      <c r="M3474" s="21" t="s">
        <v>5678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5087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5086</v>
      </c>
      <c r="J3475" s="21">
        <v>1</v>
      </c>
      <c r="K3475" s="21">
        <v>1</v>
      </c>
      <c r="L3475" s="21">
        <f t="shared" si="374"/>
        <v>0</v>
      </c>
      <c r="M3475" s="21" t="s">
        <v>5678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5119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5111</v>
      </c>
      <c r="I3476" s="21" t="s">
        <v>5112</v>
      </c>
      <c r="J3476" s="21">
        <v>3</v>
      </c>
      <c r="K3476" s="21">
        <v>3</v>
      </c>
      <c r="L3476" s="21">
        <f t="shared" si="374"/>
        <v>0</v>
      </c>
      <c r="M3476" s="21" t="s">
        <v>5160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5119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5113</v>
      </c>
      <c r="J3477" s="21">
        <v>1</v>
      </c>
      <c r="K3477" s="21">
        <v>1</v>
      </c>
      <c r="L3477" s="21">
        <f t="shared" si="374"/>
        <v>0</v>
      </c>
      <c r="M3477" s="21" t="s">
        <v>5154</v>
      </c>
      <c r="N3477" s="30">
        <v>45945</v>
      </c>
      <c r="O3477" s="48">
        <v>41292</v>
      </c>
      <c r="P3477" s="21" t="s">
        <v>5118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5119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5114</v>
      </c>
      <c r="J3478" s="21">
        <v>1</v>
      </c>
      <c r="K3478" s="21">
        <v>1</v>
      </c>
      <c r="L3478" s="21">
        <f t="shared" si="374"/>
        <v>0</v>
      </c>
      <c r="M3478" s="21" t="s">
        <v>5154</v>
      </c>
      <c r="N3478" s="30">
        <v>45945</v>
      </c>
      <c r="O3478" s="48">
        <v>40548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5119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5115</v>
      </c>
      <c r="J3479" s="21">
        <v>1</v>
      </c>
      <c r="K3479" s="21">
        <v>1</v>
      </c>
      <c r="L3479" s="21">
        <f t="shared" si="374"/>
        <v>0</v>
      </c>
      <c r="M3479" s="21" t="s">
        <v>5155</v>
      </c>
      <c r="N3479" s="30">
        <v>45945</v>
      </c>
      <c r="O3479" s="48">
        <v>42284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5119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5116</v>
      </c>
      <c r="J3480" s="21">
        <v>1</v>
      </c>
      <c r="K3480" s="21">
        <v>1</v>
      </c>
      <c r="L3480" s="21">
        <f t="shared" si="374"/>
        <v>0</v>
      </c>
      <c r="M3480" s="21" t="s">
        <v>5155</v>
      </c>
      <c r="N3480" s="30">
        <v>45945</v>
      </c>
      <c r="O3480" s="48">
        <v>37820</v>
      </c>
      <c r="P3480" s="21" t="s">
        <v>5118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5117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5114</v>
      </c>
      <c r="J3481" s="21">
        <v>1</v>
      </c>
      <c r="K3481" s="21">
        <v>1</v>
      </c>
      <c r="L3481" s="21">
        <f t="shared" si="374"/>
        <v>0</v>
      </c>
      <c r="M3481" s="21" t="s">
        <v>5155</v>
      </c>
      <c r="N3481" s="30">
        <v>45945</v>
      </c>
      <c r="O3481" s="48">
        <v>40548</v>
      </c>
      <c r="P3481" s="21" t="s">
        <v>5118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5117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5113</v>
      </c>
      <c r="J3482" s="21">
        <v>1</v>
      </c>
      <c r="K3482" s="21">
        <v>1</v>
      </c>
      <c r="L3482" s="21">
        <f t="shared" si="374"/>
        <v>0</v>
      </c>
      <c r="M3482" s="21" t="s">
        <v>5155</v>
      </c>
      <c r="N3482" s="30">
        <v>45945</v>
      </c>
      <c r="O3482" s="48">
        <v>41292</v>
      </c>
      <c r="P3482" s="21" t="s">
        <v>5118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5102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5088</v>
      </c>
      <c r="I3483" s="21" t="s">
        <v>5089</v>
      </c>
      <c r="J3483" s="21">
        <v>1</v>
      </c>
      <c r="K3483" s="21">
        <v>1</v>
      </c>
      <c r="L3483" s="21">
        <f t="shared" si="374"/>
        <v>0</v>
      </c>
      <c r="M3483" s="21" t="s">
        <v>5315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5090</v>
      </c>
      <c r="I3484" s="21" t="s">
        <v>5091</v>
      </c>
      <c r="J3484" s="21">
        <v>1</v>
      </c>
      <c r="K3484" s="21">
        <v>1</v>
      </c>
      <c r="L3484" s="21">
        <f t="shared" si="374"/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5102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5092</v>
      </c>
      <c r="I3485" s="21" t="s">
        <v>5093</v>
      </c>
      <c r="J3485" s="21">
        <v>1</v>
      </c>
      <c r="K3485" s="21">
        <v>1</v>
      </c>
      <c r="L3485" s="21">
        <f t="shared" si="374"/>
        <v>0</v>
      </c>
      <c r="M3485" s="21" t="s">
        <v>5315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5102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5094</v>
      </c>
      <c r="I3486" s="21" t="s">
        <v>5095</v>
      </c>
      <c r="J3486" s="21">
        <v>1</v>
      </c>
      <c r="K3486" s="21">
        <v>1</v>
      </c>
      <c r="L3486" s="21">
        <f t="shared" si="374"/>
        <v>0</v>
      </c>
      <c r="M3486" s="21" t="s">
        <v>5619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5096</v>
      </c>
      <c r="I3487" s="21" t="s">
        <v>5097</v>
      </c>
      <c r="J3487" s="21">
        <v>1</v>
      </c>
      <c r="K3487" s="21">
        <v>1</v>
      </c>
      <c r="L3487" s="21">
        <f t="shared" si="374"/>
        <v>0</v>
      </c>
      <c r="M3487" s="21" t="s">
        <v>5316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5102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5098</v>
      </c>
      <c r="I3488" s="21" t="s">
        <v>5099</v>
      </c>
      <c r="J3488" s="21">
        <v>1</v>
      </c>
      <c r="K3488" s="21">
        <v>1</v>
      </c>
      <c r="L3488" s="21">
        <f t="shared" si="374"/>
        <v>0</v>
      </c>
      <c r="M3488" s="21" t="s">
        <v>5153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5100</v>
      </c>
      <c r="I3489" s="21" t="s">
        <v>5101</v>
      </c>
      <c r="J3489" s="21">
        <v>1</v>
      </c>
      <c r="K3489" s="21">
        <v>1</v>
      </c>
      <c r="L3489" s="21">
        <f t="shared" si="374"/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5103</v>
      </c>
      <c r="I3490" s="21" t="s">
        <v>5104</v>
      </c>
      <c r="J3490" s="21">
        <v>1</v>
      </c>
      <c r="K3490" s="21">
        <v>1</v>
      </c>
      <c r="L3490" s="21">
        <f t="shared" si="374"/>
        <v>0</v>
      </c>
      <c r="M3490" s="21" t="s">
        <v>5653</v>
      </c>
      <c r="N3490" s="30">
        <v>45958</v>
      </c>
      <c r="O3490" s="48">
        <v>25312.5</v>
      </c>
      <c r="P3490" s="21" t="s">
        <v>5110</v>
      </c>
      <c r="Q3490" s="21" t="s">
        <v>1127</v>
      </c>
      <c r="R3490" s="21" t="s">
        <v>1127</v>
      </c>
      <c r="S3490" s="3">
        <v>-20</v>
      </c>
      <c r="T3490" s="37"/>
      <c r="U3490" s="21" t="s">
        <v>5109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5105</v>
      </c>
      <c r="I3491" s="21" t="s">
        <v>5106</v>
      </c>
      <c r="J3491" s="21">
        <v>1</v>
      </c>
      <c r="K3491" s="21">
        <v>1</v>
      </c>
      <c r="L3491" s="21">
        <f t="shared" si="374"/>
        <v>0</v>
      </c>
      <c r="M3491" s="21" t="s">
        <v>5307</v>
      </c>
      <c r="N3491" s="30">
        <v>45955</v>
      </c>
      <c r="O3491" s="48">
        <v>62370</v>
      </c>
      <c r="P3491" s="21" t="s">
        <v>3562</v>
      </c>
      <c r="Q3491" s="56">
        <v>58157405880</v>
      </c>
      <c r="R3491" s="21" t="s">
        <v>40</v>
      </c>
      <c r="S3491" s="3">
        <v>4</v>
      </c>
      <c r="T3491" s="37"/>
      <c r="U3491" s="21" t="s">
        <v>5109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5107</v>
      </c>
      <c r="I3492" s="21" t="s">
        <v>5108</v>
      </c>
      <c r="J3492" s="21">
        <v>1</v>
      </c>
      <c r="K3492" s="21">
        <v>1</v>
      </c>
      <c r="L3492" s="21">
        <f t="shared" si="374"/>
        <v>0</v>
      </c>
      <c r="M3492" s="21" t="s">
        <v>5307</v>
      </c>
      <c r="N3492" s="30">
        <v>45955</v>
      </c>
      <c r="O3492" s="48">
        <v>53392.5</v>
      </c>
      <c r="P3492" s="21" t="s">
        <v>3562</v>
      </c>
      <c r="Q3492" s="56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5148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5122</v>
      </c>
      <c r="J3493" s="21">
        <v>5</v>
      </c>
      <c r="K3493" s="21">
        <v>5</v>
      </c>
      <c r="L3493" s="21">
        <f t="shared" si="374"/>
        <v>0</v>
      </c>
      <c r="M3493" s="21" t="s">
        <v>5623</v>
      </c>
      <c r="N3493" s="30">
        <v>45948</v>
      </c>
      <c r="O3493" s="48">
        <v>64015</v>
      </c>
      <c r="P3493" s="21" t="s">
        <v>4849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5123</v>
      </c>
      <c r="J3494" s="21">
        <v>5</v>
      </c>
      <c r="K3494" s="21">
        <v>5</v>
      </c>
      <c r="L3494" s="21">
        <f t="shared" si="374"/>
        <v>0</v>
      </c>
      <c r="M3494" s="21" t="s">
        <v>5623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5124</v>
      </c>
      <c r="J3495" s="21">
        <v>5</v>
      </c>
      <c r="K3495" s="21">
        <v>5</v>
      </c>
      <c r="L3495" s="21">
        <f t="shared" si="374"/>
        <v>0</v>
      </c>
      <c r="M3495" s="21" t="s">
        <v>5623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5125</v>
      </c>
      <c r="J3496" s="21">
        <v>5</v>
      </c>
      <c r="K3496" s="21">
        <v>5</v>
      </c>
      <c r="L3496" s="21">
        <f t="shared" si="374"/>
        <v>0</v>
      </c>
      <c r="M3496" s="21" t="s">
        <v>5623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5126</v>
      </c>
      <c r="J3497" s="21">
        <v>5</v>
      </c>
      <c r="K3497" s="21">
        <v>5</v>
      </c>
      <c r="L3497" s="21">
        <f t="shared" si="374"/>
        <v>0</v>
      </c>
      <c r="M3497" s="21" t="s">
        <v>5623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5127</v>
      </c>
      <c r="J3498" s="21">
        <v>5</v>
      </c>
      <c r="K3498" s="21">
        <v>5</v>
      </c>
      <c r="L3498" s="21">
        <f t="shared" si="374"/>
        <v>0</v>
      </c>
      <c r="M3498" s="21" t="s">
        <v>5623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5128</v>
      </c>
      <c r="J3499" s="21">
        <v>5</v>
      </c>
      <c r="K3499" s="21">
        <v>5</v>
      </c>
      <c r="L3499" s="21">
        <f t="shared" si="374"/>
        <v>0</v>
      </c>
      <c r="M3499" s="21" t="s">
        <v>5623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5129</v>
      </c>
      <c r="J3500" s="21">
        <v>5</v>
      </c>
      <c r="K3500" s="21">
        <v>5</v>
      </c>
      <c r="L3500" s="21">
        <f t="shared" si="374"/>
        <v>0</v>
      </c>
      <c r="M3500" s="21" t="s">
        <v>5623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5148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5130</v>
      </c>
      <c r="J3501" s="21">
        <v>5</v>
      </c>
      <c r="K3501" s="21">
        <v>5</v>
      </c>
      <c r="L3501" s="21">
        <f t="shared" si="374"/>
        <v>0</v>
      </c>
      <c r="M3501" s="21" t="s">
        <v>5623</v>
      </c>
      <c r="N3501" s="30">
        <v>45948</v>
      </c>
      <c r="O3501" s="48">
        <v>32005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5148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5131</v>
      </c>
      <c r="J3502" s="21">
        <v>5</v>
      </c>
      <c r="K3502" s="21">
        <v>5</v>
      </c>
      <c r="L3502" s="21">
        <f t="shared" si="374"/>
        <v>0</v>
      </c>
      <c r="M3502" s="21" t="s">
        <v>5623</v>
      </c>
      <c r="N3502" s="30">
        <v>45948</v>
      </c>
      <c r="O3502" s="48">
        <v>159495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5148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5132</v>
      </c>
      <c r="J3503" s="21">
        <v>5</v>
      </c>
      <c r="K3503" s="21">
        <v>5</v>
      </c>
      <c r="L3503" s="21">
        <f t="shared" si="374"/>
        <v>0</v>
      </c>
      <c r="M3503" s="21" t="s">
        <v>5623</v>
      </c>
      <c r="N3503" s="30">
        <v>45948</v>
      </c>
      <c r="O3503" s="48">
        <v>64015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5148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5133</v>
      </c>
      <c r="J3504" s="21">
        <v>1</v>
      </c>
      <c r="K3504" s="21">
        <v>1</v>
      </c>
      <c r="L3504" s="21">
        <f t="shared" si="374"/>
        <v>0</v>
      </c>
      <c r="M3504" s="21" t="s">
        <v>5651</v>
      </c>
      <c r="N3504" s="30">
        <v>45957</v>
      </c>
      <c r="O3504" s="48">
        <v>18655.8</v>
      </c>
      <c r="P3504" s="21" t="s">
        <v>1094</v>
      </c>
      <c r="Q3504" s="21" t="s">
        <v>5527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5134</v>
      </c>
      <c r="J3505" s="21">
        <v>1</v>
      </c>
      <c r="K3505" s="21">
        <v>1</v>
      </c>
      <c r="L3505" s="21">
        <f t="shared" si="374"/>
        <v>0</v>
      </c>
      <c r="M3505" s="21" t="s">
        <v>5651</v>
      </c>
      <c r="N3505" s="30">
        <v>45957</v>
      </c>
      <c r="O3505" s="48">
        <v>18655.8</v>
      </c>
      <c r="P3505" s="21" t="s">
        <v>1094</v>
      </c>
      <c r="Q3505" s="21" t="s">
        <v>5527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5148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5135</v>
      </c>
      <c r="J3506" s="21">
        <v>1</v>
      </c>
      <c r="K3506" s="21">
        <v>1</v>
      </c>
      <c r="L3506" s="21">
        <f t="shared" si="374"/>
        <v>0</v>
      </c>
      <c r="M3506" s="21" t="s">
        <v>5651</v>
      </c>
      <c r="N3506" s="30">
        <v>45957</v>
      </c>
      <c r="O3506" s="48">
        <v>12437.2</v>
      </c>
      <c r="P3506" s="21" t="s">
        <v>1094</v>
      </c>
      <c r="Q3506" s="21" t="s">
        <v>5527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5148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5136</v>
      </c>
      <c r="J3507" s="21">
        <v>1</v>
      </c>
      <c r="K3507" s="21">
        <v>1</v>
      </c>
      <c r="L3507" s="21">
        <f t="shared" si="374"/>
        <v>0</v>
      </c>
      <c r="M3507" s="21" t="s">
        <v>5651</v>
      </c>
      <c r="N3507" s="30">
        <v>45957</v>
      </c>
      <c r="O3507" s="48">
        <v>6218.6</v>
      </c>
      <c r="P3507" s="21" t="s">
        <v>1094</v>
      </c>
      <c r="Q3507" s="21" t="s">
        <v>5527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5148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5137</v>
      </c>
      <c r="J3508" s="21">
        <v>1</v>
      </c>
      <c r="K3508" s="21">
        <v>1</v>
      </c>
      <c r="L3508" s="21">
        <f t="shared" si="374"/>
        <v>0</v>
      </c>
      <c r="M3508" s="21" t="s">
        <v>5651</v>
      </c>
      <c r="N3508" s="30">
        <v>45957</v>
      </c>
      <c r="O3508" s="48">
        <v>14123.6</v>
      </c>
      <c r="P3508" s="21" t="s">
        <v>1094</v>
      </c>
      <c r="Q3508" s="21" t="s">
        <v>5527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5148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5138</v>
      </c>
      <c r="J3509" s="21">
        <v>1</v>
      </c>
      <c r="K3509" s="21">
        <v>1</v>
      </c>
      <c r="L3509" s="21">
        <f t="shared" si="374"/>
        <v>0</v>
      </c>
      <c r="M3509" s="21" t="s">
        <v>5651</v>
      </c>
      <c r="N3509" s="30">
        <v>45957</v>
      </c>
      <c r="O3509" s="48">
        <v>12437.2</v>
      </c>
      <c r="P3509" s="21" t="s">
        <v>1094</v>
      </c>
      <c r="Q3509" s="21" t="s">
        <v>5527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5139</v>
      </c>
      <c r="J3510" s="21">
        <v>1</v>
      </c>
      <c r="K3510" s="21">
        <v>1</v>
      </c>
      <c r="L3510" s="21">
        <f t="shared" si="374"/>
        <v>0</v>
      </c>
      <c r="M3510" s="21" t="s">
        <v>5651</v>
      </c>
      <c r="N3510" s="30">
        <v>45957</v>
      </c>
      <c r="O3510" s="48">
        <v>12437.2</v>
      </c>
      <c r="P3510" s="21" t="s">
        <v>1094</v>
      </c>
      <c r="Q3510" s="21" t="s">
        <v>5527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5140</v>
      </c>
      <c r="J3511" s="21">
        <v>1</v>
      </c>
      <c r="K3511" s="21">
        <v>1</v>
      </c>
      <c r="L3511" s="21">
        <f t="shared" si="374"/>
        <v>0</v>
      </c>
      <c r="M3511" s="21" t="s">
        <v>5651</v>
      </c>
      <c r="N3511" s="30">
        <v>45957</v>
      </c>
      <c r="O3511" s="48">
        <v>12437.2</v>
      </c>
      <c r="P3511" s="21" t="s">
        <v>1094</v>
      </c>
      <c r="Q3511" s="21" t="s">
        <v>5527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5141</v>
      </c>
      <c r="J3512" s="21">
        <v>1</v>
      </c>
      <c r="K3512" s="21">
        <v>1</v>
      </c>
      <c r="L3512" s="21">
        <f t="shared" si="374"/>
        <v>0</v>
      </c>
      <c r="M3512" s="21" t="s">
        <v>5651</v>
      </c>
      <c r="N3512" s="30">
        <v>45957</v>
      </c>
      <c r="O3512" s="48">
        <v>12437.2</v>
      </c>
      <c r="P3512" s="21" t="s">
        <v>1094</v>
      </c>
      <c r="Q3512" s="21" t="s">
        <v>5527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5142</v>
      </c>
      <c r="J3513" s="21">
        <v>1</v>
      </c>
      <c r="K3513" s="21">
        <v>1</v>
      </c>
      <c r="L3513" s="21">
        <f t="shared" si="374"/>
        <v>0</v>
      </c>
      <c r="M3513" s="21" t="s">
        <v>5651</v>
      </c>
      <c r="N3513" s="30">
        <v>45957</v>
      </c>
      <c r="O3513" s="48">
        <v>12437.2</v>
      </c>
      <c r="P3513" s="21" t="s">
        <v>1094</v>
      </c>
      <c r="Q3513" s="21" t="s">
        <v>5527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5143</v>
      </c>
      <c r="J3514" s="21">
        <v>1</v>
      </c>
      <c r="K3514" s="21">
        <v>1</v>
      </c>
      <c r="L3514" s="21">
        <f t="shared" si="374"/>
        <v>0</v>
      </c>
      <c r="M3514" s="21" t="s">
        <v>5651</v>
      </c>
      <c r="N3514" s="30">
        <v>45957</v>
      </c>
      <c r="O3514" s="48">
        <v>12437.2</v>
      </c>
      <c r="P3514" s="21" t="s">
        <v>1094</v>
      </c>
      <c r="Q3514" s="21" t="s">
        <v>5527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5144</v>
      </c>
      <c r="J3515" s="21">
        <v>1</v>
      </c>
      <c r="K3515" s="21">
        <v>1</v>
      </c>
      <c r="L3515" s="21">
        <f t="shared" si="374"/>
        <v>0</v>
      </c>
      <c r="M3515" s="21" t="s">
        <v>5651</v>
      </c>
      <c r="N3515" s="30">
        <v>45957</v>
      </c>
      <c r="O3515" s="48">
        <v>12437.2</v>
      </c>
      <c r="P3515" s="21" t="s">
        <v>1094</v>
      </c>
      <c r="Q3515" s="21" t="s">
        <v>5527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5145</v>
      </c>
      <c r="J3516" s="21">
        <v>1</v>
      </c>
      <c r="K3516" s="21">
        <v>1</v>
      </c>
      <c r="L3516" s="21">
        <f t="shared" si="374"/>
        <v>0</v>
      </c>
      <c r="M3516" s="21" t="s">
        <v>5651</v>
      </c>
      <c r="N3516" s="30">
        <v>45957</v>
      </c>
      <c r="O3516" s="48">
        <v>12437.2</v>
      </c>
      <c r="P3516" s="21" t="s">
        <v>1094</v>
      </c>
      <c r="Q3516" s="21" t="s">
        <v>5527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5148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5146</v>
      </c>
      <c r="J3517" s="21">
        <v>1</v>
      </c>
      <c r="K3517" s="21">
        <v>1</v>
      </c>
      <c r="L3517" s="21">
        <f t="shared" si="374"/>
        <v>0</v>
      </c>
      <c r="M3517" s="21" t="s">
        <v>5651</v>
      </c>
      <c r="N3517" s="30">
        <v>45957</v>
      </c>
      <c r="O3517" s="48">
        <v>30987.599999999999</v>
      </c>
      <c r="P3517" s="21" t="s">
        <v>1094</v>
      </c>
      <c r="Q3517" s="21" t="s">
        <v>5527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5148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5147</v>
      </c>
      <c r="J3518" s="21">
        <v>1</v>
      </c>
      <c r="K3518" s="21">
        <v>1</v>
      </c>
      <c r="L3518" s="21">
        <f t="shared" si="374"/>
        <v>0</v>
      </c>
      <c r="M3518" s="21" t="s">
        <v>5651</v>
      </c>
      <c r="N3518" s="30">
        <v>45957</v>
      </c>
      <c r="O3518" s="48">
        <v>12437.2</v>
      </c>
      <c r="P3518" s="21" t="s">
        <v>1094</v>
      </c>
      <c r="Q3518" s="21" t="s">
        <v>5527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5220</v>
      </c>
      <c r="I3519" s="21" t="s">
        <v>5224</v>
      </c>
      <c r="J3519" s="21">
        <v>1</v>
      </c>
      <c r="K3519" s="21">
        <v>1</v>
      </c>
      <c r="L3519" s="21">
        <f t="shared" si="374"/>
        <v>0</v>
      </c>
      <c r="M3519" s="21" t="s">
        <v>5585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5219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5221</v>
      </c>
      <c r="I3520" s="21" t="s">
        <v>5225</v>
      </c>
      <c r="J3520" s="21">
        <v>1</v>
      </c>
      <c r="K3520" s="21">
        <v>1</v>
      </c>
      <c r="L3520" s="21">
        <f t="shared" si="374"/>
        <v>0</v>
      </c>
      <c r="M3520" s="21" t="s">
        <v>5675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5219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5222</v>
      </c>
      <c r="I3521" s="21" t="s">
        <v>5226</v>
      </c>
      <c r="J3521" s="21">
        <v>1</v>
      </c>
      <c r="K3521" s="21">
        <v>1</v>
      </c>
      <c r="L3521" s="21">
        <f t="shared" si="374"/>
        <v>0</v>
      </c>
      <c r="M3521" s="21" t="s">
        <v>5675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5223</v>
      </c>
      <c r="I3522" s="21" t="s">
        <v>5227</v>
      </c>
      <c r="J3522" s="21">
        <v>1</v>
      </c>
      <c r="K3522" s="21">
        <v>1</v>
      </c>
      <c r="L3522" s="21">
        <f t="shared" si="374"/>
        <v>0</v>
      </c>
      <c r="M3522" s="21" t="s">
        <v>5585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5219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5291</v>
      </c>
      <c r="J3523" s="21">
        <v>1</v>
      </c>
      <c r="K3523" s="21">
        <v>1</v>
      </c>
      <c r="L3523" s="21">
        <f t="shared" si="374"/>
        <v>0</v>
      </c>
      <c r="M3523" s="21" t="s">
        <v>5593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5290</v>
      </c>
      <c r="I3524" s="21" t="s">
        <v>5292</v>
      </c>
      <c r="J3524" s="21">
        <v>1</v>
      </c>
      <c r="K3524" s="21">
        <v>1</v>
      </c>
      <c r="L3524" s="21">
        <f t="shared" si="374"/>
        <v>0</v>
      </c>
      <c r="M3524" s="21" t="s">
        <v>5306</v>
      </c>
      <c r="N3524" s="30">
        <v>45955</v>
      </c>
      <c r="O3524" s="48">
        <v>51375</v>
      </c>
      <c r="P3524" s="21" t="s">
        <v>5289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5213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4751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5617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5213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5164</v>
      </c>
      <c r="J3526" s="21">
        <v>1</v>
      </c>
      <c r="K3526" s="21">
        <v>1</v>
      </c>
      <c r="L3526" s="21">
        <f t="shared" si="380"/>
        <v>0</v>
      </c>
      <c r="M3526" s="21" t="s">
        <v>5590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5213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5164</v>
      </c>
      <c r="J3527" s="21">
        <v>2</v>
      </c>
      <c r="K3527" s="21">
        <v>2</v>
      </c>
      <c r="L3527" s="21">
        <f t="shared" si="380"/>
        <v>0</v>
      </c>
      <c r="M3527" s="21" t="s">
        <v>5664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5213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4762</v>
      </c>
      <c r="J3528" s="21">
        <v>1</v>
      </c>
      <c r="K3528" s="21">
        <v>1</v>
      </c>
      <c r="L3528" s="21">
        <f t="shared" si="380"/>
        <v>0</v>
      </c>
      <c r="M3528" s="21" t="s">
        <v>5684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5213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4752</v>
      </c>
      <c r="J3529" s="21">
        <v>2</v>
      </c>
      <c r="K3529" s="21">
        <v>2</v>
      </c>
      <c r="L3529" s="21">
        <f t="shared" si="380"/>
        <v>0</v>
      </c>
      <c r="M3529" s="21" t="s">
        <v>5684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5213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5165</v>
      </c>
      <c r="J3530" s="21">
        <v>1</v>
      </c>
      <c r="K3530" s="21">
        <v>1</v>
      </c>
      <c r="L3530" s="21">
        <f t="shared" si="380"/>
        <v>0</v>
      </c>
      <c r="M3530" s="21" t="s">
        <v>5313</v>
      </c>
      <c r="N3530" s="30">
        <v>45955</v>
      </c>
      <c r="O3530" s="48">
        <v>25556.400000000001</v>
      </c>
      <c r="P3530" s="21" t="s">
        <v>4750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5213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5166</v>
      </c>
      <c r="J3531" s="21">
        <v>1</v>
      </c>
      <c r="K3531" s="21">
        <v>1</v>
      </c>
      <c r="L3531" s="21">
        <f t="shared" si="380"/>
        <v>0</v>
      </c>
      <c r="M3531" s="21" t="s">
        <v>5654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5213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5167</v>
      </c>
      <c r="J3532" s="21">
        <v>1</v>
      </c>
      <c r="K3532" s="21">
        <v>1</v>
      </c>
      <c r="L3532" s="21">
        <f t="shared" si="380"/>
        <v>0</v>
      </c>
      <c r="M3532" s="21" t="s">
        <v>5630</v>
      </c>
      <c r="N3532" s="30">
        <v>45957</v>
      </c>
      <c r="O3532" s="48">
        <v>18980</v>
      </c>
      <c r="P3532" s="21" t="s">
        <v>26</v>
      </c>
      <c r="Q3532" s="21" t="s">
        <v>5524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5213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5168</v>
      </c>
      <c r="J3533" s="21">
        <v>1</v>
      </c>
      <c r="K3533" s="21">
        <v>1</v>
      </c>
      <c r="L3533" s="21">
        <f t="shared" si="380"/>
        <v>0</v>
      </c>
      <c r="M3533" s="21" t="s">
        <v>5684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5213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4755</v>
      </c>
      <c r="J3534" s="21">
        <v>4</v>
      </c>
      <c r="K3534" s="21">
        <v>4</v>
      </c>
      <c r="L3534" s="21">
        <f t="shared" si="380"/>
        <v>0</v>
      </c>
      <c r="M3534" s="21" t="s">
        <v>5684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5213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4755</v>
      </c>
      <c r="J3535" s="21">
        <v>2</v>
      </c>
      <c r="K3535" s="21">
        <v>2</v>
      </c>
      <c r="L3535" s="21">
        <f t="shared" si="380"/>
        <v>0</v>
      </c>
      <c r="M3535" s="21" t="s">
        <v>5587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5213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5169</v>
      </c>
      <c r="J3536" s="21">
        <v>2</v>
      </c>
      <c r="K3536" s="21">
        <v>2</v>
      </c>
      <c r="L3536" s="21">
        <f t="shared" si="380"/>
        <v>0</v>
      </c>
      <c r="M3536" s="21" t="s">
        <v>5684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5213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5170</v>
      </c>
      <c r="J3537" s="21">
        <v>2</v>
      </c>
      <c r="K3537" s="21">
        <v>2</v>
      </c>
      <c r="L3537" s="21">
        <f t="shared" si="380"/>
        <v>0</v>
      </c>
      <c r="M3537" s="21" t="s">
        <v>5684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5213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4757</v>
      </c>
      <c r="J3538" s="21">
        <v>1</v>
      </c>
      <c r="K3538" s="21">
        <v>1</v>
      </c>
      <c r="L3538" s="21">
        <f t="shared" si="380"/>
        <v>0</v>
      </c>
      <c r="M3538" s="21" t="s">
        <v>5664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5213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4758</v>
      </c>
      <c r="J3539" s="21">
        <v>2</v>
      </c>
      <c r="K3539" s="21">
        <v>2</v>
      </c>
      <c r="L3539" s="21">
        <f t="shared" si="380"/>
        <v>0</v>
      </c>
      <c r="M3539" s="21" t="s">
        <v>5684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5213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4759</v>
      </c>
      <c r="J3540" s="21">
        <v>2</v>
      </c>
      <c r="K3540" s="21">
        <v>2</v>
      </c>
      <c r="L3540" s="21">
        <f t="shared" si="380"/>
        <v>0</v>
      </c>
      <c r="M3540" s="21" t="s">
        <v>5664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5213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5171</v>
      </c>
      <c r="J3541" s="21">
        <v>2</v>
      </c>
      <c r="K3541" s="21">
        <v>2</v>
      </c>
      <c r="L3541" s="21">
        <f t="shared" si="380"/>
        <v>0</v>
      </c>
      <c r="M3541" s="21" t="s">
        <v>5590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5213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4762</v>
      </c>
      <c r="J3542" s="21">
        <v>1</v>
      </c>
      <c r="K3542" s="21">
        <v>1</v>
      </c>
      <c r="L3542" s="21">
        <f t="shared" si="380"/>
        <v>0</v>
      </c>
      <c r="M3542" s="21" t="s">
        <v>5654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5213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5172</v>
      </c>
      <c r="J3543" s="21">
        <v>1</v>
      </c>
      <c r="K3543" s="21">
        <v>1</v>
      </c>
      <c r="L3543" s="21">
        <f t="shared" si="380"/>
        <v>0</v>
      </c>
      <c r="M3543" s="21" t="s">
        <v>5583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5213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5173</v>
      </c>
      <c r="J3544" s="21">
        <v>1</v>
      </c>
      <c r="K3544" s="21">
        <v>1</v>
      </c>
      <c r="L3544" s="21">
        <f t="shared" si="380"/>
        <v>0</v>
      </c>
      <c r="M3544" s="21" t="s">
        <v>5654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5213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5174</v>
      </c>
      <c r="J3545" s="21">
        <v>1</v>
      </c>
      <c r="K3545" s="21">
        <v>1</v>
      </c>
      <c r="L3545" s="21">
        <f t="shared" si="380"/>
        <v>0</v>
      </c>
      <c r="M3545" s="21" t="s">
        <v>5654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5213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4765</v>
      </c>
      <c r="J3546" s="21">
        <v>1</v>
      </c>
      <c r="K3546" s="21">
        <v>1</v>
      </c>
      <c r="L3546" s="21">
        <f t="shared" si="380"/>
        <v>0</v>
      </c>
      <c r="M3546" s="21" t="s">
        <v>5590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5213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4765</v>
      </c>
      <c r="J3547" s="21">
        <v>1</v>
      </c>
      <c r="K3547" s="21">
        <v>1</v>
      </c>
      <c r="L3547" s="21">
        <f t="shared" si="380"/>
        <v>0</v>
      </c>
      <c r="M3547" s="21" t="s">
        <v>5704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5213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5175</v>
      </c>
      <c r="J3548" s="21">
        <v>1</v>
      </c>
      <c r="K3548" s="21">
        <v>1</v>
      </c>
      <c r="L3548" s="21">
        <f t="shared" si="380"/>
        <v>0</v>
      </c>
      <c r="M3548" s="21" t="s">
        <v>5583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5213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5176</v>
      </c>
      <c r="J3549" s="21">
        <v>1</v>
      </c>
      <c r="K3549" s="21">
        <v>1</v>
      </c>
      <c r="L3549" s="21">
        <f t="shared" si="380"/>
        <v>0</v>
      </c>
      <c r="M3549" s="21" t="s">
        <v>5654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5213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5066</v>
      </c>
      <c r="J3550" s="21">
        <v>1</v>
      </c>
      <c r="K3550" s="21">
        <v>1</v>
      </c>
      <c r="L3550" s="21">
        <f t="shared" si="380"/>
        <v>0</v>
      </c>
      <c r="M3550" s="21" t="s">
        <v>5684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5213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5177</v>
      </c>
      <c r="J3551" s="21">
        <v>1</v>
      </c>
      <c r="K3551" s="21">
        <v>1</v>
      </c>
      <c r="L3551" s="21">
        <f t="shared" si="380"/>
        <v>0</v>
      </c>
      <c r="M3551" s="21" t="s">
        <v>5654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5213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5178</v>
      </c>
      <c r="J3552" s="21">
        <v>1</v>
      </c>
      <c r="K3552" s="21">
        <v>1</v>
      </c>
      <c r="L3552" s="21">
        <f t="shared" si="380"/>
        <v>0</v>
      </c>
      <c r="M3552" s="21" t="s">
        <v>5654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5213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4768</v>
      </c>
      <c r="J3553" s="21">
        <v>1</v>
      </c>
      <c r="K3553" s="21">
        <v>1</v>
      </c>
      <c r="L3553" s="21">
        <f t="shared" si="380"/>
        <v>0</v>
      </c>
      <c r="M3553" s="21" t="s">
        <v>5664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5213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4770</v>
      </c>
      <c r="J3554" s="21">
        <v>1</v>
      </c>
      <c r="K3554" s="21">
        <v>1</v>
      </c>
      <c r="L3554" s="21">
        <f t="shared" si="380"/>
        <v>0</v>
      </c>
      <c r="M3554" s="21" t="s">
        <v>5654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5213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5179</v>
      </c>
      <c r="J3555" s="21">
        <v>1</v>
      </c>
      <c r="K3555" s="21">
        <v>1</v>
      </c>
      <c r="L3555" s="21">
        <f t="shared" si="380"/>
        <v>0</v>
      </c>
      <c r="M3555" s="21" t="s">
        <v>5654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5213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5180</v>
      </c>
      <c r="J3556" s="21">
        <v>1</v>
      </c>
      <c r="K3556" s="21">
        <v>1</v>
      </c>
      <c r="L3556" s="21">
        <f t="shared" si="380"/>
        <v>0</v>
      </c>
      <c r="M3556" s="21" t="s">
        <v>5654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5213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5181</v>
      </c>
      <c r="J3557" s="21">
        <v>1</v>
      </c>
      <c r="K3557" s="21">
        <v>1</v>
      </c>
      <c r="L3557" s="21">
        <f t="shared" si="380"/>
        <v>0</v>
      </c>
      <c r="M3557" s="21" t="s">
        <v>5587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5181</v>
      </c>
      <c r="J3558" s="21">
        <v>3</v>
      </c>
      <c r="K3558" s="21">
        <v>3</v>
      </c>
      <c r="L3558" s="21">
        <f t="shared" si="380"/>
        <v>0</v>
      </c>
      <c r="M3558" s="21" t="s">
        <v>5704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5213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4772</v>
      </c>
      <c r="J3559" s="21">
        <v>2</v>
      </c>
      <c r="K3559" s="21">
        <v>2</v>
      </c>
      <c r="L3559" s="21">
        <f t="shared" si="380"/>
        <v>0</v>
      </c>
      <c r="M3559" s="21" t="s">
        <v>5586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5213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4772</v>
      </c>
      <c r="J3560" s="21">
        <v>1</v>
      </c>
      <c r="K3560" s="21">
        <v>1</v>
      </c>
      <c r="L3560" s="21">
        <f t="shared" si="380"/>
        <v>0</v>
      </c>
      <c r="M3560" s="21" t="s">
        <v>5704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5213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4773</v>
      </c>
      <c r="J3561" s="21">
        <v>1</v>
      </c>
      <c r="K3561" s="21">
        <v>1</v>
      </c>
      <c r="L3561" s="21">
        <f t="shared" si="380"/>
        <v>0</v>
      </c>
      <c r="M3561" s="21" t="s">
        <v>5704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5213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5182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5210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5295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5213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5183</v>
      </c>
      <c r="J3563" s="21">
        <v>2</v>
      </c>
      <c r="K3563" s="21">
        <v>2</v>
      </c>
      <c r="L3563" s="21">
        <f t="shared" si="380"/>
        <v>0</v>
      </c>
      <c r="M3563" s="21" t="s">
        <v>5704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5213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5184</v>
      </c>
      <c r="J3564" s="21">
        <v>2</v>
      </c>
      <c r="K3564" s="21">
        <v>2</v>
      </c>
      <c r="L3564" s="21">
        <f t="shared" si="380"/>
        <v>0</v>
      </c>
      <c r="M3564" s="21" t="s">
        <v>5586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5213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4774</v>
      </c>
      <c r="J3565" s="21">
        <v>1</v>
      </c>
      <c r="K3565" s="21">
        <v>1</v>
      </c>
      <c r="L3565" s="21">
        <f t="shared" si="380"/>
        <v>0</v>
      </c>
      <c r="M3565" s="21" t="s">
        <v>5704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5213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4774</v>
      </c>
      <c r="J3566" s="21">
        <v>2</v>
      </c>
      <c r="K3566" s="21">
        <v>2</v>
      </c>
      <c r="L3566" s="21">
        <f t="shared" si="380"/>
        <v>0</v>
      </c>
      <c r="M3566" s="21" t="s">
        <v>5586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5213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4776</v>
      </c>
      <c r="J3567" s="21">
        <v>1</v>
      </c>
      <c r="K3567" s="21">
        <v>1</v>
      </c>
      <c r="L3567" s="21">
        <f t="shared" si="380"/>
        <v>0</v>
      </c>
      <c r="M3567" s="21" t="s">
        <v>5309</v>
      </c>
      <c r="N3567" s="30">
        <v>45955</v>
      </c>
      <c r="O3567" s="48">
        <v>6200</v>
      </c>
      <c r="P3567" s="21" t="s">
        <v>5211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5213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4800</v>
      </c>
      <c r="J3568" s="21">
        <v>2</v>
      </c>
      <c r="K3568" s="21">
        <v>2</v>
      </c>
      <c r="L3568" s="21">
        <f t="shared" si="380"/>
        <v>0</v>
      </c>
      <c r="M3568" s="21" t="s">
        <v>5587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5213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5185</v>
      </c>
      <c r="J3569" s="21">
        <v>1</v>
      </c>
      <c r="K3569" s="21">
        <v>1</v>
      </c>
      <c r="L3569" s="21">
        <f t="shared" si="380"/>
        <v>0</v>
      </c>
      <c r="M3569" s="21" t="s">
        <v>5582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5213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5186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5210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5295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5213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4782</v>
      </c>
      <c r="J3571" s="21">
        <v>5</v>
      </c>
      <c r="K3571" s="21">
        <v>5</v>
      </c>
      <c r="L3571" s="21">
        <f t="shared" si="380"/>
        <v>0</v>
      </c>
      <c r="M3571" s="21" t="s">
        <v>5701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5213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5187</v>
      </c>
      <c r="J3572" s="21">
        <v>1</v>
      </c>
      <c r="K3572" s="21">
        <v>1</v>
      </c>
      <c r="L3572" s="21">
        <f t="shared" si="380"/>
        <v>0</v>
      </c>
      <c r="M3572" s="21" t="s">
        <v>5582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5213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4772</v>
      </c>
      <c r="J3573" s="21">
        <v>1</v>
      </c>
      <c r="K3573" s="21">
        <v>1</v>
      </c>
      <c r="L3573" s="21">
        <f t="shared" si="380"/>
        <v>0</v>
      </c>
      <c r="M3573" s="21" t="s">
        <v>5309</v>
      </c>
      <c r="N3573" s="30">
        <v>45955</v>
      </c>
      <c r="O3573" s="48">
        <v>6820</v>
      </c>
      <c r="P3573" s="21" t="s">
        <v>5211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5213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4772</v>
      </c>
      <c r="J3574" s="21">
        <v>1</v>
      </c>
      <c r="K3574" s="21">
        <v>1</v>
      </c>
      <c r="L3574" s="21">
        <f t="shared" si="380"/>
        <v>0</v>
      </c>
      <c r="M3574" s="21" t="s">
        <v>5309</v>
      </c>
      <c r="N3574" s="30">
        <v>45955</v>
      </c>
      <c r="O3574" s="48">
        <v>9548</v>
      </c>
      <c r="P3574" s="21" t="s">
        <v>5211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5213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4783</v>
      </c>
      <c r="J3575" s="21">
        <v>1</v>
      </c>
      <c r="K3575" s="21">
        <v>1</v>
      </c>
      <c r="L3575" s="21">
        <f t="shared" si="380"/>
        <v>0</v>
      </c>
      <c r="M3575" s="21" t="s">
        <v>5309</v>
      </c>
      <c r="N3575" s="30">
        <v>45955</v>
      </c>
      <c r="O3575" s="48">
        <v>6200</v>
      </c>
      <c r="P3575" s="21" t="s">
        <v>5211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5213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4783</v>
      </c>
      <c r="J3576" s="21">
        <v>1</v>
      </c>
      <c r="K3576" s="21">
        <v>1</v>
      </c>
      <c r="L3576" s="21">
        <f t="shared" si="380"/>
        <v>0</v>
      </c>
      <c r="M3576" s="21" t="s">
        <v>5704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5213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4784</v>
      </c>
      <c r="J3577" s="21">
        <v>2</v>
      </c>
      <c r="K3577" s="21">
        <v>2</v>
      </c>
      <c r="L3577" s="21">
        <f t="shared" si="380"/>
        <v>0</v>
      </c>
      <c r="M3577" s="21" t="s">
        <v>5587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5213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5188</v>
      </c>
      <c r="J3578" s="21">
        <v>30</v>
      </c>
      <c r="K3578" s="21">
        <v>30</v>
      </c>
      <c r="L3578" s="21">
        <f t="shared" si="380"/>
        <v>0</v>
      </c>
      <c r="M3578" s="21" t="s">
        <v>5594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5213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5189</v>
      </c>
      <c r="J3579" s="21">
        <v>1</v>
      </c>
      <c r="K3579" s="21">
        <v>1</v>
      </c>
      <c r="L3579" s="21">
        <f t="shared" si="380"/>
        <v>0</v>
      </c>
      <c r="M3579" s="21" t="s">
        <v>5582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5213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5190</v>
      </c>
      <c r="J3580" s="21">
        <v>1</v>
      </c>
      <c r="K3580" s="21">
        <v>1</v>
      </c>
      <c r="L3580" s="21">
        <f t="shared" si="380"/>
        <v>0</v>
      </c>
      <c r="M3580" s="21" t="s">
        <v>5595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5191</v>
      </c>
      <c r="J3581" s="21">
        <v>1</v>
      </c>
      <c r="K3581" s="21">
        <v>1</v>
      </c>
      <c r="L3581" s="21">
        <f t="shared" si="380"/>
        <v>0</v>
      </c>
      <c r="M3581" s="21" t="s">
        <v>5595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5213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4791</v>
      </c>
      <c r="J3582" s="21">
        <v>1</v>
      </c>
      <c r="K3582" s="21">
        <v>1</v>
      </c>
      <c r="L3582" s="21">
        <f t="shared" si="380"/>
        <v>0</v>
      </c>
      <c r="M3582" s="21" t="s">
        <v>5683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5213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4791</v>
      </c>
      <c r="J3583" s="21">
        <v>1</v>
      </c>
      <c r="K3583" s="21">
        <v>1</v>
      </c>
      <c r="L3583" s="21">
        <f t="shared" si="380"/>
        <v>0</v>
      </c>
      <c r="M3583" s="21" t="s">
        <v>5582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5213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4783</v>
      </c>
      <c r="J3584" s="21">
        <v>10</v>
      </c>
      <c r="K3584" s="21">
        <v>10</v>
      </c>
      <c r="L3584" s="21">
        <f t="shared" si="380"/>
        <v>0</v>
      </c>
      <c r="M3584" s="21" t="s">
        <v>5305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5213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4792</v>
      </c>
      <c r="J3585" s="21">
        <v>10</v>
      </c>
      <c r="K3585" s="21">
        <v>10</v>
      </c>
      <c r="L3585" s="21">
        <f t="shared" si="380"/>
        <v>0</v>
      </c>
      <c r="M3585" s="21" t="s">
        <v>5305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5213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4794</v>
      </c>
      <c r="J3586" s="21">
        <v>1</v>
      </c>
      <c r="K3586" s="21">
        <v>1</v>
      </c>
      <c r="L3586" s="21">
        <f t="shared" si="380"/>
        <v>0</v>
      </c>
      <c r="M3586" s="21" t="s">
        <v>5582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5213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5192</v>
      </c>
      <c r="J3587" s="21">
        <v>1</v>
      </c>
      <c r="K3587" s="21">
        <v>1</v>
      </c>
      <c r="L3587" s="21">
        <f t="shared" si="380"/>
        <v>0</v>
      </c>
      <c r="M3587" s="21" t="s">
        <v>5310</v>
      </c>
      <c r="N3587" s="30">
        <v>45955</v>
      </c>
      <c r="O3587" s="48">
        <v>44057.2</v>
      </c>
      <c r="P3587" s="21" t="s">
        <v>5212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5213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5193</v>
      </c>
      <c r="J3588" s="21">
        <v>1</v>
      </c>
      <c r="K3588" s="21">
        <v>1</v>
      </c>
      <c r="L3588" s="21">
        <f t="shared" si="380"/>
        <v>0</v>
      </c>
      <c r="M3588" s="21" t="s">
        <v>5582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5194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5582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5213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4784</v>
      </c>
      <c r="J3590" s="21">
        <v>1</v>
      </c>
      <c r="K3590" s="21">
        <v>1</v>
      </c>
      <c r="L3590" s="21">
        <f t="shared" si="386"/>
        <v>0</v>
      </c>
      <c r="M3590" s="21" t="s">
        <v>5583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5213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5183</v>
      </c>
      <c r="J3591" s="21">
        <v>40</v>
      </c>
      <c r="K3591" s="21">
        <v>40</v>
      </c>
      <c r="L3591" s="21">
        <f t="shared" si="386"/>
        <v>0</v>
      </c>
      <c r="M3591" s="21" t="s">
        <v>5594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5213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5183</v>
      </c>
      <c r="J3592" s="21">
        <v>1</v>
      </c>
      <c r="K3592" s="21">
        <v>1</v>
      </c>
      <c r="L3592" s="21">
        <f t="shared" si="386"/>
        <v>0</v>
      </c>
      <c r="M3592" s="21" t="s">
        <v>5582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5213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5080</v>
      </c>
      <c r="J3593" s="21">
        <v>1</v>
      </c>
      <c r="K3593" s="21">
        <v>1</v>
      </c>
      <c r="L3593" s="21">
        <f t="shared" si="386"/>
        <v>0</v>
      </c>
      <c r="M3593" s="21" t="s">
        <v>5583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5213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5195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5210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5295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5213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5082</v>
      </c>
      <c r="J3595" s="21">
        <v>1</v>
      </c>
      <c r="K3595" s="21">
        <v>1</v>
      </c>
      <c r="L3595" s="21">
        <f t="shared" si="386"/>
        <v>0</v>
      </c>
      <c r="M3595" s="21" t="s">
        <v>5671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5213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5196</v>
      </c>
      <c r="J3596" s="21">
        <v>1</v>
      </c>
      <c r="K3596" s="21">
        <v>1</v>
      </c>
      <c r="L3596" s="21">
        <f t="shared" si="386"/>
        <v>0</v>
      </c>
      <c r="M3596" s="21" t="s">
        <v>5635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5213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4804</v>
      </c>
      <c r="J3597" s="21">
        <v>2</v>
      </c>
      <c r="K3597" s="21">
        <v>2</v>
      </c>
      <c r="L3597" s="21">
        <f t="shared" si="386"/>
        <v>0</v>
      </c>
      <c r="M3597" s="21" t="s">
        <v>5318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5213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4807</v>
      </c>
      <c r="J3598" s="21">
        <v>1</v>
      </c>
      <c r="K3598" s="21">
        <v>1</v>
      </c>
      <c r="L3598" s="21">
        <f t="shared" si="386"/>
        <v>0</v>
      </c>
      <c r="M3598" s="21" t="s">
        <v>5590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5213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4807</v>
      </c>
      <c r="J3599" s="21">
        <v>1</v>
      </c>
      <c r="K3599" s="21">
        <v>1</v>
      </c>
      <c r="L3599" s="21">
        <f t="shared" si="386"/>
        <v>0</v>
      </c>
      <c r="M3599" s="21" t="s">
        <v>5590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4807</v>
      </c>
      <c r="J3600" s="21">
        <v>1</v>
      </c>
      <c r="K3600" s="21">
        <v>1</v>
      </c>
      <c r="L3600" s="21">
        <f t="shared" si="386"/>
        <v>0</v>
      </c>
      <c r="M3600" s="21" t="s">
        <v>5590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5213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4807</v>
      </c>
      <c r="J3601" s="21">
        <v>1</v>
      </c>
      <c r="K3601" s="21">
        <v>1</v>
      </c>
      <c r="L3601" s="21">
        <f t="shared" si="386"/>
        <v>0</v>
      </c>
      <c r="M3601" s="21" t="s">
        <v>5590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5213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5197</v>
      </c>
      <c r="J3602" s="21">
        <v>1</v>
      </c>
      <c r="K3602" s="21">
        <v>1</v>
      </c>
      <c r="L3602" s="21">
        <f t="shared" si="386"/>
        <v>0</v>
      </c>
      <c r="M3602" s="21" t="s">
        <v>5590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5213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4810</v>
      </c>
      <c r="J3603" s="21">
        <v>1</v>
      </c>
      <c r="K3603" s="21">
        <v>1</v>
      </c>
      <c r="L3603" s="21">
        <f t="shared" si="386"/>
        <v>0</v>
      </c>
      <c r="M3603" s="21" t="s">
        <v>5654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5213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5198</v>
      </c>
      <c r="J3604" s="21">
        <v>1</v>
      </c>
      <c r="K3604" s="21">
        <v>1</v>
      </c>
      <c r="L3604" s="21">
        <f t="shared" si="386"/>
        <v>0</v>
      </c>
      <c r="M3604" s="21" t="s">
        <v>5590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5213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5199</v>
      </c>
      <c r="J3605" s="21">
        <v>1</v>
      </c>
      <c r="K3605" s="21">
        <v>1</v>
      </c>
      <c r="L3605" s="21">
        <f t="shared" si="386"/>
        <v>0</v>
      </c>
      <c r="M3605" s="21" t="s">
        <v>5664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5213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4811</v>
      </c>
      <c r="J3606" s="21">
        <v>1</v>
      </c>
      <c r="K3606" s="21">
        <v>1</v>
      </c>
      <c r="L3606" s="21">
        <f t="shared" si="386"/>
        <v>0</v>
      </c>
      <c r="M3606" s="21" t="s">
        <v>5664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5213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4812</v>
      </c>
      <c r="J3607" s="21">
        <v>1</v>
      </c>
      <c r="K3607" s="21">
        <v>1</v>
      </c>
      <c r="L3607" s="21">
        <f t="shared" si="386"/>
        <v>0</v>
      </c>
      <c r="M3607" s="21" t="s">
        <v>5590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5213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4813</v>
      </c>
      <c r="J3608" s="21">
        <v>1</v>
      </c>
      <c r="K3608" s="21">
        <v>1</v>
      </c>
      <c r="L3608" s="21">
        <f t="shared" si="386"/>
        <v>0</v>
      </c>
      <c r="M3608" s="21" t="s">
        <v>5590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5213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5200</v>
      </c>
      <c r="J3609" s="21">
        <v>5</v>
      </c>
      <c r="K3609" s="21">
        <v>5</v>
      </c>
      <c r="L3609" s="21">
        <f t="shared" si="386"/>
        <v>0</v>
      </c>
      <c r="M3609" s="21" t="s">
        <v>5713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5213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5313</v>
      </c>
      <c r="N3610" s="30">
        <v>45955</v>
      </c>
      <c r="O3610" s="48">
        <v>9932.4</v>
      </c>
      <c r="P3610" s="21" t="s">
        <v>4750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5213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5313</v>
      </c>
      <c r="N3611" s="30">
        <v>45955</v>
      </c>
      <c r="O3611" s="48">
        <v>7254</v>
      </c>
      <c r="P3611" s="21" t="s">
        <v>4750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5213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5682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5305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5213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5201</v>
      </c>
      <c r="J3614" s="21">
        <v>1</v>
      </c>
      <c r="K3614" s="21">
        <v>1</v>
      </c>
      <c r="L3614" s="21">
        <f t="shared" si="386"/>
        <v>0</v>
      </c>
      <c r="M3614" s="21" t="s">
        <v>5313</v>
      </c>
      <c r="N3614" s="30">
        <v>45955</v>
      </c>
      <c r="O3614" s="48">
        <v>7254</v>
      </c>
      <c r="P3614" s="21" t="s">
        <v>4750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 t="shared" si="386"/>
        <v>0</v>
      </c>
      <c r="M3615" s="21" t="s">
        <v>5308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5213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5202</v>
      </c>
      <c r="J3616" s="21">
        <v>1</v>
      </c>
      <c r="K3616" s="21">
        <v>1</v>
      </c>
      <c r="L3616" s="21">
        <f t="shared" si="386"/>
        <v>0</v>
      </c>
      <c r="M3616" s="21" t="s">
        <v>5580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5202</v>
      </c>
      <c r="J3617" s="21">
        <v>4</v>
      </c>
      <c r="K3617" s="21">
        <v>4</v>
      </c>
      <c r="L3617" s="21">
        <f t="shared" si="386"/>
        <v>0</v>
      </c>
      <c r="M3617" s="21" t="s">
        <v>5664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5213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5594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5704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5587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5213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4822</v>
      </c>
      <c r="J3621" s="21">
        <v>1</v>
      </c>
      <c r="K3621" s="21">
        <v>1</v>
      </c>
      <c r="L3621" s="21">
        <f t="shared" si="386"/>
        <v>0</v>
      </c>
      <c r="M3621" s="21" t="s">
        <v>5313</v>
      </c>
      <c r="N3621" s="30">
        <v>45955</v>
      </c>
      <c r="O3621" s="48">
        <v>8593.2000000000007</v>
      </c>
      <c r="P3621" s="21" t="s">
        <v>4750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5213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5317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5213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5664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5213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5704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5213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5654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5213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5203</v>
      </c>
      <c r="J3626" s="21">
        <v>1</v>
      </c>
      <c r="K3626" s="21">
        <v>1</v>
      </c>
      <c r="L3626" s="21">
        <f t="shared" si="386"/>
        <v>0</v>
      </c>
      <c r="M3626" s="21" t="s">
        <v>5313</v>
      </c>
      <c r="N3626" s="30">
        <v>45955</v>
      </c>
      <c r="O3626" s="48">
        <v>2678.4</v>
      </c>
      <c r="P3626" s="21" t="s">
        <v>4750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5213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5703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5213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5703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5213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5313</v>
      </c>
      <c r="N3629" s="30">
        <v>45955</v>
      </c>
      <c r="O3629" s="48">
        <v>30801.599999999999</v>
      </c>
      <c r="P3629" s="21" t="s">
        <v>4750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5213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5204</v>
      </c>
      <c r="J3630" s="21">
        <v>1</v>
      </c>
      <c r="K3630" s="21">
        <v>1</v>
      </c>
      <c r="L3630" s="21">
        <f t="shared" si="386"/>
        <v>0</v>
      </c>
      <c r="M3630" s="21" t="s">
        <v>5654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5213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5205</v>
      </c>
      <c r="J3631" s="21">
        <v>1</v>
      </c>
      <c r="K3631" s="21">
        <v>1</v>
      </c>
      <c r="L3631" s="21">
        <f t="shared" si="386"/>
        <v>0</v>
      </c>
      <c r="M3631" s="21" t="s">
        <v>5664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5213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5206</v>
      </c>
      <c r="J3632" s="21">
        <v>1</v>
      </c>
      <c r="K3632" s="21">
        <v>1</v>
      </c>
      <c r="L3632" s="21">
        <f t="shared" si="386"/>
        <v>0</v>
      </c>
      <c r="M3632" s="21" t="s">
        <v>5664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5213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5207</v>
      </c>
      <c r="J3633" s="21">
        <v>8</v>
      </c>
      <c r="K3633" s="21">
        <v>8</v>
      </c>
      <c r="L3633" s="21">
        <f t="shared" si="386"/>
        <v>0</v>
      </c>
      <c r="M3633" s="21" t="s">
        <v>5311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5213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5208</v>
      </c>
      <c r="J3634" s="21">
        <v>1</v>
      </c>
      <c r="K3634" s="21">
        <v>1</v>
      </c>
      <c r="L3634" s="21">
        <f t="shared" si="386"/>
        <v>0</v>
      </c>
      <c r="M3634" s="21" t="s">
        <v>5635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5213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5209</v>
      </c>
      <c r="J3635" s="21">
        <v>1</v>
      </c>
      <c r="K3635" s="21">
        <v>1</v>
      </c>
      <c r="L3635" s="21">
        <f t="shared" si="386"/>
        <v>0</v>
      </c>
      <c r="M3635" s="21" t="s">
        <v>5664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5213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4836</v>
      </c>
      <c r="J3636" s="21">
        <v>1</v>
      </c>
      <c r="K3636" s="21">
        <v>1</v>
      </c>
      <c r="L3636" s="21">
        <f t="shared" si="386"/>
        <v>0</v>
      </c>
      <c r="M3636" s="21" t="s">
        <v>5635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 t="shared" si="386"/>
        <v>0</v>
      </c>
      <c r="M3637" s="21" t="s">
        <v>5685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5702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5213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4838</v>
      </c>
      <c r="J3639" s="21">
        <v>1</v>
      </c>
      <c r="K3639" s="21">
        <v>1</v>
      </c>
      <c r="L3639" s="21">
        <f t="shared" si="386"/>
        <v>0</v>
      </c>
      <c r="M3639" s="21" t="s">
        <v>5668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5319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5293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5314</v>
      </c>
      <c r="N3641" s="30">
        <v>45955</v>
      </c>
      <c r="O3641" s="48">
        <v>54637.5</v>
      </c>
      <c r="P3641" s="21" t="s">
        <v>4750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5298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5299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5691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5300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5367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5334</v>
      </c>
      <c r="I3643" s="21" t="s">
        <v>5335</v>
      </c>
      <c r="J3643" s="21">
        <v>1</v>
      </c>
      <c r="K3643" s="21">
        <v>1</v>
      </c>
      <c r="L3643" s="21">
        <f t="shared" si="386"/>
        <v>0</v>
      </c>
      <c r="M3643" s="21" t="s">
        <v>5614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5368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5336</v>
      </c>
      <c r="I3644" s="21" t="s">
        <v>5337</v>
      </c>
      <c r="J3644" s="21">
        <v>1</v>
      </c>
      <c r="K3644" s="21">
        <v>1</v>
      </c>
      <c r="L3644" s="21">
        <f t="shared" si="386"/>
        <v>0</v>
      </c>
      <c r="M3644" s="21" t="s">
        <v>5614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5338</v>
      </c>
      <c r="I3645" s="21" t="s">
        <v>5339</v>
      </c>
      <c r="J3645" s="21">
        <v>1</v>
      </c>
      <c r="K3645" s="21">
        <v>1</v>
      </c>
      <c r="L3645" s="21">
        <f t="shared" si="386"/>
        <v>0</v>
      </c>
      <c r="M3645" s="21" t="s">
        <v>5614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5340</v>
      </c>
      <c r="I3646" s="21" t="s">
        <v>5341</v>
      </c>
      <c r="J3646" s="21">
        <v>1</v>
      </c>
      <c r="K3646" s="21">
        <v>1</v>
      </c>
      <c r="L3646" s="21">
        <f t="shared" si="386"/>
        <v>0</v>
      </c>
      <c r="M3646" s="21" t="s">
        <v>5614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5342</v>
      </c>
      <c r="I3647" s="21" t="s">
        <v>5343</v>
      </c>
      <c r="J3647" s="21">
        <v>1</v>
      </c>
      <c r="K3647" s="21">
        <v>1</v>
      </c>
      <c r="L3647" s="21">
        <f t="shared" si="386"/>
        <v>0</v>
      </c>
      <c r="M3647" s="21" t="s">
        <v>5614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5367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5344</v>
      </c>
      <c r="I3648" s="21" t="s">
        <v>5345</v>
      </c>
      <c r="J3648" s="21">
        <v>1</v>
      </c>
      <c r="K3648" s="21">
        <v>1</v>
      </c>
      <c r="L3648" s="21">
        <f t="shared" si="386"/>
        <v>0</v>
      </c>
      <c r="M3648" s="21" t="s">
        <v>5614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5367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3382</v>
      </c>
      <c r="I3649" s="21" t="s">
        <v>5346</v>
      </c>
      <c r="J3649" s="21">
        <v>1</v>
      </c>
      <c r="K3649" s="21">
        <v>1</v>
      </c>
      <c r="L3649" s="21">
        <f t="shared" si="386"/>
        <v>0</v>
      </c>
      <c r="M3649" s="21" t="s">
        <v>5614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5347</v>
      </c>
      <c r="I3650" s="21" t="s">
        <v>5348</v>
      </c>
      <c r="J3650" s="21">
        <v>1</v>
      </c>
      <c r="K3650" s="21">
        <v>1</v>
      </c>
      <c r="L3650" s="21">
        <f t="shared" si="386"/>
        <v>0</v>
      </c>
      <c r="M3650" s="21" t="s">
        <v>5614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5349</v>
      </c>
      <c r="I3651" s="21" t="s">
        <v>5350</v>
      </c>
      <c r="J3651" s="21">
        <v>1</v>
      </c>
      <c r="K3651" s="21">
        <v>1</v>
      </c>
      <c r="L3651" s="21">
        <f t="shared" si="386"/>
        <v>0</v>
      </c>
      <c r="M3651" s="21" t="s">
        <v>5614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5351</v>
      </c>
      <c r="I3652" s="21" t="s">
        <v>5352</v>
      </c>
      <c r="J3652" s="21">
        <v>1</v>
      </c>
      <c r="K3652" s="21">
        <v>1</v>
      </c>
      <c r="L3652" s="21">
        <f t="shared" si="386"/>
        <v>0</v>
      </c>
      <c r="M3652" s="21" t="s">
        <v>5614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5353</v>
      </c>
      <c r="I3653" s="21" t="s">
        <v>5354</v>
      </c>
      <c r="J3653" s="21">
        <v>1</v>
      </c>
      <c r="K3653" s="21">
        <v>1</v>
      </c>
      <c r="L3653" s="21">
        <f t="shared" si="386"/>
        <v>0</v>
      </c>
      <c r="M3653" s="21" t="s">
        <v>5614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5355</v>
      </c>
      <c r="I3654" s="21" t="s">
        <v>5356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5614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5357</v>
      </c>
      <c r="I3655" s="21" t="s">
        <v>5358</v>
      </c>
      <c r="J3655" s="21">
        <v>1</v>
      </c>
      <c r="K3655" s="21">
        <v>1</v>
      </c>
      <c r="L3655" s="21">
        <f t="shared" si="398"/>
        <v>0</v>
      </c>
      <c r="M3655" s="21" t="s">
        <v>5614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5359</v>
      </c>
      <c r="I3656" s="21" t="s">
        <v>5360</v>
      </c>
      <c r="J3656" s="21">
        <v>1</v>
      </c>
      <c r="K3656" s="21">
        <v>1</v>
      </c>
      <c r="L3656" s="21">
        <f t="shared" si="398"/>
        <v>0</v>
      </c>
      <c r="M3656" s="21" t="s">
        <v>5614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5361</v>
      </c>
      <c r="I3657" s="21" t="s">
        <v>5362</v>
      </c>
      <c r="J3657" s="21">
        <v>1</v>
      </c>
      <c r="K3657" s="21">
        <v>1</v>
      </c>
      <c r="L3657" s="21">
        <f t="shared" si="398"/>
        <v>0</v>
      </c>
      <c r="M3657" s="21" t="s">
        <v>5614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5363</v>
      </c>
      <c r="I3658" s="21" t="s">
        <v>5364</v>
      </c>
      <c r="J3658" s="21">
        <v>1</v>
      </c>
      <c r="K3658" s="21">
        <v>1</v>
      </c>
      <c r="L3658" s="21">
        <f t="shared" si="398"/>
        <v>0</v>
      </c>
      <c r="M3658" s="21" t="s">
        <v>5614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5365</v>
      </c>
      <c r="I3659" s="21" t="s">
        <v>5366</v>
      </c>
      <c r="J3659" s="21">
        <v>1</v>
      </c>
      <c r="K3659" s="21">
        <v>1</v>
      </c>
      <c r="L3659" s="21">
        <f t="shared" si="398"/>
        <v>0</v>
      </c>
      <c r="M3659" s="21" t="s">
        <v>5614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5301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5695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5303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5578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5303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5578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3630</v>
      </c>
      <c r="N3662" s="30">
        <v>45955</v>
      </c>
      <c r="O3662" s="48" t="s">
        <v>3630</v>
      </c>
      <c r="P3662" s="21" t="s">
        <v>5648</v>
      </c>
      <c r="Q3662" s="57"/>
      <c r="R3662" s="21"/>
      <c r="S3662" s="3">
        <v>4</v>
      </c>
      <c r="T3662" s="37" t="s">
        <v>5706</v>
      </c>
      <c r="U3662" s="21" t="s">
        <v>5303</v>
      </c>
      <c r="V3662" s="21" t="s">
        <v>5705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5302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5679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5303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5331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5325</v>
      </c>
      <c r="I3664" s="21" t="s">
        <v>5326</v>
      </c>
      <c r="J3664" s="21">
        <v>1</v>
      </c>
      <c r="K3664" s="21">
        <v>1</v>
      </c>
      <c r="L3664" s="21">
        <f t="shared" si="398"/>
        <v>0</v>
      </c>
      <c r="M3664" s="21" t="s">
        <v>5662</v>
      </c>
      <c r="N3664" s="30">
        <v>45955</v>
      </c>
      <c r="O3664" s="48">
        <v>50085</v>
      </c>
      <c r="P3664" s="21" t="s">
        <v>3562</v>
      </c>
      <c r="Q3664" s="55">
        <v>58157405880</v>
      </c>
      <c r="R3664" s="21" t="s">
        <v>40</v>
      </c>
      <c r="S3664" s="3">
        <v>4</v>
      </c>
      <c r="T3664" s="37"/>
      <c r="U3664" s="21" t="s">
        <v>5109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5327</v>
      </c>
      <c r="I3665" s="21" t="s">
        <v>5328</v>
      </c>
      <c r="J3665" s="21">
        <v>1</v>
      </c>
      <c r="K3665" s="21">
        <v>1</v>
      </c>
      <c r="L3665" s="21">
        <f t="shared" si="398"/>
        <v>0</v>
      </c>
      <c r="M3665" s="21" t="s">
        <v>5643</v>
      </c>
      <c r="N3665" s="30">
        <v>45961</v>
      </c>
      <c r="O3665" s="48">
        <v>34965</v>
      </c>
      <c r="P3665" s="21" t="s">
        <v>5333</v>
      </c>
      <c r="Q3665" s="57" t="s">
        <v>636</v>
      </c>
      <c r="R3665" s="21" t="s">
        <v>5569</v>
      </c>
      <c r="S3665" s="3">
        <v>-20</v>
      </c>
      <c r="T3665" s="37"/>
      <c r="U3665" s="21" t="s">
        <v>5109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5329</v>
      </c>
      <c r="I3666" s="21" t="s">
        <v>5330</v>
      </c>
      <c r="J3666" s="21">
        <v>1</v>
      </c>
      <c r="K3666" s="21">
        <v>1</v>
      </c>
      <c r="L3666" s="21">
        <f t="shared" si="398"/>
        <v>0</v>
      </c>
      <c r="M3666" s="21" t="s">
        <v>5639</v>
      </c>
      <c r="N3666" s="30">
        <v>45955</v>
      </c>
      <c r="O3666" s="48">
        <v>43942</v>
      </c>
      <c r="P3666" s="21" t="s">
        <v>5332</v>
      </c>
      <c r="Q3666" s="55">
        <v>58157408293</v>
      </c>
      <c r="R3666" s="21" t="s">
        <v>40</v>
      </c>
      <c r="S3666" s="3">
        <v>4</v>
      </c>
      <c r="T3666" s="37"/>
      <c r="U3666" s="21" t="s">
        <v>5109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5296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5312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5297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5312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5321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5323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5677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5322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5324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5677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5369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5607</v>
      </c>
      <c r="N3671" s="30">
        <v>45962</v>
      </c>
      <c r="O3671" s="48">
        <v>13335</v>
      </c>
      <c r="P3671" s="21" t="s">
        <v>5371</v>
      </c>
      <c r="Q3671" s="21">
        <v>58157689763</v>
      </c>
      <c r="R3671" s="21" t="s">
        <v>40</v>
      </c>
      <c r="S3671" s="3">
        <v>4</v>
      </c>
      <c r="T3671" s="37"/>
      <c r="U3671" s="21" t="s">
        <v>5047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4367</v>
      </c>
      <c r="J3672" s="21">
        <v>1</v>
      </c>
      <c r="K3672" s="21">
        <v>1</v>
      </c>
      <c r="L3672" s="21">
        <f t="shared" si="398"/>
        <v>0</v>
      </c>
      <c r="M3672" s="21" t="s">
        <v>5659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5219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5374</v>
      </c>
      <c r="J3673" s="21">
        <v>2</v>
      </c>
      <c r="K3673" s="21">
        <v>2</v>
      </c>
      <c r="L3673" s="21">
        <f t="shared" si="398"/>
        <v>0</v>
      </c>
      <c r="M3673" s="21" t="s">
        <v>5669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5372</v>
      </c>
      <c r="I3674" s="21" t="s">
        <v>5373</v>
      </c>
      <c r="J3674" s="21">
        <v>1</v>
      </c>
      <c r="K3674" s="21">
        <v>1</v>
      </c>
      <c r="L3674" s="21">
        <f t="shared" si="398"/>
        <v>0</v>
      </c>
      <c r="M3674" s="21" t="s">
        <v>5603</v>
      </c>
      <c r="N3674" s="30">
        <v>45958</v>
      </c>
      <c r="O3674" s="48">
        <v>16764.8</v>
      </c>
      <c r="P3674" s="21" t="s">
        <v>4431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5423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4751</v>
      </c>
      <c r="J3675" s="21">
        <v>2</v>
      </c>
      <c r="K3675" s="21">
        <v>2</v>
      </c>
      <c r="L3675" s="21">
        <f t="shared" si="398"/>
        <v>0</v>
      </c>
      <c r="M3675" s="21" t="s">
        <v>5670</v>
      </c>
      <c r="N3675" s="30">
        <v>45962</v>
      </c>
      <c r="O3675" s="48">
        <v>20980.799999999999</v>
      </c>
      <c r="P3675" s="21" t="s">
        <v>5424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5423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4762</v>
      </c>
      <c r="J3676" s="21">
        <v>2</v>
      </c>
      <c r="K3676" s="21">
        <v>2</v>
      </c>
      <c r="L3676" s="21">
        <f t="shared" si="398"/>
        <v>0</v>
      </c>
      <c r="M3676" s="21" t="s">
        <v>5670</v>
      </c>
      <c r="N3676" s="30">
        <v>45962</v>
      </c>
      <c r="O3676" s="48">
        <v>5580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5423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4752</v>
      </c>
      <c r="J3677" s="21">
        <v>2</v>
      </c>
      <c r="K3677" s="21">
        <v>2</v>
      </c>
      <c r="L3677" s="21">
        <f t="shared" si="398"/>
        <v>0</v>
      </c>
      <c r="M3677" s="21" t="s">
        <v>5670</v>
      </c>
      <c r="N3677" s="30">
        <v>45962</v>
      </c>
      <c r="O3677" s="48">
        <v>15177.6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5423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4752</v>
      </c>
      <c r="J3678" s="21">
        <v>1</v>
      </c>
      <c r="K3678" s="21">
        <v>1</v>
      </c>
      <c r="L3678" s="21">
        <f t="shared" si="398"/>
        <v>0</v>
      </c>
      <c r="M3678" s="21" t="s">
        <v>5661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5423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5166</v>
      </c>
      <c r="J3679" s="21">
        <v>1</v>
      </c>
      <c r="K3679" s="21">
        <v>1</v>
      </c>
      <c r="L3679" s="21">
        <f t="shared" si="398"/>
        <v>0</v>
      </c>
      <c r="M3679" s="21" t="s">
        <v>5661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5423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5177</v>
      </c>
      <c r="J3680" s="21">
        <v>1</v>
      </c>
      <c r="K3680" s="21">
        <v>1</v>
      </c>
      <c r="L3680" s="21">
        <f t="shared" si="398"/>
        <v>0</v>
      </c>
      <c r="M3680" s="21" t="s">
        <v>5661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5423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5375</v>
      </c>
      <c r="J3681" s="21">
        <v>1</v>
      </c>
      <c r="K3681" s="21">
        <v>1</v>
      </c>
      <c r="L3681" s="21">
        <f t="shared" si="398"/>
        <v>0</v>
      </c>
      <c r="M3681" s="21" t="s">
        <v>5597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5423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5376</v>
      </c>
      <c r="J3682" s="21">
        <v>1</v>
      </c>
      <c r="K3682" s="21">
        <v>1</v>
      </c>
      <c r="L3682" s="21">
        <f t="shared" si="398"/>
        <v>0</v>
      </c>
      <c r="M3682" s="21" t="s">
        <v>5650</v>
      </c>
      <c r="N3682" s="30">
        <v>45959</v>
      </c>
      <c r="O3682" s="48">
        <v>22971</v>
      </c>
      <c r="P3682" s="21" t="s">
        <v>5520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5423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5377</v>
      </c>
      <c r="J3683" s="21">
        <v>1</v>
      </c>
      <c r="K3683" s="21">
        <v>1</v>
      </c>
      <c r="L3683" s="21">
        <f t="shared" si="398"/>
        <v>0</v>
      </c>
      <c r="M3683" s="21" t="s">
        <v>5650</v>
      </c>
      <c r="N3683" s="30">
        <v>45959</v>
      </c>
      <c r="O3683" s="48">
        <v>32271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5423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5378</v>
      </c>
      <c r="J3684" s="21">
        <v>1</v>
      </c>
      <c r="K3684" s="21">
        <v>1</v>
      </c>
      <c r="L3684" s="21">
        <f t="shared" si="398"/>
        <v>0</v>
      </c>
      <c r="M3684" s="21" t="s">
        <v>5650</v>
      </c>
      <c r="N3684" s="30">
        <v>45959</v>
      </c>
      <c r="O3684" s="48">
        <v>19902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5423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5379</v>
      </c>
      <c r="J3685" s="21">
        <v>1</v>
      </c>
      <c r="K3685" s="21">
        <v>1</v>
      </c>
      <c r="L3685" s="21">
        <f t="shared" si="398"/>
        <v>0</v>
      </c>
      <c r="M3685" s="21" t="s">
        <v>5650</v>
      </c>
      <c r="N3685" s="30">
        <v>45959</v>
      </c>
      <c r="O3685" s="48">
        <v>21576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5423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4772</v>
      </c>
      <c r="J3686" s="21">
        <v>2</v>
      </c>
      <c r="K3686" s="21">
        <v>2</v>
      </c>
      <c r="L3686" s="21">
        <f t="shared" si="398"/>
        <v>0</v>
      </c>
      <c r="M3686" s="21" t="s">
        <v>5698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5423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4772</v>
      </c>
      <c r="J3687" s="21">
        <v>2</v>
      </c>
      <c r="K3687" s="21">
        <v>2</v>
      </c>
      <c r="L3687" s="21">
        <f t="shared" si="398"/>
        <v>0</v>
      </c>
      <c r="M3687" s="21" t="s">
        <v>5698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5423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4772</v>
      </c>
      <c r="J3688" s="21">
        <v>2</v>
      </c>
      <c r="K3688" s="21">
        <v>2</v>
      </c>
      <c r="L3688" s="21">
        <f t="shared" si="398"/>
        <v>0</v>
      </c>
      <c r="M3688" s="21" t="s">
        <v>5698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5423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4783</v>
      </c>
      <c r="J3689" s="21">
        <v>2</v>
      </c>
      <c r="K3689" s="21">
        <v>2</v>
      </c>
      <c r="L3689" s="21">
        <f t="shared" si="398"/>
        <v>0</v>
      </c>
      <c r="M3689" s="21" t="s">
        <v>5698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5423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4783</v>
      </c>
      <c r="J3690" s="21">
        <v>1</v>
      </c>
      <c r="K3690" s="21">
        <v>1</v>
      </c>
      <c r="L3690" s="21">
        <f t="shared" si="398"/>
        <v>0</v>
      </c>
      <c r="M3690" s="21" t="s">
        <v>5624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5423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4783</v>
      </c>
      <c r="J3691" s="21">
        <v>1</v>
      </c>
      <c r="K3691" s="21">
        <v>1</v>
      </c>
      <c r="L3691" s="21">
        <f t="shared" si="398"/>
        <v>0</v>
      </c>
      <c r="M3691" s="21" t="s">
        <v>5608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5423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4783</v>
      </c>
      <c r="J3692" s="21">
        <v>1</v>
      </c>
      <c r="K3692" s="21">
        <v>1</v>
      </c>
      <c r="L3692" s="21">
        <f t="shared" si="398"/>
        <v>0</v>
      </c>
      <c r="M3692" s="21" t="s">
        <v>5698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5423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4783</v>
      </c>
      <c r="J3693" s="21">
        <v>4</v>
      </c>
      <c r="K3693" s="21">
        <v>4</v>
      </c>
      <c r="L3693" s="21">
        <f t="shared" si="398"/>
        <v>0</v>
      </c>
      <c r="M3693" s="21" t="s">
        <v>5698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5423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4773</v>
      </c>
      <c r="J3694" s="21">
        <v>2</v>
      </c>
      <c r="K3694" s="21">
        <v>2</v>
      </c>
      <c r="L3694" s="21">
        <f t="shared" si="398"/>
        <v>0</v>
      </c>
      <c r="M3694" s="21" t="s">
        <v>5698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5423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4773</v>
      </c>
      <c r="J3695" s="21">
        <v>3</v>
      </c>
      <c r="K3695" s="21">
        <v>3</v>
      </c>
      <c r="L3695" s="21">
        <f t="shared" si="398"/>
        <v>0</v>
      </c>
      <c r="M3695" s="21" t="s">
        <v>5698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5423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4773</v>
      </c>
      <c r="J3696" s="21">
        <v>1</v>
      </c>
      <c r="K3696" s="21">
        <v>1</v>
      </c>
      <c r="L3696" s="21">
        <f t="shared" si="398"/>
        <v>0</v>
      </c>
      <c r="M3696" s="21" t="s">
        <v>5609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5423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4773</v>
      </c>
      <c r="J3697" s="21">
        <v>1</v>
      </c>
      <c r="K3697" s="21">
        <v>1</v>
      </c>
      <c r="L3697" s="21">
        <f t="shared" si="398"/>
        <v>0</v>
      </c>
      <c r="M3697" s="21" t="s">
        <v>5698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5423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5182</v>
      </c>
      <c r="J3698" s="21">
        <v>1</v>
      </c>
      <c r="K3698" s="21">
        <v>1</v>
      </c>
      <c r="L3698" s="21">
        <f t="shared" si="398"/>
        <v>0</v>
      </c>
      <c r="M3698" s="21" t="s">
        <v>5596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5423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5183</v>
      </c>
      <c r="J3699" s="21">
        <v>3</v>
      </c>
      <c r="K3699" s="21">
        <v>3</v>
      </c>
      <c r="L3699" s="21">
        <f t="shared" si="398"/>
        <v>0</v>
      </c>
      <c r="M3699" s="21" t="s">
        <v>5698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5423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5184</v>
      </c>
      <c r="J3700" s="21">
        <v>1</v>
      </c>
      <c r="K3700" s="21">
        <v>1</v>
      </c>
      <c r="L3700" s="21">
        <f t="shared" si="398"/>
        <v>0</v>
      </c>
      <c r="M3700" s="21" t="s">
        <v>5694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5423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4774</v>
      </c>
      <c r="J3701" s="21">
        <v>4</v>
      </c>
      <c r="K3701" s="21">
        <v>4</v>
      </c>
      <c r="L3701" s="21">
        <f t="shared" si="398"/>
        <v>0</v>
      </c>
      <c r="M3701" s="21" t="s">
        <v>5698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5423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5380</v>
      </c>
      <c r="J3702" s="21">
        <v>1</v>
      </c>
      <c r="K3702" s="21">
        <v>1</v>
      </c>
      <c r="L3702" s="21">
        <f t="shared" si="398"/>
        <v>0</v>
      </c>
      <c r="M3702" s="21" t="s">
        <v>5636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5423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5380</v>
      </c>
      <c r="J3703" s="21">
        <v>2</v>
      </c>
      <c r="K3703" s="21">
        <v>2</v>
      </c>
      <c r="L3703" s="21">
        <f t="shared" si="398"/>
        <v>0</v>
      </c>
      <c r="M3703" s="21" t="s">
        <v>5698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5423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5381</v>
      </c>
      <c r="J3704" s="21">
        <v>1</v>
      </c>
      <c r="K3704" s="21">
        <v>1</v>
      </c>
      <c r="L3704" s="21">
        <f t="shared" si="398"/>
        <v>0</v>
      </c>
      <c r="M3704" s="21" t="s">
        <v>5689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5423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5381</v>
      </c>
      <c r="J3705" s="21">
        <v>1</v>
      </c>
      <c r="K3705" s="21">
        <v>1</v>
      </c>
      <c r="L3705" s="21">
        <f t="shared" si="398"/>
        <v>0</v>
      </c>
      <c r="M3705" s="21" t="s">
        <v>5581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5423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4775</v>
      </c>
      <c r="J3706" s="21">
        <v>2</v>
      </c>
      <c r="K3706" s="21">
        <v>2</v>
      </c>
      <c r="L3706" s="21">
        <f t="shared" si="398"/>
        <v>0</v>
      </c>
      <c r="M3706" s="21" t="s">
        <v>5698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5423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4776</v>
      </c>
      <c r="J3707" s="21">
        <v>2</v>
      </c>
      <c r="K3707" s="21">
        <v>2</v>
      </c>
      <c r="L3707" s="21">
        <f t="shared" si="398"/>
        <v>0</v>
      </c>
      <c r="M3707" s="21" t="s">
        <v>5698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5423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5382</v>
      </c>
      <c r="J3708" s="21">
        <v>1</v>
      </c>
      <c r="K3708" s="21">
        <v>1</v>
      </c>
      <c r="L3708" s="21">
        <f t="shared" si="398"/>
        <v>0</v>
      </c>
      <c r="M3708" s="21" t="s">
        <v>5642</v>
      </c>
      <c r="N3708" s="30">
        <v>45958</v>
      </c>
      <c r="O3708" s="48">
        <v>11277.8</v>
      </c>
      <c r="P3708" s="21" t="s">
        <v>191</v>
      </c>
      <c r="Q3708" s="21" t="s">
        <v>5526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5423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5383</v>
      </c>
      <c r="J3709" s="21">
        <v>1</v>
      </c>
      <c r="K3709" s="21">
        <v>1</v>
      </c>
      <c r="L3709" s="21">
        <f t="shared" si="398"/>
        <v>0</v>
      </c>
      <c r="M3709" s="21" t="s">
        <v>5694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5423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4778</v>
      </c>
      <c r="J3710" s="21">
        <v>2</v>
      </c>
      <c r="K3710" s="21">
        <v>2</v>
      </c>
      <c r="L3710" s="21">
        <f t="shared" si="398"/>
        <v>0</v>
      </c>
      <c r="M3710" s="21" t="s">
        <v>5698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5423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4778</v>
      </c>
      <c r="J3711" s="21">
        <v>3</v>
      </c>
      <c r="K3711" s="21">
        <v>3</v>
      </c>
      <c r="L3711" s="21">
        <f t="shared" si="398"/>
        <v>0</v>
      </c>
      <c r="M3711" s="21" t="s">
        <v>5698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5423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4800</v>
      </c>
      <c r="J3712" s="21">
        <v>1</v>
      </c>
      <c r="K3712" s="21">
        <v>1</v>
      </c>
      <c r="L3712" s="21">
        <f t="shared" si="398"/>
        <v>0</v>
      </c>
      <c r="M3712" s="21" t="s">
        <v>5642</v>
      </c>
      <c r="N3712" s="30">
        <v>45958</v>
      </c>
      <c r="O3712" s="48">
        <v>2951.2</v>
      </c>
      <c r="P3712" s="21" t="s">
        <v>191</v>
      </c>
      <c r="Q3712" s="21" t="s">
        <v>5526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5423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4800</v>
      </c>
      <c r="J3713" s="21">
        <v>2</v>
      </c>
      <c r="K3713" s="21">
        <v>2</v>
      </c>
      <c r="L3713" s="21">
        <f t="shared" si="398"/>
        <v>0</v>
      </c>
      <c r="M3713" s="21" t="s">
        <v>5698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5423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4800</v>
      </c>
      <c r="J3714" s="21">
        <v>4</v>
      </c>
      <c r="K3714" s="21">
        <v>4</v>
      </c>
      <c r="L3714" s="21">
        <f t="shared" si="398"/>
        <v>0</v>
      </c>
      <c r="M3714" s="21" t="s">
        <v>5689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5423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4800</v>
      </c>
      <c r="J3715" s="21">
        <v>1</v>
      </c>
      <c r="K3715" s="21">
        <v>1</v>
      </c>
      <c r="L3715" s="21">
        <f t="shared" si="398"/>
        <v>0</v>
      </c>
      <c r="M3715" s="21" t="s">
        <v>5698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5423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4779</v>
      </c>
      <c r="J3716" s="21">
        <v>2</v>
      </c>
      <c r="K3716" s="21">
        <v>2</v>
      </c>
      <c r="L3716" s="21">
        <f t="shared" si="398"/>
        <v>0</v>
      </c>
      <c r="M3716" s="21" t="s">
        <v>5628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5423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5384</v>
      </c>
      <c r="J3717" s="21">
        <v>1</v>
      </c>
      <c r="K3717" s="21">
        <v>1</v>
      </c>
      <c r="L3717" s="21">
        <f t="shared" si="398"/>
        <v>0</v>
      </c>
      <c r="M3717" s="21" t="s">
        <v>5581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5423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5385</v>
      </c>
      <c r="J3718" s="21">
        <v>2</v>
      </c>
      <c r="K3718" s="21">
        <v>2</v>
      </c>
      <c r="L3718" s="21">
        <f t="shared" si="398"/>
        <v>0</v>
      </c>
      <c r="M3718" s="21" t="s">
        <v>5698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5423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4780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5581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5423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4780</v>
      </c>
      <c r="J3720" s="21">
        <v>1</v>
      </c>
      <c r="K3720" s="21">
        <v>1</v>
      </c>
      <c r="L3720" s="21">
        <f t="shared" si="412"/>
        <v>0</v>
      </c>
      <c r="M3720" s="21" t="s">
        <v>5581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5423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5185</v>
      </c>
      <c r="J3721" s="21">
        <v>2</v>
      </c>
      <c r="K3721" s="21">
        <v>2</v>
      </c>
      <c r="L3721" s="21">
        <f t="shared" si="412"/>
        <v>0</v>
      </c>
      <c r="M3721" s="21" t="s">
        <v>5689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5423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5386</v>
      </c>
      <c r="J3722" s="21">
        <v>1</v>
      </c>
      <c r="K3722" s="21">
        <v>1</v>
      </c>
      <c r="L3722" s="21">
        <f t="shared" si="412"/>
        <v>0</v>
      </c>
      <c r="M3722" s="21" t="s">
        <v>5642</v>
      </c>
      <c r="N3722" s="30">
        <v>45958</v>
      </c>
      <c r="O3722" s="48">
        <v>20026</v>
      </c>
      <c r="P3722" s="21" t="s">
        <v>191</v>
      </c>
      <c r="Q3722" s="21" t="s">
        <v>5526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5423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5387</v>
      </c>
      <c r="J3723" s="21">
        <v>1</v>
      </c>
      <c r="K3723" s="21">
        <v>1</v>
      </c>
      <c r="L3723" s="21">
        <f t="shared" si="412"/>
        <v>0</v>
      </c>
      <c r="M3723" s="21" t="s">
        <v>5689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5423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5069</v>
      </c>
      <c r="J3724" s="21">
        <v>5</v>
      </c>
      <c r="K3724" s="21">
        <v>5</v>
      </c>
      <c r="L3724" s="21">
        <f t="shared" si="412"/>
        <v>0</v>
      </c>
      <c r="M3724" s="21" t="s">
        <v>5698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5423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4782</v>
      </c>
      <c r="J3725" s="21">
        <v>3</v>
      </c>
      <c r="K3725" s="21">
        <v>3</v>
      </c>
      <c r="L3725" s="21">
        <f t="shared" si="412"/>
        <v>0</v>
      </c>
      <c r="M3725" s="21" t="s">
        <v>5698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5423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5388</v>
      </c>
      <c r="J3726" s="21">
        <v>1</v>
      </c>
      <c r="K3726" s="21">
        <v>1</v>
      </c>
      <c r="L3726" s="21">
        <f t="shared" si="412"/>
        <v>0</v>
      </c>
      <c r="M3726" s="21" t="s">
        <v>5694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5423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4772</v>
      </c>
      <c r="J3727" s="21">
        <v>1</v>
      </c>
      <c r="K3727" s="21">
        <v>1</v>
      </c>
      <c r="L3727" s="21">
        <f t="shared" si="412"/>
        <v>0</v>
      </c>
      <c r="M3727" s="21" t="s">
        <v>5661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5423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4772</v>
      </c>
      <c r="J3728" s="21">
        <v>1</v>
      </c>
      <c r="K3728" s="21">
        <v>1</v>
      </c>
      <c r="L3728" s="21">
        <f t="shared" si="412"/>
        <v>0</v>
      </c>
      <c r="M3728" s="21" t="s">
        <v>5581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5423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4772</v>
      </c>
      <c r="J3729" s="21">
        <v>1</v>
      </c>
      <c r="K3729" s="21">
        <v>1</v>
      </c>
      <c r="L3729" s="21">
        <f t="shared" si="412"/>
        <v>0</v>
      </c>
      <c r="M3729" s="21" t="s">
        <v>5581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5423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4783</v>
      </c>
      <c r="J3730" s="21">
        <v>1</v>
      </c>
      <c r="K3730" s="21">
        <v>1</v>
      </c>
      <c r="L3730" s="21">
        <f t="shared" si="412"/>
        <v>0</v>
      </c>
      <c r="M3730" s="21" t="s">
        <v>5581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5423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4783</v>
      </c>
      <c r="J3731" s="21">
        <v>1</v>
      </c>
      <c r="K3731" s="21">
        <v>1</v>
      </c>
      <c r="L3731" s="21">
        <f t="shared" si="412"/>
        <v>0</v>
      </c>
      <c r="M3731" s="21" t="s">
        <v>5698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5423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4784</v>
      </c>
      <c r="J3732" s="21">
        <v>1</v>
      </c>
      <c r="K3732" s="21">
        <v>1</v>
      </c>
      <c r="L3732" s="21">
        <f t="shared" si="412"/>
        <v>0</v>
      </c>
      <c r="M3732" s="21" t="s">
        <v>5609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5423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5389</v>
      </c>
      <c r="J3733" s="21">
        <v>1</v>
      </c>
      <c r="K3733" s="21">
        <v>1</v>
      </c>
      <c r="L3733" s="21">
        <f t="shared" si="412"/>
        <v>0</v>
      </c>
      <c r="M3733" s="21" t="s">
        <v>5650</v>
      </c>
      <c r="N3733" s="30">
        <v>45959</v>
      </c>
      <c r="O3733" s="48">
        <v>24924</v>
      </c>
      <c r="P3733" s="21" t="s">
        <v>5520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5423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5071</v>
      </c>
      <c r="J3734" s="21">
        <v>1</v>
      </c>
      <c r="K3734" s="21">
        <v>1</v>
      </c>
      <c r="L3734" s="21">
        <f t="shared" si="412"/>
        <v>0</v>
      </c>
      <c r="M3734" s="21" t="s">
        <v>5611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5423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5390</v>
      </c>
      <c r="J3735" s="21">
        <v>1</v>
      </c>
      <c r="K3735" s="21">
        <v>1</v>
      </c>
      <c r="L3735" s="21">
        <f t="shared" si="412"/>
        <v>0</v>
      </c>
      <c r="M3735" s="21" t="s">
        <v>5611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5423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4786</v>
      </c>
      <c r="J3736" s="21">
        <v>1</v>
      </c>
      <c r="K3736" s="21">
        <v>1</v>
      </c>
      <c r="L3736" s="21">
        <f t="shared" si="412"/>
        <v>0</v>
      </c>
      <c r="M3736" s="21" t="s">
        <v>5581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5423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4786</v>
      </c>
      <c r="J3737" s="21">
        <v>3</v>
      </c>
      <c r="K3737" s="21">
        <v>3</v>
      </c>
      <c r="L3737" s="21">
        <f t="shared" si="412"/>
        <v>0</v>
      </c>
      <c r="M3737" s="21" t="s">
        <v>5698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5423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4786</v>
      </c>
      <c r="J3738" s="21">
        <v>2</v>
      </c>
      <c r="K3738" s="21">
        <v>2</v>
      </c>
      <c r="L3738" s="21">
        <f t="shared" si="412"/>
        <v>0</v>
      </c>
      <c r="M3738" s="21" t="s">
        <v>5628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5423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5391</v>
      </c>
      <c r="J3739" s="21">
        <v>1</v>
      </c>
      <c r="K3739" s="21">
        <v>1</v>
      </c>
      <c r="L3739" s="21">
        <f t="shared" si="412"/>
        <v>0</v>
      </c>
      <c r="M3739" s="21" t="s">
        <v>5611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5423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4787</v>
      </c>
      <c r="J3740" s="21">
        <v>1</v>
      </c>
      <c r="K3740" s="21">
        <v>1</v>
      </c>
      <c r="L3740" s="21">
        <f t="shared" si="412"/>
        <v>0</v>
      </c>
      <c r="M3740" s="21" t="s">
        <v>5611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5423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5392</v>
      </c>
      <c r="J3741" s="21">
        <v>1</v>
      </c>
      <c r="K3741" s="21">
        <v>1</v>
      </c>
      <c r="L3741" s="21">
        <f t="shared" si="412"/>
        <v>0</v>
      </c>
      <c r="M3741" s="21" t="s">
        <v>5608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5423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5188</v>
      </c>
      <c r="J3742" s="21">
        <v>1</v>
      </c>
      <c r="K3742" s="21">
        <v>1</v>
      </c>
      <c r="L3742" s="21">
        <f t="shared" si="412"/>
        <v>0</v>
      </c>
      <c r="M3742" s="21" t="s">
        <v>5650</v>
      </c>
      <c r="N3742" s="30">
        <v>45959</v>
      </c>
      <c r="O3742" s="48">
        <v>29760</v>
      </c>
      <c r="P3742" s="21" t="s">
        <v>5520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5423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5393</v>
      </c>
      <c r="J3743" s="21">
        <v>2</v>
      </c>
      <c r="K3743" s="21">
        <v>2</v>
      </c>
      <c r="L3743" s="21">
        <f t="shared" si="412"/>
        <v>0</v>
      </c>
      <c r="M3743" s="21" t="s">
        <v>5689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5423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5394</v>
      </c>
      <c r="J3744" s="21">
        <v>1</v>
      </c>
      <c r="K3744" s="21">
        <v>1</v>
      </c>
      <c r="L3744" s="21">
        <f t="shared" si="412"/>
        <v>0</v>
      </c>
      <c r="M3744" s="21" t="s">
        <v>5611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5423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5395</v>
      </c>
      <c r="J3745" s="21">
        <v>2</v>
      </c>
      <c r="K3745" s="21">
        <v>2</v>
      </c>
      <c r="L3745" s="21">
        <f t="shared" si="412"/>
        <v>0</v>
      </c>
      <c r="M3745" s="21" t="s">
        <v>5608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5423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4791</v>
      </c>
      <c r="J3746" s="21">
        <v>1</v>
      </c>
      <c r="K3746" s="21">
        <v>1</v>
      </c>
      <c r="L3746" s="21">
        <f t="shared" si="412"/>
        <v>0</v>
      </c>
      <c r="M3746" s="21" t="s">
        <v>5642</v>
      </c>
      <c r="N3746" s="30">
        <v>45958</v>
      </c>
      <c r="O3746" s="48">
        <v>12964.2</v>
      </c>
      <c r="P3746" s="21" t="s">
        <v>191</v>
      </c>
      <c r="Q3746" s="21" t="s">
        <v>5526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5423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4783</v>
      </c>
      <c r="J3747" s="21">
        <v>1</v>
      </c>
      <c r="K3747" s="21">
        <v>1</v>
      </c>
      <c r="L3747" s="21">
        <f t="shared" si="412"/>
        <v>0</v>
      </c>
      <c r="M3747" s="21" t="s">
        <v>5650</v>
      </c>
      <c r="N3747" s="30">
        <v>45959</v>
      </c>
      <c r="O3747" s="48">
        <v>37293</v>
      </c>
      <c r="P3747" s="21" t="s">
        <v>5520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5423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4792</v>
      </c>
      <c r="J3748" s="21">
        <v>1</v>
      </c>
      <c r="K3748" s="21">
        <v>1</v>
      </c>
      <c r="L3748" s="21">
        <f t="shared" si="412"/>
        <v>0</v>
      </c>
      <c r="M3748" s="21" t="s">
        <v>5581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5423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4792</v>
      </c>
      <c r="J3749" s="21">
        <v>1</v>
      </c>
      <c r="K3749" s="21">
        <v>1</v>
      </c>
      <c r="L3749" s="21">
        <f t="shared" si="412"/>
        <v>0</v>
      </c>
      <c r="M3749" s="21" t="s">
        <v>5611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5423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4792</v>
      </c>
      <c r="J3750" s="21">
        <v>1</v>
      </c>
      <c r="K3750" s="21">
        <v>1</v>
      </c>
      <c r="L3750" s="21">
        <f t="shared" si="412"/>
        <v>0</v>
      </c>
      <c r="M3750" s="21" t="s">
        <v>5581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5423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4772</v>
      </c>
      <c r="J3751" s="21">
        <v>2</v>
      </c>
      <c r="K3751" s="21">
        <v>2</v>
      </c>
      <c r="L3751" s="21">
        <f t="shared" si="412"/>
        <v>0</v>
      </c>
      <c r="M3751" s="21" t="s">
        <v>5608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5423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5076</v>
      </c>
      <c r="J3752" s="21">
        <v>1</v>
      </c>
      <c r="K3752" s="21">
        <v>1</v>
      </c>
      <c r="L3752" s="21">
        <f t="shared" si="412"/>
        <v>0</v>
      </c>
      <c r="M3752" s="21" t="s">
        <v>5581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5423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4794</v>
      </c>
      <c r="J3753" s="21">
        <v>1</v>
      </c>
      <c r="K3753" s="21">
        <v>1</v>
      </c>
      <c r="L3753" s="21">
        <f t="shared" si="412"/>
        <v>0</v>
      </c>
      <c r="M3753" s="21" t="s">
        <v>5604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5423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5396</v>
      </c>
      <c r="J3754" s="21">
        <v>1</v>
      </c>
      <c r="K3754" s="21">
        <v>1</v>
      </c>
      <c r="L3754" s="21">
        <f t="shared" si="412"/>
        <v>0</v>
      </c>
      <c r="M3754" s="21" t="s">
        <v>5609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5423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5397</v>
      </c>
      <c r="J3755" s="21">
        <v>1</v>
      </c>
      <c r="K3755" s="21">
        <v>1</v>
      </c>
      <c r="L3755" s="21">
        <f t="shared" si="412"/>
        <v>0</v>
      </c>
      <c r="M3755" s="21" t="s">
        <v>5609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5423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5078</v>
      </c>
      <c r="J3756" s="21">
        <v>4</v>
      </c>
      <c r="K3756" s="21">
        <v>4</v>
      </c>
      <c r="L3756" s="21">
        <f t="shared" si="412"/>
        <v>0</v>
      </c>
      <c r="M3756" s="21" t="s">
        <v>5627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5423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5078</v>
      </c>
      <c r="J3757" s="21">
        <v>1</v>
      </c>
      <c r="K3757" s="21">
        <v>1</v>
      </c>
      <c r="L3757" s="21">
        <f t="shared" si="412"/>
        <v>0</v>
      </c>
      <c r="M3757" s="21" t="s">
        <v>5596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5423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5078</v>
      </c>
      <c r="J3758" s="21">
        <v>4</v>
      </c>
      <c r="K3758" s="21">
        <v>4</v>
      </c>
      <c r="L3758" s="21">
        <f t="shared" si="412"/>
        <v>0</v>
      </c>
      <c r="M3758" s="21" t="s">
        <v>5698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5423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5381</v>
      </c>
      <c r="J3759" s="21">
        <v>1</v>
      </c>
      <c r="K3759" s="21">
        <v>1</v>
      </c>
      <c r="L3759" s="21">
        <f t="shared" si="412"/>
        <v>0</v>
      </c>
      <c r="M3759" s="21" t="s">
        <v>5650</v>
      </c>
      <c r="N3759" s="30">
        <v>45959</v>
      </c>
      <c r="O3759" s="48">
        <v>9579</v>
      </c>
      <c r="P3759" s="21" t="s">
        <v>5520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5423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5381</v>
      </c>
      <c r="J3760" s="21">
        <v>2</v>
      </c>
      <c r="K3760" s="21">
        <v>2</v>
      </c>
      <c r="L3760" s="21">
        <f t="shared" si="412"/>
        <v>0</v>
      </c>
      <c r="M3760" s="21" t="s">
        <v>5609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5423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5398</v>
      </c>
      <c r="J3761" s="21">
        <v>1</v>
      </c>
      <c r="K3761" s="21">
        <v>1</v>
      </c>
      <c r="L3761" s="21">
        <f t="shared" si="412"/>
        <v>0</v>
      </c>
      <c r="M3761" s="21" t="s">
        <v>5626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5423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4783</v>
      </c>
      <c r="J3762" s="21">
        <v>1</v>
      </c>
      <c r="K3762" s="21">
        <v>1</v>
      </c>
      <c r="L3762" s="21">
        <f t="shared" si="412"/>
        <v>0</v>
      </c>
      <c r="M3762" s="21" t="s">
        <v>5581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5423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4798</v>
      </c>
      <c r="J3763" s="21">
        <v>1</v>
      </c>
      <c r="K3763" s="21">
        <v>1</v>
      </c>
      <c r="L3763" s="21">
        <f t="shared" si="412"/>
        <v>0</v>
      </c>
      <c r="M3763" s="21" t="s">
        <v>5629</v>
      </c>
      <c r="N3763" s="30">
        <v>45959</v>
      </c>
      <c r="O3763" s="48">
        <v>41850</v>
      </c>
      <c r="P3763" s="21" t="s">
        <v>5212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5423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5399</v>
      </c>
      <c r="J3764" s="21">
        <v>1</v>
      </c>
      <c r="K3764" s="21">
        <v>1</v>
      </c>
      <c r="L3764" s="21">
        <f t="shared" si="412"/>
        <v>0</v>
      </c>
      <c r="M3764" s="21" t="s">
        <v>5696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5423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5400</v>
      </c>
      <c r="J3765" s="21">
        <v>1</v>
      </c>
      <c r="K3765" s="21">
        <v>1</v>
      </c>
      <c r="L3765" s="21">
        <f t="shared" si="412"/>
        <v>0</v>
      </c>
      <c r="M3765" s="21" t="s">
        <v>5634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5423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5401</v>
      </c>
      <c r="J3766" s="21">
        <v>1</v>
      </c>
      <c r="K3766" s="21">
        <v>1</v>
      </c>
      <c r="L3766" s="21">
        <f t="shared" si="412"/>
        <v>0</v>
      </c>
      <c r="M3766" s="21" t="s">
        <v>5650</v>
      </c>
      <c r="N3766" s="30">
        <v>45959</v>
      </c>
      <c r="O3766" s="48">
        <v>35241</v>
      </c>
      <c r="P3766" s="21" t="s">
        <v>5520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5423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5076</v>
      </c>
      <c r="J3767" s="21">
        <v>2</v>
      </c>
      <c r="K3767" s="21">
        <v>2</v>
      </c>
      <c r="L3767" s="21">
        <f t="shared" si="412"/>
        <v>0</v>
      </c>
      <c r="M3767" s="21" t="s">
        <v>5628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5423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4800</v>
      </c>
      <c r="J3768" s="21">
        <v>2</v>
      </c>
      <c r="K3768" s="21">
        <v>2</v>
      </c>
      <c r="L3768" s="21">
        <f t="shared" si="412"/>
        <v>0</v>
      </c>
      <c r="M3768" s="21" t="s">
        <v>5608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5423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5080</v>
      </c>
      <c r="J3769" s="21">
        <v>2</v>
      </c>
      <c r="K3769" s="21">
        <v>2</v>
      </c>
      <c r="L3769" s="21">
        <f t="shared" si="412"/>
        <v>0</v>
      </c>
      <c r="M3769" s="21" t="s">
        <v>5628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5423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5402</v>
      </c>
      <c r="J3770" s="21">
        <v>1</v>
      </c>
      <c r="K3770" s="21">
        <v>1</v>
      </c>
      <c r="L3770" s="21">
        <f t="shared" si="412"/>
        <v>0</v>
      </c>
      <c r="M3770" s="21" t="s">
        <v>5650</v>
      </c>
      <c r="N3770" s="30">
        <v>45959</v>
      </c>
      <c r="O3770" s="48">
        <v>17019</v>
      </c>
      <c r="P3770" s="21" t="s">
        <v>5520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5423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5403</v>
      </c>
      <c r="J3771" s="21">
        <v>1</v>
      </c>
      <c r="K3771" s="21">
        <v>1</v>
      </c>
      <c r="L3771" s="21">
        <f t="shared" si="412"/>
        <v>0</v>
      </c>
      <c r="M3771" s="21" t="s">
        <v>5661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5423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4786</v>
      </c>
      <c r="J3772" s="21">
        <v>1</v>
      </c>
      <c r="K3772" s="21">
        <v>1</v>
      </c>
      <c r="L3772" s="21">
        <f t="shared" si="412"/>
        <v>0</v>
      </c>
      <c r="M3772" s="21" t="s">
        <v>5611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5423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4785</v>
      </c>
      <c r="J3773" s="21">
        <v>1</v>
      </c>
      <c r="K3773" s="21">
        <v>1</v>
      </c>
      <c r="L3773" s="21">
        <f t="shared" si="412"/>
        <v>0</v>
      </c>
      <c r="M3773" s="21" t="s">
        <v>5650</v>
      </c>
      <c r="N3773" s="30">
        <v>45959</v>
      </c>
      <c r="O3773" s="48">
        <v>19065</v>
      </c>
      <c r="P3773" s="21" t="s">
        <v>5520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5423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5404</v>
      </c>
      <c r="J3774" s="21">
        <v>1</v>
      </c>
      <c r="K3774" s="21">
        <v>1</v>
      </c>
      <c r="L3774" s="21">
        <f t="shared" si="412"/>
        <v>0</v>
      </c>
      <c r="M3774" s="21" t="s">
        <v>5611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5423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5390</v>
      </c>
      <c r="J3775" s="21">
        <v>1</v>
      </c>
      <c r="K3775" s="21">
        <v>1</v>
      </c>
      <c r="L3775" s="21">
        <f t="shared" si="412"/>
        <v>0</v>
      </c>
      <c r="M3775" s="21" t="s">
        <v>5650</v>
      </c>
      <c r="N3775" s="30">
        <v>45959</v>
      </c>
      <c r="O3775" s="48">
        <v>28365</v>
      </c>
      <c r="P3775" s="21" t="s">
        <v>5520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5423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5405</v>
      </c>
      <c r="J3776" s="21">
        <v>1</v>
      </c>
      <c r="K3776" s="21">
        <v>1</v>
      </c>
      <c r="L3776" s="21">
        <f t="shared" si="412"/>
        <v>0</v>
      </c>
      <c r="M3776" s="21" t="s">
        <v>5650</v>
      </c>
      <c r="N3776" s="30">
        <v>45959</v>
      </c>
      <c r="O3776" s="48">
        <v>15345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5423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4810</v>
      </c>
      <c r="J3777" s="21">
        <v>2</v>
      </c>
      <c r="K3777" s="21">
        <v>2</v>
      </c>
      <c r="L3777" s="21">
        <f t="shared" si="412"/>
        <v>0</v>
      </c>
      <c r="M3777" s="21" t="s">
        <v>5656</v>
      </c>
      <c r="N3777" s="30">
        <v>45959</v>
      </c>
      <c r="O3777" s="48">
        <v>55862</v>
      </c>
      <c r="P3777" s="21" t="s">
        <v>4844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5423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5670</v>
      </c>
      <c r="N3778" s="30">
        <v>45962</v>
      </c>
      <c r="O3778" s="48">
        <v>6696</v>
      </c>
      <c r="P3778" s="21" t="s">
        <v>5424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5423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5596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5423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5625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5423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5661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5670</v>
      </c>
      <c r="N3782" s="30">
        <v>45962</v>
      </c>
      <c r="O3782" s="48">
        <v>11271.6</v>
      </c>
      <c r="P3782" s="21" t="s">
        <v>5424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5423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5406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5672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5423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5407</v>
      </c>
      <c r="J3784" s="21">
        <v>1</v>
      </c>
      <c r="K3784" s="21">
        <v>1</v>
      </c>
      <c r="L3784" s="21">
        <f t="shared" si="418"/>
        <v>0</v>
      </c>
      <c r="M3784" s="21" t="s">
        <v>5655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5423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5408</v>
      </c>
      <c r="J3785" s="21">
        <v>1</v>
      </c>
      <c r="K3785" s="21">
        <v>1</v>
      </c>
      <c r="L3785" s="21">
        <f t="shared" si="418"/>
        <v>0</v>
      </c>
      <c r="M3785" s="21" t="s">
        <v>5655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5423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5409</v>
      </c>
      <c r="J3786" s="21">
        <v>1</v>
      </c>
      <c r="K3786" s="21">
        <v>1</v>
      </c>
      <c r="L3786" s="21">
        <f t="shared" si="418"/>
        <v>0</v>
      </c>
      <c r="M3786" s="21" t="s">
        <v>5661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5423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5083</v>
      </c>
      <c r="J3787" s="21">
        <v>1</v>
      </c>
      <c r="K3787" s="21">
        <v>1</v>
      </c>
      <c r="L3787" s="21">
        <f t="shared" si="418"/>
        <v>0</v>
      </c>
      <c r="M3787" s="21" t="s">
        <v>5581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5423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5084</v>
      </c>
      <c r="J3788" s="21">
        <v>1</v>
      </c>
      <c r="K3788" s="21">
        <v>1</v>
      </c>
      <c r="L3788" s="21">
        <f t="shared" si="418"/>
        <v>0</v>
      </c>
      <c r="M3788" s="21" t="s">
        <v>5611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5423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5084</v>
      </c>
      <c r="J3789" s="21">
        <v>1</v>
      </c>
      <c r="K3789" s="21">
        <v>1</v>
      </c>
      <c r="L3789" s="21">
        <f t="shared" si="418"/>
        <v>0</v>
      </c>
      <c r="M3789" s="21" t="s">
        <v>5581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5423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5085</v>
      </c>
      <c r="J3790" s="21">
        <v>1</v>
      </c>
      <c r="K3790" s="21">
        <v>1</v>
      </c>
      <c r="L3790" s="21">
        <f t="shared" si="418"/>
        <v>0</v>
      </c>
      <c r="M3790" s="21" t="s">
        <v>5581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5423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4828</v>
      </c>
      <c r="J3791" s="21">
        <v>1</v>
      </c>
      <c r="K3791" s="21">
        <v>1</v>
      </c>
      <c r="L3791" s="21">
        <f t="shared" si="418"/>
        <v>0</v>
      </c>
      <c r="M3791" s="21" t="s">
        <v>5661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5423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4829</v>
      </c>
      <c r="J3792" s="21">
        <v>1</v>
      </c>
      <c r="K3792" s="21">
        <v>1</v>
      </c>
      <c r="L3792" s="21">
        <f t="shared" si="418"/>
        <v>0</v>
      </c>
      <c r="M3792" s="21" t="s">
        <v>5661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5423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5410</v>
      </c>
      <c r="J3793" s="21">
        <v>1</v>
      </c>
      <c r="K3793" s="21">
        <v>1</v>
      </c>
      <c r="L3793" s="21">
        <f t="shared" si="418"/>
        <v>0</v>
      </c>
      <c r="M3793" s="21" t="s">
        <v>5650</v>
      </c>
      <c r="N3793" s="30">
        <v>45959</v>
      </c>
      <c r="O3793" s="48">
        <v>12462</v>
      </c>
      <c r="P3793" s="21" t="s">
        <v>5520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5423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5411</v>
      </c>
      <c r="J3794" s="21">
        <v>1</v>
      </c>
      <c r="K3794" s="21">
        <v>1</v>
      </c>
      <c r="L3794" s="21">
        <f t="shared" si="418"/>
        <v>0</v>
      </c>
      <c r="M3794" s="21" t="s">
        <v>5633</v>
      </c>
      <c r="N3794" s="30">
        <v>45962</v>
      </c>
      <c r="O3794" s="48">
        <v>16600.5</v>
      </c>
      <c r="P3794" s="21" t="s">
        <v>3437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5423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5412</v>
      </c>
      <c r="J3795" s="21">
        <v>1</v>
      </c>
      <c r="K3795" s="21">
        <v>1</v>
      </c>
      <c r="L3795" s="21">
        <f t="shared" si="418"/>
        <v>0</v>
      </c>
      <c r="M3795" s="21" t="s">
        <v>5633</v>
      </c>
      <c r="N3795" s="30">
        <v>45962</v>
      </c>
      <c r="O3795" s="48">
        <v>24450.5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5423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5207</v>
      </c>
      <c r="J3796" s="21">
        <v>2</v>
      </c>
      <c r="K3796" s="21">
        <v>2</v>
      </c>
      <c r="L3796" s="21">
        <f t="shared" si="418"/>
        <v>0</v>
      </c>
      <c r="M3796" s="21" t="s">
        <v>5589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5423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5086</v>
      </c>
      <c r="J3797" s="21">
        <v>1</v>
      </c>
      <c r="K3797" s="21">
        <v>1</v>
      </c>
      <c r="L3797" s="21">
        <f t="shared" si="418"/>
        <v>0</v>
      </c>
      <c r="M3797" s="21" t="s">
        <v>5581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5423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5413</v>
      </c>
      <c r="J3798" s="21">
        <v>1</v>
      </c>
      <c r="K3798" s="21">
        <v>1</v>
      </c>
      <c r="L3798" s="21">
        <f t="shared" si="418"/>
        <v>0</v>
      </c>
      <c r="M3798" s="21" t="s">
        <v>5611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5423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1145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5686</v>
      </c>
      <c r="N3800" s="30">
        <v>45964</v>
      </c>
      <c r="O3800" s="48">
        <v>0</v>
      </c>
      <c r="P3800" s="21" t="s">
        <v>4849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5610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5700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5423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5414</v>
      </c>
      <c r="J3803" s="21">
        <v>1</v>
      </c>
      <c r="K3803" s="21">
        <v>1</v>
      </c>
      <c r="L3803" s="21">
        <f t="shared" si="418"/>
        <v>0</v>
      </c>
      <c r="M3803" s="21" t="s">
        <v>5700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5423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5415</v>
      </c>
      <c r="J3804" s="21">
        <v>1</v>
      </c>
      <c r="K3804" s="21">
        <v>1</v>
      </c>
      <c r="L3804" s="21">
        <f t="shared" si="418"/>
        <v>0</v>
      </c>
      <c r="M3804" s="21" t="s">
        <v>5700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5423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5416</v>
      </c>
      <c r="J3805" s="21">
        <v>1</v>
      </c>
      <c r="K3805" s="21">
        <v>1</v>
      </c>
      <c r="L3805" s="21">
        <f t="shared" si="418"/>
        <v>0</v>
      </c>
      <c r="M3805" s="21" t="s">
        <v>5700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5423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5417</v>
      </c>
      <c r="J3806" s="21">
        <v>1</v>
      </c>
      <c r="K3806" s="21">
        <v>1</v>
      </c>
      <c r="L3806" s="21">
        <f t="shared" si="418"/>
        <v>0</v>
      </c>
      <c r="M3806" s="21" t="s">
        <v>5700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5418</v>
      </c>
      <c r="J3807" s="21">
        <v>1</v>
      </c>
      <c r="K3807" s="21">
        <v>1</v>
      </c>
      <c r="L3807" s="21">
        <f t="shared" si="418"/>
        <v>0</v>
      </c>
      <c r="M3807" s="21" t="s">
        <v>5700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5419</v>
      </c>
      <c r="J3808" s="21">
        <v>1</v>
      </c>
      <c r="K3808" s="21">
        <v>1</v>
      </c>
      <c r="L3808" s="21">
        <f t="shared" si="418"/>
        <v>0</v>
      </c>
      <c r="M3808" s="21" t="s">
        <v>5700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5420</v>
      </c>
      <c r="J3809" s="21">
        <v>1</v>
      </c>
      <c r="K3809" s="21">
        <v>1</v>
      </c>
      <c r="L3809" s="21">
        <f t="shared" si="418"/>
        <v>0</v>
      </c>
      <c r="M3809" s="21" t="s">
        <v>5700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5421</v>
      </c>
      <c r="J3810" s="21">
        <v>1</v>
      </c>
      <c r="K3810" s="21">
        <v>1</v>
      </c>
      <c r="L3810" s="21">
        <f t="shared" si="418"/>
        <v>0</v>
      </c>
      <c r="M3810" s="21" t="s">
        <v>5700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5423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5422</v>
      </c>
      <c r="J3811" s="21">
        <v>1</v>
      </c>
      <c r="K3811" s="21">
        <v>1</v>
      </c>
      <c r="L3811" s="21">
        <f t="shared" si="418"/>
        <v>0</v>
      </c>
      <c r="M3811" s="21" t="s">
        <v>5644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5514</v>
      </c>
      <c r="C3812" s="30" t="s">
        <v>5514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5612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5515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5514</v>
      </c>
      <c r="C3813" s="30" t="s">
        <v>5514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5612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5515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5514</v>
      </c>
      <c r="C3814" s="30" t="s">
        <v>5514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5612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5514</v>
      </c>
      <c r="C3815" s="30" t="s">
        <v>5514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5584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5514</v>
      </c>
      <c r="C3816" s="30" t="s">
        <v>5514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5584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5514</v>
      </c>
      <c r="C3817" s="30" t="s">
        <v>5514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5640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5514</v>
      </c>
      <c r="C3818" s="30" t="s">
        <v>5514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5640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5514</v>
      </c>
      <c r="C3819" s="30" t="s">
        <v>5514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5640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5514</v>
      </c>
      <c r="C3820" s="30" t="s">
        <v>5514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5640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5514</v>
      </c>
      <c r="C3821" s="30" t="s">
        <v>5514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5592</v>
      </c>
      <c r="N3821" s="30">
        <v>45961</v>
      </c>
      <c r="O3821" s="48">
        <v>17251.5</v>
      </c>
      <c r="P3821" s="21" t="s">
        <v>3564</v>
      </c>
      <c r="Q3821" s="21" t="s">
        <v>2071</v>
      </c>
      <c r="R3821" s="21" t="s">
        <v>637</v>
      </c>
      <c r="S3821" s="3">
        <v>4</v>
      </c>
      <c r="T3821" s="37"/>
      <c r="U3821" s="21" t="s">
        <v>5515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5514</v>
      </c>
      <c r="C3822" s="30" t="s">
        <v>5514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5592</v>
      </c>
      <c r="N3822" s="30">
        <v>45961</v>
      </c>
      <c r="O3822" s="48">
        <v>15298.5</v>
      </c>
      <c r="P3822" s="21" t="s">
        <v>3564</v>
      </c>
      <c r="Q3822" s="21" t="s">
        <v>2071</v>
      </c>
      <c r="R3822" s="21" t="s">
        <v>637</v>
      </c>
      <c r="S3822" s="3">
        <v>4</v>
      </c>
      <c r="T3822" s="37"/>
      <c r="U3822" s="21" t="s">
        <v>5515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5514</v>
      </c>
      <c r="C3823" s="30" t="s">
        <v>5514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5588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5515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5514</v>
      </c>
      <c r="C3824" s="30" t="s">
        <v>5514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5717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5515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5514</v>
      </c>
      <c r="C3825" s="30" t="s">
        <v>5514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5613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5515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5514</v>
      </c>
      <c r="C3826" s="30" t="s">
        <v>5514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5613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5514</v>
      </c>
      <c r="C3827" s="30" t="s">
        <v>5514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5613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5514</v>
      </c>
      <c r="C3828" s="30" t="s">
        <v>5514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5613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5514</v>
      </c>
      <c r="C3829" s="30" t="s">
        <v>5514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5613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5514</v>
      </c>
      <c r="C3830" s="30" t="s">
        <v>5514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5613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5519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3559</v>
      </c>
      <c r="I3831" s="21" t="s">
        <v>5516</v>
      </c>
      <c r="J3831" s="21">
        <v>1</v>
      </c>
      <c r="K3831" s="21">
        <v>1</v>
      </c>
      <c r="L3831" s="21">
        <f t="shared" si="418"/>
        <v>0</v>
      </c>
      <c r="M3831" s="21" t="s">
        <v>5631</v>
      </c>
      <c r="N3831" s="30">
        <v>45958</v>
      </c>
      <c r="O3831" s="48">
        <v>128012</v>
      </c>
      <c r="P3831" s="21" t="s">
        <v>26</v>
      </c>
      <c r="Q3831" s="21" t="s">
        <v>5525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5519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5517</v>
      </c>
      <c r="I3832" s="21" t="s">
        <v>5518</v>
      </c>
      <c r="J3832" s="21">
        <v>1</v>
      </c>
      <c r="K3832" s="21">
        <v>1</v>
      </c>
      <c r="L3832" s="21">
        <f t="shared" si="418"/>
        <v>0</v>
      </c>
      <c r="M3832" s="21" t="s">
        <v>5632</v>
      </c>
      <c r="N3832" s="30">
        <v>45958</v>
      </c>
      <c r="O3832" s="48">
        <v>20253</v>
      </c>
      <c r="P3832" s="21" t="s">
        <v>26</v>
      </c>
      <c r="Q3832" s="21" t="s">
        <v>5525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5425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5426</v>
      </c>
      <c r="I3833" s="21" t="s">
        <v>5427</v>
      </c>
      <c r="J3833" s="21">
        <v>1</v>
      </c>
      <c r="K3833" s="21">
        <v>1</v>
      </c>
      <c r="L3833" s="21">
        <f t="shared" si="418"/>
        <v>0</v>
      </c>
      <c r="M3833" s="21" t="s">
        <v>5697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5425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5428</v>
      </c>
      <c r="I3834" s="21" t="s">
        <v>5429</v>
      </c>
      <c r="J3834" s="21">
        <v>1</v>
      </c>
      <c r="K3834" s="21">
        <v>1</v>
      </c>
      <c r="L3834" s="21">
        <f t="shared" si="418"/>
        <v>0</v>
      </c>
      <c r="M3834" s="21" t="s">
        <v>5579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5425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5430</v>
      </c>
      <c r="I3835" s="21" t="s">
        <v>5431</v>
      </c>
      <c r="J3835" s="21">
        <v>1</v>
      </c>
      <c r="K3835" s="21">
        <v>1</v>
      </c>
      <c r="L3835" s="21">
        <f t="shared" si="418"/>
        <v>0</v>
      </c>
      <c r="M3835" s="21" t="s">
        <v>5579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5432</v>
      </c>
      <c r="I3836" s="21" t="s">
        <v>5433</v>
      </c>
      <c r="J3836" s="21">
        <v>1</v>
      </c>
      <c r="K3836" s="21">
        <v>1</v>
      </c>
      <c r="L3836" s="21">
        <f t="shared" si="418"/>
        <v>0</v>
      </c>
      <c r="M3836" s="21" t="s">
        <v>5579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5434</v>
      </c>
      <c r="I3837" s="21" t="s">
        <v>5435</v>
      </c>
      <c r="J3837" s="21">
        <v>1</v>
      </c>
      <c r="K3837" s="21">
        <v>1</v>
      </c>
      <c r="L3837" s="21">
        <f t="shared" si="418"/>
        <v>0</v>
      </c>
      <c r="M3837" s="21" t="s">
        <v>5579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5425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5436</v>
      </c>
      <c r="I3838" s="21" t="s">
        <v>5437</v>
      </c>
      <c r="J3838" s="21">
        <v>1</v>
      </c>
      <c r="K3838" s="21">
        <v>1</v>
      </c>
      <c r="L3838" s="21">
        <f t="shared" si="418"/>
        <v>0</v>
      </c>
      <c r="M3838" s="21" t="s">
        <v>5658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5425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5438</v>
      </c>
      <c r="I3839" s="21" t="s">
        <v>5439</v>
      </c>
      <c r="J3839" s="21">
        <v>1</v>
      </c>
      <c r="K3839" s="21">
        <v>1</v>
      </c>
      <c r="L3839" s="21">
        <f t="shared" si="418"/>
        <v>0</v>
      </c>
      <c r="M3839" s="21" t="s">
        <v>5667</v>
      </c>
      <c r="N3839" s="30">
        <v>45958</v>
      </c>
      <c r="O3839" s="48">
        <v>35490</v>
      </c>
      <c r="P3839" s="21" t="s">
        <v>5443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5425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5440</v>
      </c>
      <c r="J3840" s="21">
        <v>1</v>
      </c>
      <c r="K3840" s="21">
        <v>1</v>
      </c>
      <c r="L3840" s="21">
        <f t="shared" si="418"/>
        <v>0</v>
      </c>
      <c r="M3840" s="21" t="s">
        <v>5697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5425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5441</v>
      </c>
      <c r="I3841" s="21" t="s">
        <v>5442</v>
      </c>
      <c r="J3841" s="21">
        <v>1</v>
      </c>
      <c r="K3841" s="21">
        <v>1</v>
      </c>
      <c r="L3841" s="21">
        <f t="shared" si="418"/>
        <v>0</v>
      </c>
      <c r="M3841" s="21" t="s">
        <v>5615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5444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5448</v>
      </c>
      <c r="I3842" s="21" t="s">
        <v>5481</v>
      </c>
      <c r="J3842" s="21">
        <v>1</v>
      </c>
      <c r="K3842" s="21">
        <v>1</v>
      </c>
      <c r="L3842" s="21">
        <f t="shared" si="418"/>
        <v>0</v>
      </c>
      <c r="M3842" s="21" t="s">
        <v>5692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5444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5449</v>
      </c>
      <c r="I3843" s="21" t="s">
        <v>5482</v>
      </c>
      <c r="J3843" s="21">
        <v>1</v>
      </c>
      <c r="K3843" s="21">
        <v>1</v>
      </c>
      <c r="L3843" s="21">
        <f t="shared" si="418"/>
        <v>0</v>
      </c>
      <c r="M3843" s="21" t="s">
        <v>5692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5444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5450</v>
      </c>
      <c r="I3844" s="21" t="s">
        <v>5483</v>
      </c>
      <c r="J3844" s="21">
        <v>1</v>
      </c>
      <c r="K3844" s="21">
        <v>1</v>
      </c>
      <c r="L3844" s="21">
        <f t="shared" si="418"/>
        <v>0</v>
      </c>
      <c r="M3844" s="21" t="s">
        <v>5692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5444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5451</v>
      </c>
      <c r="I3845" s="21" t="s">
        <v>5484</v>
      </c>
      <c r="J3845" s="21">
        <v>1</v>
      </c>
      <c r="K3845" s="21">
        <v>1</v>
      </c>
      <c r="L3845" s="21">
        <f t="shared" si="418"/>
        <v>0</v>
      </c>
      <c r="M3845" s="21" t="s">
        <v>5692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5444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5452</v>
      </c>
      <c r="I3846" s="21" t="s">
        <v>5485</v>
      </c>
      <c r="J3846" s="21">
        <v>1</v>
      </c>
      <c r="K3846" s="21">
        <v>1</v>
      </c>
      <c r="L3846" s="21">
        <f t="shared" si="418"/>
        <v>0</v>
      </c>
      <c r="M3846" s="21" t="s">
        <v>5692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5444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5453</v>
      </c>
      <c r="I3847" s="21" t="s">
        <v>5486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5692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5445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5454</v>
      </c>
      <c r="I3848" s="21" t="s">
        <v>5487</v>
      </c>
      <c r="J3848" s="21">
        <v>1</v>
      </c>
      <c r="K3848" s="21">
        <v>1</v>
      </c>
      <c r="L3848" s="21">
        <f t="shared" si="425"/>
        <v>0</v>
      </c>
      <c r="M3848" s="21" t="s">
        <v>5616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5446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5455</v>
      </c>
      <c r="I3849" s="21" t="s">
        <v>5488</v>
      </c>
      <c r="J3849" s="21">
        <v>1</v>
      </c>
      <c r="K3849" s="21">
        <v>1</v>
      </c>
      <c r="L3849" s="21">
        <f t="shared" si="425"/>
        <v>0</v>
      </c>
      <c r="M3849" s="21" t="s">
        <v>5598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5446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5456</v>
      </c>
      <c r="I3850" s="21" t="s">
        <v>5489</v>
      </c>
      <c r="J3850" s="21">
        <v>1</v>
      </c>
      <c r="K3850" s="21">
        <v>1</v>
      </c>
      <c r="L3850" s="21">
        <f t="shared" si="425"/>
        <v>0</v>
      </c>
      <c r="M3850" s="21" t="s">
        <v>5598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5446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5457</v>
      </c>
      <c r="I3851" s="21" t="s">
        <v>5490</v>
      </c>
      <c r="J3851" s="21">
        <v>1</v>
      </c>
      <c r="K3851" s="21">
        <v>1</v>
      </c>
      <c r="L3851" s="21">
        <f t="shared" si="425"/>
        <v>0</v>
      </c>
      <c r="M3851" s="21" t="s">
        <v>5598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5446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5458</v>
      </c>
      <c r="I3852" s="21" t="s">
        <v>5491</v>
      </c>
      <c r="J3852" s="21">
        <v>1</v>
      </c>
      <c r="K3852" s="21">
        <v>1</v>
      </c>
      <c r="L3852" s="21">
        <f t="shared" si="425"/>
        <v>0</v>
      </c>
      <c r="M3852" s="21" t="s">
        <v>5598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5446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5459</v>
      </c>
      <c r="I3853" s="21" t="s">
        <v>5492</v>
      </c>
      <c r="J3853" s="21">
        <v>1</v>
      </c>
      <c r="K3853" s="21">
        <v>1</v>
      </c>
      <c r="L3853" s="21">
        <f t="shared" si="425"/>
        <v>0</v>
      </c>
      <c r="M3853" s="21" t="s">
        <v>5598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5446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5460</v>
      </c>
      <c r="I3854" s="21" t="s">
        <v>5493</v>
      </c>
      <c r="J3854" s="21">
        <v>0</v>
      </c>
      <c r="K3854" s="21"/>
      <c r="L3854" s="21">
        <f t="shared" si="425"/>
        <v>0</v>
      </c>
      <c r="M3854" s="21" t="s">
        <v>3630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5521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5446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5461</v>
      </c>
      <c r="I3855" s="21" t="s">
        <v>5494</v>
      </c>
      <c r="J3855" s="21">
        <v>1</v>
      </c>
      <c r="K3855" s="21">
        <v>1</v>
      </c>
      <c r="L3855" s="21">
        <f t="shared" si="425"/>
        <v>0</v>
      </c>
      <c r="M3855" s="21" t="s">
        <v>5598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5446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5462</v>
      </c>
      <c r="I3856" s="21" t="s">
        <v>5495</v>
      </c>
      <c r="J3856" s="21">
        <v>1</v>
      </c>
      <c r="K3856" s="21">
        <v>1</v>
      </c>
      <c r="L3856" s="21">
        <f t="shared" si="425"/>
        <v>0</v>
      </c>
      <c r="M3856" s="21" t="s">
        <v>5598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5446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5463</v>
      </c>
      <c r="I3857" s="21" t="s">
        <v>5496</v>
      </c>
      <c r="J3857" s="21">
        <v>1</v>
      </c>
      <c r="K3857" s="21">
        <v>1</v>
      </c>
      <c r="L3857" s="21">
        <f t="shared" si="425"/>
        <v>0</v>
      </c>
      <c r="M3857" s="21" t="s">
        <v>5598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5446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5464</v>
      </c>
      <c r="I3858" s="21" t="s">
        <v>5497</v>
      </c>
      <c r="J3858" s="21">
        <v>1</v>
      </c>
      <c r="K3858" s="21">
        <v>1</v>
      </c>
      <c r="L3858" s="21">
        <f t="shared" si="425"/>
        <v>0</v>
      </c>
      <c r="M3858" s="21" t="s">
        <v>5598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5446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5465</v>
      </c>
      <c r="I3859" s="21" t="s">
        <v>5498</v>
      </c>
      <c r="J3859" s="21">
        <v>1</v>
      </c>
      <c r="K3859" s="21">
        <v>1</v>
      </c>
      <c r="L3859" s="21">
        <f t="shared" si="425"/>
        <v>0</v>
      </c>
      <c r="M3859" s="21" t="s">
        <v>5598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5446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5466</v>
      </c>
      <c r="I3860" s="21" t="s">
        <v>5499</v>
      </c>
      <c r="J3860" s="21">
        <v>1</v>
      </c>
      <c r="K3860" s="21">
        <v>1</v>
      </c>
      <c r="L3860" s="21">
        <f t="shared" si="425"/>
        <v>0</v>
      </c>
      <c r="M3860" s="21" t="s">
        <v>5598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5446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5467</v>
      </c>
      <c r="I3861" s="21" t="s">
        <v>5500</v>
      </c>
      <c r="J3861" s="21">
        <v>1</v>
      </c>
      <c r="K3861" s="21">
        <v>1</v>
      </c>
      <c r="L3861" s="21">
        <f t="shared" si="425"/>
        <v>0</v>
      </c>
      <c r="M3861" s="21" t="s">
        <v>5598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5446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5468</v>
      </c>
      <c r="I3862" s="21" t="s">
        <v>5501</v>
      </c>
      <c r="J3862" s="21">
        <v>1</v>
      </c>
      <c r="K3862" s="21">
        <v>1</v>
      </c>
      <c r="L3862" s="21">
        <f t="shared" si="425"/>
        <v>0</v>
      </c>
      <c r="M3862" s="21" t="s">
        <v>5598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5446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5469</v>
      </c>
      <c r="I3863" s="21" t="s">
        <v>5502</v>
      </c>
      <c r="J3863" s="21">
        <v>1</v>
      </c>
      <c r="K3863" s="21">
        <v>1</v>
      </c>
      <c r="L3863" s="21">
        <f t="shared" si="425"/>
        <v>0</v>
      </c>
      <c r="M3863" s="21" t="s">
        <v>5598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5446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5470</v>
      </c>
      <c r="I3864" s="21" t="s">
        <v>5503</v>
      </c>
      <c r="J3864" s="21">
        <v>1</v>
      </c>
      <c r="K3864" s="21">
        <v>1</v>
      </c>
      <c r="L3864" s="21">
        <f t="shared" si="425"/>
        <v>0</v>
      </c>
      <c r="M3864" s="21" t="s">
        <v>5598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5446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5471</v>
      </c>
      <c r="I3865" s="21" t="s">
        <v>5504</v>
      </c>
      <c r="J3865" s="21">
        <v>1</v>
      </c>
      <c r="K3865" s="21">
        <v>1</v>
      </c>
      <c r="L3865" s="21">
        <f t="shared" si="425"/>
        <v>0</v>
      </c>
      <c r="M3865" s="21" t="s">
        <v>5598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5446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5472</v>
      </c>
      <c r="I3866" s="21" t="s">
        <v>5505</v>
      </c>
      <c r="J3866" s="21">
        <v>1</v>
      </c>
      <c r="K3866" s="21">
        <v>1</v>
      </c>
      <c r="L3866" s="21">
        <f t="shared" si="425"/>
        <v>0</v>
      </c>
      <c r="M3866" s="21" t="s">
        <v>5598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5446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5473</v>
      </c>
      <c r="I3867" s="21" t="s">
        <v>5506</v>
      </c>
      <c r="J3867" s="21">
        <v>1</v>
      </c>
      <c r="K3867" s="21">
        <v>1</v>
      </c>
      <c r="L3867" s="21">
        <f t="shared" si="425"/>
        <v>0</v>
      </c>
      <c r="M3867" s="21" t="s">
        <v>5598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5446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5474</v>
      </c>
      <c r="I3868" s="21" t="s">
        <v>5507</v>
      </c>
      <c r="J3868" s="21">
        <v>1</v>
      </c>
      <c r="K3868" s="21">
        <v>1</v>
      </c>
      <c r="L3868" s="21">
        <f t="shared" si="425"/>
        <v>0</v>
      </c>
      <c r="M3868" s="21" t="s">
        <v>5598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5446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5475</v>
      </c>
      <c r="I3869" s="21" t="s">
        <v>5508</v>
      </c>
      <c r="J3869" s="21">
        <v>1</v>
      </c>
      <c r="K3869" s="21">
        <v>1</v>
      </c>
      <c r="L3869" s="21">
        <f t="shared" si="425"/>
        <v>0</v>
      </c>
      <c r="M3869" s="21" t="s">
        <v>5598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5446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5476</v>
      </c>
      <c r="I3870" s="21" t="s">
        <v>5509</v>
      </c>
      <c r="J3870" s="21">
        <v>1</v>
      </c>
      <c r="K3870" s="21">
        <v>1</v>
      </c>
      <c r="L3870" s="21">
        <f t="shared" si="425"/>
        <v>0</v>
      </c>
      <c r="M3870" s="21" t="s">
        <v>5598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5446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5477</v>
      </c>
      <c r="I3871" s="21" t="s">
        <v>5510</v>
      </c>
      <c r="J3871" s="21">
        <v>1</v>
      </c>
      <c r="K3871" s="21">
        <v>1</v>
      </c>
      <c r="L3871" s="21">
        <f t="shared" si="425"/>
        <v>0</v>
      </c>
      <c r="M3871" s="21" t="s">
        <v>5598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5446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5478</v>
      </c>
      <c r="I3872" s="21" t="s">
        <v>5511</v>
      </c>
      <c r="J3872" s="21">
        <v>1</v>
      </c>
      <c r="K3872" s="21">
        <v>1</v>
      </c>
      <c r="L3872" s="21">
        <f t="shared" si="425"/>
        <v>0</v>
      </c>
      <c r="M3872" s="21" t="s">
        <v>5598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5446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5479</v>
      </c>
      <c r="I3873" s="21" t="s">
        <v>5512</v>
      </c>
      <c r="J3873" s="21">
        <v>1</v>
      </c>
      <c r="K3873" s="21">
        <v>1</v>
      </c>
      <c r="L3873" s="21">
        <f t="shared" si="425"/>
        <v>0</v>
      </c>
      <c r="M3873" s="21" t="s">
        <v>5598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5447</v>
      </c>
      <c r="C3874" s="30" t="s">
        <v>5447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5480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1145</v>
      </c>
      <c r="Q3874" s="21"/>
      <c r="R3874" s="21"/>
      <c r="S3874" s="3">
        <v>-20</v>
      </c>
      <c r="T3874" s="37" t="s">
        <v>5447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5567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5164</v>
      </c>
      <c r="J3875" s="21">
        <v>1</v>
      </c>
      <c r="K3875" s="21">
        <v>1</v>
      </c>
      <c r="L3875" s="21">
        <f t="shared" si="425"/>
        <v>0</v>
      </c>
      <c r="M3875" s="21" t="s">
        <v>5618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5567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4762</v>
      </c>
      <c r="J3876" s="21">
        <v>1</v>
      </c>
      <c r="K3876" s="21">
        <v>1</v>
      </c>
      <c r="L3876" s="21">
        <f t="shared" si="425"/>
        <v>0</v>
      </c>
      <c r="M3876" s="21" t="s">
        <v>5622</v>
      </c>
      <c r="N3876" s="30">
        <v>45962</v>
      </c>
      <c r="O3876" s="48">
        <v>11508.75</v>
      </c>
      <c r="P3876" s="21" t="s">
        <v>3595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5567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4762</v>
      </c>
      <c r="J3877" s="21">
        <v>2</v>
      </c>
      <c r="K3877" s="21">
        <v>2</v>
      </c>
      <c r="L3877" s="21">
        <f t="shared" si="425"/>
        <v>0</v>
      </c>
      <c r="M3877" s="21" t="s">
        <v>5699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5567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4762</v>
      </c>
      <c r="J3878" s="21">
        <v>1</v>
      </c>
      <c r="K3878" s="21">
        <v>1</v>
      </c>
      <c r="L3878" s="21">
        <f t="shared" si="425"/>
        <v>0</v>
      </c>
      <c r="M3878" s="21" t="s">
        <v>5618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5567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5168</v>
      </c>
      <c r="J3879" s="21">
        <v>2</v>
      </c>
      <c r="K3879" s="21">
        <v>2</v>
      </c>
      <c r="L3879" s="21">
        <f t="shared" si="425"/>
        <v>0</v>
      </c>
      <c r="M3879" s="21" t="s">
        <v>5699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5567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4772</v>
      </c>
      <c r="J3880" s="21">
        <v>2</v>
      </c>
      <c r="K3880" s="21">
        <v>2</v>
      </c>
      <c r="L3880" s="21">
        <f t="shared" si="425"/>
        <v>0</v>
      </c>
      <c r="M3880" s="21" t="s">
        <v>5693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5567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5537</v>
      </c>
      <c r="J3881" s="21">
        <v>1</v>
      </c>
      <c r="K3881" s="21">
        <v>1</v>
      </c>
      <c r="L3881" s="21">
        <f t="shared" si="425"/>
        <v>0</v>
      </c>
      <c r="M3881" s="21" t="s">
        <v>5610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5567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5170</v>
      </c>
      <c r="J3882" s="21">
        <v>1</v>
      </c>
      <c r="K3882" s="21">
        <v>1</v>
      </c>
      <c r="L3882" s="21">
        <f t="shared" si="425"/>
        <v>0</v>
      </c>
      <c r="M3882" s="21" t="s">
        <v>5699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5567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5538</v>
      </c>
      <c r="J3883" s="21">
        <v>1</v>
      </c>
      <c r="K3883" s="21">
        <v>1</v>
      </c>
      <c r="L3883" s="21">
        <f t="shared" si="425"/>
        <v>0</v>
      </c>
      <c r="M3883" s="21" t="s">
        <v>5699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5567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5539</v>
      </c>
      <c r="J3884" s="21">
        <v>1</v>
      </c>
      <c r="K3884" s="21">
        <v>1</v>
      </c>
      <c r="L3884" s="21">
        <f t="shared" si="425"/>
        <v>0</v>
      </c>
      <c r="M3884" s="21" t="s">
        <v>5601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5567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4765</v>
      </c>
      <c r="J3885" s="21">
        <v>1</v>
      </c>
      <c r="K3885" s="21">
        <v>1</v>
      </c>
      <c r="L3885" s="21">
        <f t="shared" si="425"/>
        <v>0</v>
      </c>
      <c r="M3885" s="21" t="s">
        <v>5699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5567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5176</v>
      </c>
      <c r="J3886" s="21">
        <v>1</v>
      </c>
      <c r="K3886" s="21">
        <v>1</v>
      </c>
      <c r="L3886" s="21">
        <f t="shared" si="425"/>
        <v>0</v>
      </c>
      <c r="M3886" s="21" t="s">
        <v>5618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5567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5176</v>
      </c>
      <c r="J3887" s="21">
        <v>2</v>
      </c>
      <c r="K3887" s="21">
        <v>2</v>
      </c>
      <c r="L3887" s="21">
        <f t="shared" si="425"/>
        <v>0</v>
      </c>
      <c r="M3887" s="21" t="s">
        <v>5699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5567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5083</v>
      </c>
      <c r="J3888" s="21">
        <v>2</v>
      </c>
      <c r="K3888" s="21">
        <v>2</v>
      </c>
      <c r="L3888" s="21">
        <f t="shared" si="425"/>
        <v>0</v>
      </c>
      <c r="M3888" s="21" t="s">
        <v>5688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5567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5164</v>
      </c>
      <c r="J3889" s="21">
        <v>2</v>
      </c>
      <c r="K3889" s="21">
        <v>2</v>
      </c>
      <c r="L3889" s="21">
        <f t="shared" si="425"/>
        <v>0</v>
      </c>
      <c r="M3889" s="21" t="s">
        <v>5699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5567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5164</v>
      </c>
      <c r="J3890" s="21">
        <v>1</v>
      </c>
      <c r="K3890" s="21">
        <v>1</v>
      </c>
      <c r="L3890" s="21">
        <f t="shared" si="425"/>
        <v>0</v>
      </c>
      <c r="M3890" s="21" t="s">
        <v>5699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5567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5171</v>
      </c>
      <c r="J3891" s="21">
        <v>1</v>
      </c>
      <c r="K3891" s="21">
        <v>1</v>
      </c>
      <c r="L3891" s="21">
        <f t="shared" si="425"/>
        <v>0</v>
      </c>
      <c r="M3891" s="21" t="s">
        <v>5699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5567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5180</v>
      </c>
      <c r="J3892" s="21">
        <v>1</v>
      </c>
      <c r="K3892" s="21">
        <v>1</v>
      </c>
      <c r="L3892" s="21">
        <f t="shared" si="425"/>
        <v>0</v>
      </c>
      <c r="M3892" s="21" t="s">
        <v>5699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5567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4772</v>
      </c>
      <c r="J3893" s="21">
        <v>1</v>
      </c>
      <c r="K3893" s="21">
        <v>1</v>
      </c>
      <c r="L3893" s="21">
        <f t="shared" si="425"/>
        <v>0</v>
      </c>
      <c r="M3893" s="21" t="s">
        <v>5570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5567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4773</v>
      </c>
      <c r="J3894" s="21">
        <v>2</v>
      </c>
      <c r="K3894" s="21">
        <v>2</v>
      </c>
      <c r="L3894" s="21">
        <f t="shared" si="425"/>
        <v>0</v>
      </c>
      <c r="M3894" s="21" t="s">
        <v>5652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5567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5182</v>
      </c>
      <c r="J3895" s="21">
        <v>1</v>
      </c>
      <c r="K3895" s="21">
        <v>1</v>
      </c>
      <c r="L3895" s="21">
        <f t="shared" si="425"/>
        <v>0</v>
      </c>
      <c r="M3895" s="21" t="s">
        <v>5602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5567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4774</v>
      </c>
      <c r="J3896" s="21">
        <v>1</v>
      </c>
      <c r="K3896" s="21">
        <v>1</v>
      </c>
      <c r="L3896" s="21">
        <f t="shared" si="425"/>
        <v>0</v>
      </c>
      <c r="M3896" s="21" t="s">
        <v>5570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5567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5380</v>
      </c>
      <c r="J3897" s="21">
        <v>1</v>
      </c>
      <c r="K3897" s="21">
        <v>1</v>
      </c>
      <c r="L3897" s="21">
        <f t="shared" si="425"/>
        <v>0</v>
      </c>
      <c r="M3897" s="21" t="s">
        <v>5621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5567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4830</v>
      </c>
      <c r="J3898" s="21">
        <v>2</v>
      </c>
      <c r="K3898" s="21">
        <v>2</v>
      </c>
      <c r="L3898" s="21">
        <f t="shared" si="425"/>
        <v>0</v>
      </c>
      <c r="M3898" s="21" t="s">
        <v>5573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5575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5567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5540</v>
      </c>
      <c r="J3899" s="21">
        <v>1</v>
      </c>
      <c r="K3899" s="21">
        <v>1</v>
      </c>
      <c r="L3899" s="21">
        <f t="shared" si="425"/>
        <v>0</v>
      </c>
      <c r="M3899" s="21" t="s">
        <v>5570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5567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5084</v>
      </c>
      <c r="J3900" s="21">
        <v>2</v>
      </c>
      <c r="K3900" s="21">
        <v>2</v>
      </c>
      <c r="L3900" s="21">
        <f t="shared" si="425"/>
        <v>0</v>
      </c>
      <c r="M3900" s="21" t="s">
        <v>5688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5567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4781</v>
      </c>
      <c r="J3901" s="21">
        <v>2</v>
      </c>
      <c r="K3901" s="21">
        <v>2</v>
      </c>
      <c r="L3901" s="21">
        <f t="shared" si="425"/>
        <v>0</v>
      </c>
      <c r="M3901" s="21" t="s">
        <v>5660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5567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5536</v>
      </c>
      <c r="J3902" s="21">
        <v>1</v>
      </c>
      <c r="K3902" s="21">
        <v>1</v>
      </c>
      <c r="L3902" s="21">
        <f t="shared" si="425"/>
        <v>0</v>
      </c>
      <c r="M3902" s="21" t="s">
        <v>5573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5567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5384</v>
      </c>
      <c r="J3903" s="21">
        <v>1</v>
      </c>
      <c r="K3903" s="21">
        <v>1</v>
      </c>
      <c r="L3903" s="21">
        <f t="shared" si="425"/>
        <v>0</v>
      </c>
      <c r="M3903" s="21" t="s">
        <v>5693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5567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5541</v>
      </c>
      <c r="J3904" s="21">
        <v>1</v>
      </c>
      <c r="K3904" s="21">
        <v>1</v>
      </c>
      <c r="L3904" s="21">
        <f t="shared" si="425"/>
        <v>0</v>
      </c>
      <c r="M3904" s="21" t="s">
        <v>5652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5567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4772</v>
      </c>
      <c r="J3905" s="21">
        <v>1</v>
      </c>
      <c r="K3905" s="21">
        <v>1</v>
      </c>
      <c r="L3905" s="21">
        <f t="shared" si="425"/>
        <v>0</v>
      </c>
      <c r="M3905" s="21" t="s">
        <v>5621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5567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4783</v>
      </c>
      <c r="J3906" s="21">
        <v>1</v>
      </c>
      <c r="K3906" s="21">
        <v>1</v>
      </c>
      <c r="L3906" s="21">
        <f t="shared" si="425"/>
        <v>0</v>
      </c>
      <c r="M3906" s="21" t="s">
        <v>5570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5567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4783</v>
      </c>
      <c r="J3907" s="21">
        <v>1</v>
      </c>
      <c r="K3907" s="21">
        <v>1</v>
      </c>
      <c r="L3907" s="21">
        <f t="shared" si="425"/>
        <v>0</v>
      </c>
      <c r="M3907" s="21" t="s">
        <v>5605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5567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4784</v>
      </c>
      <c r="J3908" s="21">
        <v>1</v>
      </c>
      <c r="K3908" s="21">
        <v>1</v>
      </c>
      <c r="L3908" s="21">
        <f t="shared" si="425"/>
        <v>0</v>
      </c>
      <c r="M3908" s="21" t="s">
        <v>5570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5567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5542</v>
      </c>
      <c r="J3909" s="21">
        <v>1</v>
      </c>
      <c r="K3909" s="21">
        <v>1</v>
      </c>
      <c r="L3909" s="21">
        <f t="shared" si="425"/>
        <v>0</v>
      </c>
      <c r="M3909" s="21" t="s">
        <v>5641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5567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5183</v>
      </c>
      <c r="J3910" s="21">
        <v>1</v>
      </c>
      <c r="K3910" s="21">
        <v>1</v>
      </c>
      <c r="L3910" s="21">
        <f t="shared" si="425"/>
        <v>0</v>
      </c>
      <c r="M3910" s="21" t="s">
        <v>5570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5567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5071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5620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5567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5389</v>
      </c>
      <c r="J3912" s="21">
        <v>1</v>
      </c>
      <c r="K3912" s="21">
        <v>1</v>
      </c>
      <c r="L3912" s="21">
        <f t="shared" si="433"/>
        <v>0</v>
      </c>
      <c r="M3912" s="21" t="s">
        <v>5605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5567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5543</v>
      </c>
      <c r="J3913" s="21">
        <v>1</v>
      </c>
      <c r="K3913" s="21">
        <v>1</v>
      </c>
      <c r="L3913" s="21">
        <f t="shared" si="433"/>
        <v>0</v>
      </c>
      <c r="M3913" s="21" t="s">
        <v>5570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5567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5069</v>
      </c>
      <c r="J3914" s="21">
        <v>1</v>
      </c>
      <c r="K3914" s="21">
        <v>1</v>
      </c>
      <c r="L3914" s="21">
        <f t="shared" si="433"/>
        <v>0</v>
      </c>
      <c r="M3914" s="21" t="s">
        <v>5688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5567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5405</v>
      </c>
      <c r="J3915" s="21">
        <v>1</v>
      </c>
      <c r="K3915" s="21">
        <v>1</v>
      </c>
      <c r="L3915" s="21">
        <f t="shared" si="433"/>
        <v>0</v>
      </c>
      <c r="M3915" s="21" t="s">
        <v>5606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5567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4782</v>
      </c>
      <c r="J3916" s="21">
        <v>1</v>
      </c>
      <c r="K3916" s="21">
        <v>1</v>
      </c>
      <c r="L3916" s="21">
        <f t="shared" si="433"/>
        <v>0</v>
      </c>
      <c r="M3916" s="21" t="s">
        <v>5693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5567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4772</v>
      </c>
      <c r="J3917" s="21">
        <v>1</v>
      </c>
      <c r="K3917" s="21">
        <v>1</v>
      </c>
      <c r="L3917" s="21">
        <f t="shared" si="433"/>
        <v>0</v>
      </c>
      <c r="M3917" s="21" t="s">
        <v>5621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5567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5394</v>
      </c>
      <c r="J3918" s="21">
        <v>1</v>
      </c>
      <c r="K3918" s="21">
        <v>1</v>
      </c>
      <c r="L3918" s="21">
        <f t="shared" si="433"/>
        <v>0</v>
      </c>
      <c r="M3918" s="21" t="s">
        <v>5688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5567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5544</v>
      </c>
      <c r="J3919" s="21">
        <v>1</v>
      </c>
      <c r="K3919" s="21">
        <v>1</v>
      </c>
      <c r="L3919" s="21">
        <f t="shared" si="433"/>
        <v>0</v>
      </c>
      <c r="M3919" s="21" t="s">
        <v>5688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5567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5546</v>
      </c>
      <c r="J3920" s="21">
        <v>1</v>
      </c>
      <c r="K3920" s="21">
        <v>1</v>
      </c>
      <c r="L3920" s="21">
        <f t="shared" si="433"/>
        <v>0</v>
      </c>
      <c r="M3920" s="21" t="s">
        <v>5570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5567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4795</v>
      </c>
      <c r="J3921" s="21">
        <v>2</v>
      </c>
      <c r="K3921" s="21">
        <v>2</v>
      </c>
      <c r="L3921" s="21">
        <f t="shared" si="433"/>
        <v>0</v>
      </c>
      <c r="M3921" s="21" t="s">
        <v>5652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5567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4795</v>
      </c>
      <c r="J3922" s="21">
        <v>1</v>
      </c>
      <c r="K3922" s="21">
        <v>1</v>
      </c>
      <c r="L3922" s="21">
        <f t="shared" si="433"/>
        <v>0</v>
      </c>
      <c r="M3922" s="21" t="s">
        <v>5652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5567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5078</v>
      </c>
      <c r="J3923" s="21">
        <v>1</v>
      </c>
      <c r="K3923" s="21">
        <v>1</v>
      </c>
      <c r="L3923" s="21">
        <f t="shared" si="433"/>
        <v>0</v>
      </c>
      <c r="M3923" s="21" t="s">
        <v>5571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5567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5547</v>
      </c>
      <c r="J3924" s="21">
        <v>1</v>
      </c>
      <c r="K3924" s="21">
        <v>1</v>
      </c>
      <c r="L3924" s="21">
        <f t="shared" si="433"/>
        <v>0</v>
      </c>
      <c r="M3924" s="21" t="s">
        <v>5620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5567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5184</v>
      </c>
      <c r="J3925" s="21">
        <v>1</v>
      </c>
      <c r="K3925" s="21">
        <v>1</v>
      </c>
      <c r="L3925" s="21">
        <f t="shared" si="433"/>
        <v>0</v>
      </c>
      <c r="M3925" s="21" t="s">
        <v>5570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5567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5545</v>
      </c>
      <c r="J3926" s="21">
        <v>1</v>
      </c>
      <c r="K3926" s="21">
        <v>1</v>
      </c>
      <c r="L3926" s="21">
        <f t="shared" si="433"/>
        <v>0</v>
      </c>
      <c r="M3926" s="21" t="s">
        <v>5693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5567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5076</v>
      </c>
      <c r="J3927" s="21">
        <v>1</v>
      </c>
      <c r="K3927" s="21">
        <v>1</v>
      </c>
      <c r="L3927" s="21">
        <f t="shared" si="433"/>
        <v>0</v>
      </c>
      <c r="M3927" s="21" t="s">
        <v>5693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5567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5183</v>
      </c>
      <c r="J3928" s="21">
        <v>1</v>
      </c>
      <c r="K3928" s="21">
        <v>1</v>
      </c>
      <c r="L3928" s="21">
        <f t="shared" si="433"/>
        <v>0</v>
      </c>
      <c r="M3928" s="21" t="s">
        <v>5688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5567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5080</v>
      </c>
      <c r="J3929" s="21">
        <v>1</v>
      </c>
      <c r="K3929" s="21">
        <v>1</v>
      </c>
      <c r="L3929" s="21">
        <f t="shared" si="433"/>
        <v>0</v>
      </c>
      <c r="M3929" s="21" t="s">
        <v>5693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5567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5082</v>
      </c>
      <c r="J3930" s="21">
        <v>1</v>
      </c>
      <c r="K3930" s="21">
        <v>1</v>
      </c>
      <c r="L3930" s="21">
        <f t="shared" si="433"/>
        <v>0</v>
      </c>
      <c r="M3930" s="21" t="s">
        <v>5605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5567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5081</v>
      </c>
      <c r="J3931" s="21">
        <v>1</v>
      </c>
      <c r="K3931" s="21">
        <v>1</v>
      </c>
      <c r="L3931" s="21">
        <f t="shared" si="433"/>
        <v>0</v>
      </c>
      <c r="M3931" s="21" t="s">
        <v>5693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5567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5548</v>
      </c>
      <c r="J3932" s="21">
        <v>1</v>
      </c>
      <c r="K3932" s="21">
        <v>1</v>
      </c>
      <c r="L3932" s="21">
        <f t="shared" si="433"/>
        <v>0</v>
      </c>
      <c r="M3932" s="21" t="s">
        <v>5693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5567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5549</v>
      </c>
      <c r="J3933" s="21">
        <v>1</v>
      </c>
      <c r="K3933" s="21">
        <v>1</v>
      </c>
      <c r="L3933" s="21">
        <f t="shared" si="433"/>
        <v>0</v>
      </c>
      <c r="M3933" s="21" t="s">
        <v>5699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5567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5183</v>
      </c>
      <c r="J3934" s="21">
        <v>1</v>
      </c>
      <c r="K3934" s="21">
        <v>1</v>
      </c>
      <c r="L3934" s="21">
        <f t="shared" si="433"/>
        <v>0</v>
      </c>
      <c r="M3934" s="21" t="s">
        <v>5657</v>
      </c>
      <c r="N3934" s="30">
        <v>45962</v>
      </c>
      <c r="O3934" s="48">
        <v>26582.5</v>
      </c>
      <c r="P3934" s="21" t="s">
        <v>4983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5567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4776</v>
      </c>
      <c r="J3935" s="21">
        <v>1</v>
      </c>
      <c r="K3935" s="21">
        <v>1</v>
      </c>
      <c r="L3935" s="21">
        <f t="shared" si="433"/>
        <v>0</v>
      </c>
      <c r="M3935" s="21" t="s">
        <v>5693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5567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5610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5567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5652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5567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5550</v>
      </c>
      <c r="J3938" s="21">
        <v>1</v>
      </c>
      <c r="K3938" s="21">
        <v>1</v>
      </c>
      <c r="L3938" s="21">
        <f t="shared" si="433"/>
        <v>0</v>
      </c>
      <c r="M3938" s="21" t="s">
        <v>5699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5567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5551</v>
      </c>
      <c r="J3939" s="21">
        <v>1</v>
      </c>
      <c r="K3939" s="21">
        <v>1</v>
      </c>
      <c r="L3939" s="21">
        <f t="shared" si="433"/>
        <v>0</v>
      </c>
      <c r="M3939" s="21" t="s">
        <v>5699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5567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5552</v>
      </c>
      <c r="J3940" s="21">
        <v>1</v>
      </c>
      <c r="K3940" s="21">
        <v>1</v>
      </c>
      <c r="L3940" s="21">
        <f t="shared" si="433"/>
        <v>0</v>
      </c>
      <c r="M3940" s="21" t="s">
        <v>5699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5567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5553</v>
      </c>
      <c r="J3941" s="21">
        <v>1</v>
      </c>
      <c r="K3941" s="21">
        <v>1</v>
      </c>
      <c r="L3941" s="21">
        <f t="shared" si="433"/>
        <v>0</v>
      </c>
      <c r="M3941" s="21" t="s">
        <v>5699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5567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5554</v>
      </c>
      <c r="J3942" s="21">
        <v>1</v>
      </c>
      <c r="K3942" s="21">
        <v>1</v>
      </c>
      <c r="L3942" s="21">
        <f t="shared" si="433"/>
        <v>0</v>
      </c>
      <c r="M3942" s="21" t="s">
        <v>5699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5567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5202</v>
      </c>
      <c r="J3943" s="21">
        <v>1</v>
      </c>
      <c r="K3943" s="21">
        <v>1</v>
      </c>
      <c r="L3943" s="21">
        <f t="shared" si="433"/>
        <v>0</v>
      </c>
      <c r="M3943" s="21" t="s">
        <v>5573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5567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5555</v>
      </c>
      <c r="J3944" s="21">
        <v>1</v>
      </c>
      <c r="K3944" s="21">
        <v>1</v>
      </c>
      <c r="L3944" s="21">
        <f t="shared" si="433"/>
        <v>0</v>
      </c>
      <c r="M3944" s="21" t="s">
        <v>5688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5567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5558</v>
      </c>
      <c r="J3945" s="21">
        <v>1</v>
      </c>
      <c r="K3945" s="21">
        <v>1</v>
      </c>
      <c r="L3945" s="21">
        <f t="shared" si="433"/>
        <v>0</v>
      </c>
      <c r="M3945" s="21" t="s">
        <v>5573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5567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5375</v>
      </c>
      <c r="J3946" s="21">
        <v>1</v>
      </c>
      <c r="K3946" s="21">
        <v>1</v>
      </c>
      <c r="L3946" s="21">
        <f t="shared" si="433"/>
        <v>0</v>
      </c>
      <c r="M3946" s="21" t="s">
        <v>5572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5567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5540</v>
      </c>
      <c r="J3947" s="21">
        <v>1</v>
      </c>
      <c r="K3947" s="21">
        <v>1</v>
      </c>
      <c r="L3947" s="21">
        <f t="shared" si="433"/>
        <v>0</v>
      </c>
      <c r="M3947" s="21" t="s">
        <v>5572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5567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5556</v>
      </c>
      <c r="J3948" s="21">
        <v>1</v>
      </c>
      <c r="K3948" s="21">
        <v>1</v>
      </c>
      <c r="L3948" s="21">
        <f t="shared" si="433"/>
        <v>0</v>
      </c>
      <c r="M3948" s="21" t="s">
        <v>5699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5567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5557</v>
      </c>
      <c r="J3949" s="21">
        <v>1</v>
      </c>
      <c r="K3949" s="21">
        <v>1</v>
      </c>
      <c r="L3949" s="21">
        <f t="shared" si="433"/>
        <v>0</v>
      </c>
      <c r="M3949" s="21" t="s">
        <v>5570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5567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5555</v>
      </c>
      <c r="J3950" s="21">
        <v>2</v>
      </c>
      <c r="K3950" s="21">
        <v>2</v>
      </c>
      <c r="L3950" s="21">
        <f t="shared" si="433"/>
        <v>0</v>
      </c>
      <c r="M3950" s="21" t="s">
        <v>5572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5574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5567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5559</v>
      </c>
      <c r="J3951" s="21">
        <v>2</v>
      </c>
      <c r="K3951" s="21">
        <v>2</v>
      </c>
      <c r="L3951" s="21">
        <f t="shared" si="433"/>
        <v>0</v>
      </c>
      <c r="M3951" s="21" t="s">
        <v>5572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5574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5567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5560</v>
      </c>
      <c r="J3952" s="21">
        <v>1</v>
      </c>
      <c r="K3952" s="21">
        <v>1</v>
      </c>
      <c r="L3952" s="21">
        <f t="shared" si="433"/>
        <v>0</v>
      </c>
      <c r="M3952" s="21" t="s">
        <v>5570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5567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5561</v>
      </c>
      <c r="J3953" s="21">
        <v>1</v>
      </c>
      <c r="K3953" s="21">
        <v>1</v>
      </c>
      <c r="L3953" s="21">
        <f t="shared" si="433"/>
        <v>0</v>
      </c>
      <c r="M3953" s="21" t="s">
        <v>5600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5567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5562</v>
      </c>
      <c r="J3954" s="21">
        <v>1</v>
      </c>
      <c r="K3954" s="21">
        <v>1</v>
      </c>
      <c r="L3954" s="21">
        <f t="shared" si="433"/>
        <v>0</v>
      </c>
      <c r="M3954" s="21" t="s">
        <v>5600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5567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5563</v>
      </c>
      <c r="J3955" s="21">
        <v>1</v>
      </c>
      <c r="K3955" s="21">
        <v>1</v>
      </c>
      <c r="L3955" s="21">
        <f t="shared" si="433"/>
        <v>0</v>
      </c>
      <c r="M3955" s="21" t="s">
        <v>5610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5567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5564</v>
      </c>
      <c r="J3956" s="21">
        <v>1</v>
      </c>
      <c r="K3956" s="21">
        <v>1</v>
      </c>
      <c r="L3956" s="21">
        <f t="shared" si="433"/>
        <v>0</v>
      </c>
      <c r="M3956" s="21" t="s">
        <v>5599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5567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5565</v>
      </c>
      <c r="J3957" s="21">
        <v>1</v>
      </c>
      <c r="K3957" s="21">
        <v>1</v>
      </c>
      <c r="L3957" s="21">
        <f t="shared" si="433"/>
        <v>0</v>
      </c>
      <c r="M3957" s="21" t="s">
        <v>5637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5567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5566</v>
      </c>
      <c r="J3958" s="21">
        <v>2</v>
      </c>
      <c r="K3958" s="21">
        <v>2</v>
      </c>
      <c r="L3958" s="21">
        <f t="shared" si="433"/>
        <v>0</v>
      </c>
      <c r="M3958" s="21" t="s">
        <v>5673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5530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5531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5570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5532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5687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5303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5532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5533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1145</v>
      </c>
      <c r="Q3961" s="21"/>
      <c r="R3961" s="21"/>
      <c r="S3961" s="3" t="s">
        <v>299</v>
      </c>
      <c r="T3961" s="37"/>
      <c r="U3961" s="21" t="s">
        <v>5303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5534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5663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5303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5568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5665</v>
      </c>
      <c r="N3963" s="30">
        <v>45962</v>
      </c>
      <c r="O3963" s="48">
        <v>99450</v>
      </c>
      <c r="P3963" s="21" t="s">
        <v>5666</v>
      </c>
      <c r="Q3963" s="21">
        <v>58157690651</v>
      </c>
      <c r="R3963" s="21" t="s">
        <v>40</v>
      </c>
      <c r="S3963" s="3">
        <v>-20</v>
      </c>
      <c r="T3963" s="37"/>
      <c r="U3963" s="21" t="s">
        <v>3346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5638</v>
      </c>
      <c r="N3964" s="30">
        <v>45964</v>
      </c>
      <c r="O3964" s="48">
        <v>13648.2</v>
      </c>
      <c r="P3964" s="21" t="s">
        <v>5576</v>
      </c>
      <c r="Q3964" s="56">
        <v>58157750744</v>
      </c>
      <c r="R3964" s="21" t="s">
        <v>40</v>
      </c>
      <c r="S3964" s="3">
        <v>4</v>
      </c>
      <c r="T3964" s="37"/>
      <c r="U3964" s="21" t="s">
        <v>5219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5638</v>
      </c>
      <c r="N3965" s="30">
        <v>45964</v>
      </c>
      <c r="O3965" s="48">
        <v>52677.75</v>
      </c>
      <c r="P3965" s="21" t="s">
        <v>5576</v>
      </c>
      <c r="Q3965" s="56">
        <v>58157750744</v>
      </c>
      <c r="R3965" s="21" t="s">
        <v>40</v>
      </c>
      <c r="S3965" s="3">
        <v>4</v>
      </c>
      <c r="T3965" s="37"/>
      <c r="U3965" s="21" t="s">
        <v>5219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3452</v>
      </c>
      <c r="I3966" s="21"/>
      <c r="J3966" s="21">
        <v>1</v>
      </c>
      <c r="K3966" s="21">
        <v>1</v>
      </c>
      <c r="L3966" s="21">
        <f t="shared" si="433"/>
        <v>0</v>
      </c>
      <c r="M3966" s="21" t="s">
        <v>5794</v>
      </c>
      <c r="N3966" s="30">
        <v>45972</v>
      </c>
      <c r="O3966" s="48">
        <v>107835.52</v>
      </c>
      <c r="P3966" s="21" t="s">
        <v>3466</v>
      </c>
      <c r="Q3966" s="56">
        <v>58158040636</v>
      </c>
      <c r="R3966" s="21" t="s">
        <v>40</v>
      </c>
      <c r="S3966" s="3">
        <v>4</v>
      </c>
      <c r="T3966" s="37"/>
      <c r="U3966" s="21" t="s">
        <v>611</v>
      </c>
      <c r="V3966" s="21" t="str">
        <f>VLOOKUP(P3966,'Customer List'!B:C,2,)</f>
        <v>PUNE</v>
      </c>
      <c r="W3966" s="38"/>
      <c r="X3966" s="30">
        <v>45973</v>
      </c>
      <c r="Y3966" s="21">
        <f t="shared" ref="Y3966" si="441">IF(X3966="", "", X3966-N3966)</f>
        <v>1</v>
      </c>
      <c r="Z3966" s="21" t="str">
        <f t="shared" ref="Z3966" si="442">IF(N3966="", "", TEXT(N3966, "dddd"))</f>
        <v>Tuesday</v>
      </c>
      <c r="AA3966" s="21" t="str">
        <f t="shared" ref="AA3966" si="443">IF(X3966="", "", TEXT(X3966, "dddd"))</f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5715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 t="s">
        <v>5884</v>
      </c>
      <c r="N3967" s="30">
        <v>45969</v>
      </c>
      <c r="O3967" s="48">
        <v>38812</v>
      </c>
      <c r="P3967" s="21" t="s">
        <v>4433</v>
      </c>
      <c r="Q3967" s="56">
        <v>58157938252</v>
      </c>
      <c r="R3967" s="21" t="s">
        <v>40</v>
      </c>
      <c r="S3967" s="3">
        <v>-20</v>
      </c>
      <c r="T3967" s="37"/>
      <c r="U3967" s="21" t="s">
        <v>5716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3962</v>
      </c>
      <c r="B3968" s="21" t="s">
        <v>5759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5726</v>
      </c>
      <c r="I3968" s="21" t="s">
        <v>5746</v>
      </c>
      <c r="J3968" s="21">
        <v>1</v>
      </c>
      <c r="K3968" s="21">
        <v>1</v>
      </c>
      <c r="L3968" s="21">
        <f t="shared" si="433"/>
        <v>0</v>
      </c>
      <c r="M3968" s="21" t="s">
        <v>5889</v>
      </c>
      <c r="N3968" s="30">
        <v>45969</v>
      </c>
      <c r="O3968" s="48">
        <v>22098.85</v>
      </c>
      <c r="P3968" s="21" t="s">
        <v>2513</v>
      </c>
      <c r="Q3968" s="56">
        <v>58157937961</v>
      </c>
      <c r="R3968" s="21" t="s">
        <v>40</v>
      </c>
      <c r="S3968" s="3">
        <v>-20</v>
      </c>
      <c r="T3968" s="37"/>
      <c r="U3968" s="21" t="s">
        <v>3580</v>
      </c>
      <c r="V3968" s="21" t="str">
        <f>VLOOKUP(P3968,'Customer List'!B:C,2,)</f>
        <v>MOHALI (PUNJAB)</v>
      </c>
      <c r="W3968" s="38" t="s">
        <v>5707</v>
      </c>
      <c r="X3968" s="30">
        <v>45972</v>
      </c>
      <c r="Y3968" s="21">
        <f t="shared" ref="Y3968:Y3987" si="447">IF(X3968="", "", X3968-N3968)</f>
        <v>3</v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>Tuesday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3963</v>
      </c>
      <c r="B3969" s="21" t="s">
        <v>5759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5727</v>
      </c>
      <c r="I3969" s="21" t="s">
        <v>5747</v>
      </c>
      <c r="J3969" s="21">
        <v>1</v>
      </c>
      <c r="K3969" s="21">
        <v>1</v>
      </c>
      <c r="L3969" s="21">
        <f t="shared" si="433"/>
        <v>0</v>
      </c>
      <c r="M3969" s="21" t="s">
        <v>5889</v>
      </c>
      <c r="N3969" s="30">
        <v>45969</v>
      </c>
      <c r="O3969" s="48">
        <v>12164.99</v>
      </c>
      <c r="P3969" s="21" t="s">
        <v>2513</v>
      </c>
      <c r="Q3969" s="56">
        <v>58157937961</v>
      </c>
      <c r="R3969" s="21" t="s">
        <v>40</v>
      </c>
      <c r="S3969" s="3">
        <v>-20</v>
      </c>
      <c r="T3969" s="37"/>
      <c r="U3969" s="21" t="s">
        <v>3580</v>
      </c>
      <c r="V3969" s="21" t="str">
        <f>VLOOKUP(P3969,'Customer List'!B:C,2,)</f>
        <v>MOHALI (PUNJAB)</v>
      </c>
      <c r="W3969" s="38" t="s">
        <v>5707</v>
      </c>
      <c r="X3969" s="30">
        <v>45972</v>
      </c>
      <c r="Y3969" s="21">
        <f t="shared" si="447"/>
        <v>3</v>
      </c>
      <c r="Z3969" s="21" t="str">
        <f t="shared" si="448"/>
        <v>Saturday</v>
      </c>
      <c r="AA3969" s="21" t="str">
        <f t="shared" si="449"/>
        <v>Tuesday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3964</v>
      </c>
      <c r="B3970" s="21" t="s">
        <v>5759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5728</v>
      </c>
      <c r="I3970" s="21" t="s">
        <v>5748</v>
      </c>
      <c r="J3970" s="21">
        <v>1</v>
      </c>
      <c r="K3970" s="21">
        <v>1</v>
      </c>
      <c r="L3970" s="21">
        <f t="shared" si="433"/>
        <v>0</v>
      </c>
      <c r="M3970" s="21" t="s">
        <v>5889</v>
      </c>
      <c r="N3970" s="30">
        <v>45969</v>
      </c>
      <c r="O3970" s="48">
        <v>12164.99</v>
      </c>
      <c r="P3970" s="21" t="s">
        <v>2513</v>
      </c>
      <c r="Q3970" s="56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5707</v>
      </c>
      <c r="X3970" s="30">
        <v>45972</v>
      </c>
      <c r="Y3970" s="21">
        <f t="shared" si="447"/>
        <v>3</v>
      </c>
      <c r="Z3970" s="21" t="str">
        <f t="shared" si="448"/>
        <v>Saturday</v>
      </c>
      <c r="AA3970" s="21" t="str">
        <f t="shared" si="449"/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3965</v>
      </c>
      <c r="B3971" s="21" t="s">
        <v>5759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5729</v>
      </c>
      <c r="I3971" s="21" t="s">
        <v>5749</v>
      </c>
      <c r="J3971" s="21">
        <v>1</v>
      </c>
      <c r="K3971" s="21">
        <v>1</v>
      </c>
      <c r="L3971" s="21">
        <f t="shared" si="433"/>
        <v>0</v>
      </c>
      <c r="M3971" s="21" t="s">
        <v>5891</v>
      </c>
      <c r="N3971" s="30">
        <v>45969</v>
      </c>
      <c r="O3971" s="48">
        <v>52110</v>
      </c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3966</v>
      </c>
      <c r="B3972" s="21" t="s">
        <v>5759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5730</v>
      </c>
      <c r="I3972" s="21" t="s">
        <v>5749</v>
      </c>
      <c r="J3972" s="21">
        <v>1</v>
      </c>
      <c r="K3972" s="21">
        <v>1</v>
      </c>
      <c r="L3972" s="21">
        <f t="shared" si="433"/>
        <v>0</v>
      </c>
      <c r="M3972" s="21" t="s">
        <v>5891</v>
      </c>
      <c r="N3972" s="30">
        <v>45969</v>
      </c>
      <c r="O3972" s="48">
        <v>52110</v>
      </c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3967</v>
      </c>
      <c r="B3973" s="21" t="s">
        <v>5759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5731</v>
      </c>
      <c r="I3973" s="21" t="s">
        <v>5749</v>
      </c>
      <c r="J3973" s="21">
        <v>1</v>
      </c>
      <c r="K3973" s="21">
        <v>1</v>
      </c>
      <c r="L3973" s="21">
        <f t="shared" si="433"/>
        <v>0</v>
      </c>
      <c r="M3973" s="21" t="s">
        <v>5891</v>
      </c>
      <c r="N3973" s="30">
        <v>45969</v>
      </c>
      <c r="O3973" s="48">
        <v>52110</v>
      </c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3968</v>
      </c>
      <c r="B3974" s="21" t="s">
        <v>5759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5732</v>
      </c>
      <c r="I3974" s="21" t="s">
        <v>5749</v>
      </c>
      <c r="J3974" s="21">
        <v>1</v>
      </c>
      <c r="K3974" s="21">
        <v>1</v>
      </c>
      <c r="L3974" s="21">
        <f t="shared" si="433"/>
        <v>0</v>
      </c>
      <c r="M3974" s="21" t="s">
        <v>5891</v>
      </c>
      <c r="N3974" s="30">
        <v>45969</v>
      </c>
      <c r="O3974" s="48">
        <v>52110</v>
      </c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3969</v>
      </c>
      <c r="B3975" s="21" t="s">
        <v>5759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5733</v>
      </c>
      <c r="I3975" s="21" t="s">
        <v>5750</v>
      </c>
      <c r="J3975" s="21">
        <v>1</v>
      </c>
      <c r="K3975" s="21">
        <v>1</v>
      </c>
      <c r="L3975" s="21">
        <f t="shared" ref="L3975:L3987" si="450">J3975-K3975</f>
        <v>0</v>
      </c>
      <c r="M3975" s="21" t="s">
        <v>5891</v>
      </c>
      <c r="N3975" s="30">
        <v>45969</v>
      </c>
      <c r="O3975" s="48">
        <v>36000</v>
      </c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3970</v>
      </c>
      <c r="B3976" s="21" t="s">
        <v>5759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5734</v>
      </c>
      <c r="I3976" s="21" t="s">
        <v>5751</v>
      </c>
      <c r="J3976" s="21">
        <v>1</v>
      </c>
      <c r="K3976" s="21">
        <v>1</v>
      </c>
      <c r="L3976" s="21">
        <f t="shared" si="450"/>
        <v>0</v>
      </c>
      <c r="M3976" s="21" t="s">
        <v>5891</v>
      </c>
      <c r="N3976" s="30">
        <v>45969</v>
      </c>
      <c r="O3976" s="48">
        <v>36000</v>
      </c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3971</v>
      </c>
      <c r="B3977" s="21" t="s">
        <v>5759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5735</v>
      </c>
      <c r="I3977" s="21" t="s">
        <v>5752</v>
      </c>
      <c r="J3977" s="21">
        <v>1</v>
      </c>
      <c r="K3977" s="21">
        <v>1</v>
      </c>
      <c r="L3977" s="21">
        <f t="shared" si="450"/>
        <v>0</v>
      </c>
      <c r="M3977" s="21" t="s">
        <v>5891</v>
      </c>
      <c r="N3977" s="30">
        <v>45969</v>
      </c>
      <c r="O3977" s="48">
        <v>52110</v>
      </c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3972</v>
      </c>
      <c r="B3978" s="21" t="s">
        <v>5759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5736</v>
      </c>
      <c r="I3978" s="21" t="s">
        <v>5753</v>
      </c>
      <c r="J3978" s="21">
        <v>1</v>
      </c>
      <c r="K3978" s="21">
        <v>1</v>
      </c>
      <c r="L3978" s="21">
        <f t="shared" si="450"/>
        <v>0</v>
      </c>
      <c r="M3978" s="21" t="s">
        <v>5891</v>
      </c>
      <c r="N3978" s="30">
        <v>45969</v>
      </c>
      <c r="O3978" s="48">
        <v>52110</v>
      </c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3973</v>
      </c>
      <c r="B3979" s="21" t="s">
        <v>5759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5737</v>
      </c>
      <c r="I3979" s="21" t="s">
        <v>5753</v>
      </c>
      <c r="J3979" s="21">
        <v>1</v>
      </c>
      <c r="K3979" s="21">
        <v>1</v>
      </c>
      <c r="L3979" s="21">
        <f t="shared" si="450"/>
        <v>0</v>
      </c>
      <c r="M3979" s="21" t="s">
        <v>5891</v>
      </c>
      <c r="N3979" s="30">
        <v>45969</v>
      </c>
      <c r="O3979" s="48">
        <v>52110</v>
      </c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3974</v>
      </c>
      <c r="B3980" s="21" t="s">
        <v>5759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5738</v>
      </c>
      <c r="I3980" s="21" t="s">
        <v>5753</v>
      </c>
      <c r="J3980" s="21">
        <v>1</v>
      </c>
      <c r="K3980" s="21">
        <v>1</v>
      </c>
      <c r="L3980" s="21">
        <f t="shared" si="450"/>
        <v>0</v>
      </c>
      <c r="M3980" s="21" t="s">
        <v>5891</v>
      </c>
      <c r="N3980" s="30">
        <v>45969</v>
      </c>
      <c r="O3980" s="48">
        <v>52110</v>
      </c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3975</v>
      </c>
      <c r="B3981" s="21" t="s">
        <v>5759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5739</v>
      </c>
      <c r="I3981" s="21" t="s">
        <v>5754</v>
      </c>
      <c r="J3981" s="21">
        <v>1</v>
      </c>
      <c r="K3981" s="21">
        <v>1</v>
      </c>
      <c r="L3981" s="21">
        <f t="shared" si="450"/>
        <v>0</v>
      </c>
      <c r="M3981" s="21" t="s">
        <v>5891</v>
      </c>
      <c r="N3981" s="30">
        <v>45969</v>
      </c>
      <c r="O3981" s="48">
        <v>52110</v>
      </c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3976</v>
      </c>
      <c r="B3982" s="21" t="s">
        <v>5759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5740</v>
      </c>
      <c r="I3982" s="21" t="s">
        <v>5755</v>
      </c>
      <c r="J3982" s="21">
        <v>1</v>
      </c>
      <c r="K3982" s="21">
        <v>1</v>
      </c>
      <c r="L3982" s="21">
        <f t="shared" si="450"/>
        <v>0</v>
      </c>
      <c r="M3982" s="21" t="s">
        <v>5891</v>
      </c>
      <c r="N3982" s="30">
        <v>45969</v>
      </c>
      <c r="O3982" s="48">
        <v>52110</v>
      </c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3977</v>
      </c>
      <c r="B3983" s="21" t="s">
        <v>5759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5741</v>
      </c>
      <c r="I3983" s="21" t="s">
        <v>5755</v>
      </c>
      <c r="J3983" s="21">
        <v>1</v>
      </c>
      <c r="K3983" s="21">
        <v>1</v>
      </c>
      <c r="L3983" s="21">
        <f t="shared" si="450"/>
        <v>0</v>
      </c>
      <c r="M3983" s="21" t="s">
        <v>5891</v>
      </c>
      <c r="N3983" s="30">
        <v>45969</v>
      </c>
      <c r="O3983" s="48">
        <v>52110</v>
      </c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3978</v>
      </c>
      <c r="B3984" s="21" t="s">
        <v>5759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5742</v>
      </c>
      <c r="I3984" s="21" t="s">
        <v>5754</v>
      </c>
      <c r="J3984" s="21">
        <v>1</v>
      </c>
      <c r="K3984" s="21">
        <v>1</v>
      </c>
      <c r="L3984" s="21">
        <f t="shared" si="450"/>
        <v>0</v>
      </c>
      <c r="M3984" s="21" t="s">
        <v>5891</v>
      </c>
      <c r="N3984" s="30">
        <v>45969</v>
      </c>
      <c r="O3984" s="48">
        <v>52110</v>
      </c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3979</v>
      </c>
      <c r="B3985" s="21" t="s">
        <v>5759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5743</v>
      </c>
      <c r="I3985" s="21" t="s">
        <v>5756</v>
      </c>
      <c r="J3985" s="21">
        <v>1</v>
      </c>
      <c r="K3985" s="21">
        <v>1</v>
      </c>
      <c r="L3985" s="21">
        <f t="shared" si="450"/>
        <v>0</v>
      </c>
      <c r="M3985" s="21" t="s">
        <v>5891</v>
      </c>
      <c r="N3985" s="30">
        <v>45969</v>
      </c>
      <c r="O3985" s="48">
        <v>36000</v>
      </c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3980</v>
      </c>
      <c r="B3986" s="21" t="s">
        <v>5759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5744</v>
      </c>
      <c r="I3986" s="21" t="s">
        <v>5757</v>
      </c>
      <c r="J3986" s="21">
        <v>1</v>
      </c>
      <c r="K3986" s="21">
        <v>1</v>
      </c>
      <c r="L3986" s="21">
        <f t="shared" si="450"/>
        <v>0</v>
      </c>
      <c r="M3986" s="21" t="s">
        <v>5891</v>
      </c>
      <c r="N3986" s="30">
        <v>45969</v>
      </c>
      <c r="O3986" s="48">
        <v>36000</v>
      </c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3981</v>
      </c>
      <c r="B3987" s="21" t="s">
        <v>5759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5745</v>
      </c>
      <c r="I3987" s="21" t="s">
        <v>5758</v>
      </c>
      <c r="J3987" s="21">
        <v>1</v>
      </c>
      <c r="K3987" s="21">
        <v>1</v>
      </c>
      <c r="L3987" s="21">
        <f t="shared" si="450"/>
        <v>0</v>
      </c>
      <c r="M3987" s="21"/>
      <c r="N3987" s="30">
        <v>45976</v>
      </c>
      <c r="O3987" s="48"/>
      <c r="P3987" s="21" t="s">
        <v>194</v>
      </c>
      <c r="Q3987" s="56">
        <v>58158193656</v>
      </c>
      <c r="R3987" s="21"/>
      <c r="S3987" s="3">
        <v>-80</v>
      </c>
      <c r="T3987" s="37"/>
      <c r="U3987" s="21" t="s">
        <v>3580</v>
      </c>
      <c r="V3987" s="21" t="str">
        <f>VLOOKUP(P3987,'Customer List'!B:C,2,)</f>
        <v>Kanpur</v>
      </c>
      <c r="W3987" s="38" t="s">
        <v>5522</v>
      </c>
      <c r="X3987" s="30"/>
      <c r="Y3987" s="21" t="str">
        <f t="shared" si="447"/>
        <v/>
      </c>
      <c r="Z3987" s="21" t="str">
        <f t="shared" si="448"/>
        <v>Saturday</v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3982</v>
      </c>
      <c r="B3988" s="21">
        <v>196035</v>
      </c>
      <c r="C3988" s="30">
        <v>45966</v>
      </c>
      <c r="D3988" s="30">
        <v>45969</v>
      </c>
      <c r="E3988" s="47">
        <v>204</v>
      </c>
      <c r="F3988" s="47">
        <f t="shared" ref="F3988:F3997" si="451">IF(AB3988="DOLLAR",E3988*88,E3988)</f>
        <v>17952</v>
      </c>
      <c r="G3988" s="48">
        <f t="shared" ref="G3988:G3997" si="452">F3988*J3988</f>
        <v>35904</v>
      </c>
      <c r="H3988" s="21" t="s">
        <v>2372</v>
      </c>
      <c r="I3988" s="21"/>
      <c r="J3988" s="21">
        <v>2</v>
      </c>
      <c r="K3988" s="21">
        <v>2</v>
      </c>
      <c r="L3988" s="21">
        <f t="shared" ref="L3988:L4003" si="453">J3988-K3988</f>
        <v>0</v>
      </c>
      <c r="M3988" s="21" t="s">
        <v>5890</v>
      </c>
      <c r="N3988" s="30">
        <v>45969</v>
      </c>
      <c r="O3988" s="48">
        <v>63364</v>
      </c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3983</v>
      </c>
      <c r="B3989" s="21" t="s">
        <v>5760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5761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5790</v>
      </c>
      <c r="N3989" s="30">
        <v>45972</v>
      </c>
      <c r="O3989" s="48">
        <v>10682.15</v>
      </c>
      <c r="P3989" s="21" t="s">
        <v>4973</v>
      </c>
      <c r="Q3989" s="56" t="s">
        <v>2071</v>
      </c>
      <c r="R3989" s="21" t="s">
        <v>637</v>
      </c>
      <c r="S3989" s="3">
        <v>-20</v>
      </c>
      <c r="T3989" s="37"/>
      <c r="U3989" s="21" t="s">
        <v>5030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7">IF(X3989="", "", X3989-N3989)</f>
        <v/>
      </c>
      <c r="Z3989" s="21" t="str">
        <f t="shared" ref="Z3989:Z3997" si="458">IF(N3989="", "", TEXT(N3989, "dddd"))</f>
        <v>Tuesday</v>
      </c>
      <c r="AA3989" s="21" t="str">
        <f t="shared" ref="AA3989:AA3997" si="459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x14ac:dyDescent="0.25">
      <c r="A3990" s="21">
        <v>3984</v>
      </c>
      <c r="B3990" s="21" t="s">
        <v>5760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5762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5790</v>
      </c>
      <c r="N3990" s="30">
        <v>45972</v>
      </c>
      <c r="O3990" s="48">
        <v>2689.75</v>
      </c>
      <c r="P3990" s="21" t="s">
        <v>4973</v>
      </c>
      <c r="Q3990" s="56" t="s">
        <v>2071</v>
      </c>
      <c r="R3990" s="21" t="s">
        <v>637</v>
      </c>
      <c r="S3990" s="3">
        <v>-20</v>
      </c>
      <c r="T3990" s="37"/>
      <c r="U3990" s="21" t="s">
        <v>5030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7"/>
        <v/>
      </c>
      <c r="Z3990" s="21" t="str">
        <f t="shared" si="458"/>
        <v>Tuesday</v>
      </c>
      <c r="AA3990" s="21" t="str">
        <f t="shared" si="459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v>3985</v>
      </c>
      <c r="B3991" s="21" t="s">
        <v>5760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5763</v>
      </c>
      <c r="I3991" s="21"/>
      <c r="J3991" s="21">
        <v>1</v>
      </c>
      <c r="K3991" s="21">
        <v>1</v>
      </c>
      <c r="L3991" s="21">
        <f t="shared" si="453"/>
        <v>0</v>
      </c>
      <c r="M3991" s="21" t="s">
        <v>5789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7"/>
        <v/>
      </c>
      <c r="Z3991" s="21" t="str">
        <f t="shared" si="458"/>
        <v>Tuesday</v>
      </c>
      <c r="AA3991" s="21" t="str">
        <f t="shared" si="459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v>3986</v>
      </c>
      <c r="B3992" s="21" t="s">
        <v>5760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5764</v>
      </c>
      <c r="I3992" s="21"/>
      <c r="J3992" s="21">
        <v>1</v>
      </c>
      <c r="K3992" s="21">
        <v>1</v>
      </c>
      <c r="L3992" s="21">
        <f t="shared" si="453"/>
        <v>0</v>
      </c>
      <c r="M3992" s="21" t="s">
        <v>5789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7"/>
        <v/>
      </c>
      <c r="Z3992" s="21" t="str">
        <f t="shared" si="458"/>
        <v>Tuesday</v>
      </c>
      <c r="AA3992" s="21" t="str">
        <f t="shared" si="459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v>3987</v>
      </c>
      <c r="B3993" s="21" t="s">
        <v>5760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5765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5790</v>
      </c>
      <c r="N3993" s="30">
        <v>45972</v>
      </c>
      <c r="O3993" s="48">
        <v>3150.85</v>
      </c>
      <c r="P3993" s="21" t="s">
        <v>4973</v>
      </c>
      <c r="Q3993" s="56" t="s">
        <v>2071</v>
      </c>
      <c r="R3993" s="21" t="s">
        <v>637</v>
      </c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7"/>
        <v/>
      </c>
      <c r="Z3993" s="21" t="str">
        <f t="shared" si="458"/>
        <v>Tuesday</v>
      </c>
      <c r="AA3993" s="21" t="str">
        <f t="shared" si="459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v>3988</v>
      </c>
      <c r="B3994" s="21" t="s">
        <v>5760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5766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5790</v>
      </c>
      <c r="N3994" s="30">
        <v>45972</v>
      </c>
      <c r="O3994" s="48">
        <v>16369.05</v>
      </c>
      <c r="P3994" s="21" t="s">
        <v>4973</v>
      </c>
      <c r="Q3994" s="56" t="s">
        <v>2071</v>
      </c>
      <c r="R3994" s="21" t="s">
        <v>637</v>
      </c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7"/>
        <v/>
      </c>
      <c r="Z3994" s="21" t="str">
        <f t="shared" si="458"/>
        <v>Tuesday</v>
      </c>
      <c r="AA3994" s="21" t="str">
        <f t="shared" si="459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v>3989</v>
      </c>
      <c r="B3995" s="21" t="s">
        <v>5760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5767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5790</v>
      </c>
      <c r="N3995" s="30">
        <v>45972</v>
      </c>
      <c r="O3995" s="48">
        <v>2689.75</v>
      </c>
      <c r="P3995" s="21" t="s">
        <v>4973</v>
      </c>
      <c r="Q3995" s="56" t="s">
        <v>2071</v>
      </c>
      <c r="R3995" s="21" t="s">
        <v>637</v>
      </c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7"/>
        <v/>
      </c>
      <c r="Z3995" s="21" t="str">
        <f t="shared" si="458"/>
        <v>Tuesday</v>
      </c>
      <c r="AA3995" s="21" t="str">
        <f t="shared" si="459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v>3990</v>
      </c>
      <c r="B3996" s="21" t="s">
        <v>5760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5768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5790</v>
      </c>
      <c r="N3996" s="30">
        <v>45972</v>
      </c>
      <c r="O3996" s="48">
        <v>6224.85</v>
      </c>
      <c r="P3996" s="21" t="s">
        <v>4973</v>
      </c>
      <c r="Q3996" s="56" t="s">
        <v>2071</v>
      </c>
      <c r="R3996" s="21" t="s">
        <v>637</v>
      </c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7"/>
        <v/>
      </c>
      <c r="Z3996" s="21" t="str">
        <f t="shared" si="458"/>
        <v>Tuesday</v>
      </c>
      <c r="AA3996" s="21" t="str">
        <f t="shared" si="459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v>3991</v>
      </c>
      <c r="B3997" s="21" t="s">
        <v>5760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5769</v>
      </c>
      <c r="I3997" s="21"/>
      <c r="J3997" s="21">
        <v>1</v>
      </c>
      <c r="K3997" s="21"/>
      <c r="L3997" s="21">
        <f t="shared" si="453"/>
        <v>1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7"/>
        <v/>
      </c>
      <c r="Z3997" s="21" t="str">
        <f t="shared" si="458"/>
        <v/>
      </c>
      <c r="AA3997" s="21" t="str">
        <f t="shared" si="459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v>3992</v>
      </c>
      <c r="B3998" s="21" t="s">
        <v>5770</v>
      </c>
      <c r="C3998" s="30">
        <v>45968</v>
      </c>
      <c r="D3998" s="30">
        <v>45971</v>
      </c>
      <c r="E3998" s="47">
        <v>18</v>
      </c>
      <c r="F3998" s="47">
        <f t="shared" ref="F3998:F4003" si="460">IF(AB3998="DOLLAR",E3998*88,E3998)</f>
        <v>1584</v>
      </c>
      <c r="G3998" s="48">
        <f t="shared" ref="G3998:G4003" si="461">F3998*J3998</f>
        <v>1584</v>
      </c>
      <c r="H3998" s="21" t="s">
        <v>5771</v>
      </c>
      <c r="I3998" s="21"/>
      <c r="J3998" s="21">
        <v>1</v>
      </c>
      <c r="K3998" s="21">
        <v>1</v>
      </c>
      <c r="L3998" s="21">
        <f t="shared" si="453"/>
        <v>0</v>
      </c>
      <c r="M3998" s="21" t="s">
        <v>5888</v>
      </c>
      <c r="N3998" s="30">
        <v>45971</v>
      </c>
      <c r="O3998" s="48">
        <v>3262.5</v>
      </c>
      <c r="P3998" s="21" t="s">
        <v>4431</v>
      </c>
      <c r="Q3998" s="56">
        <v>58157995851</v>
      </c>
      <c r="R3998" s="21" t="s">
        <v>40</v>
      </c>
      <c r="S3998" s="3">
        <v>-20</v>
      </c>
      <c r="T3998" s="37"/>
      <c r="U3998" s="21" t="s">
        <v>5030</v>
      </c>
      <c r="V3998" s="21" t="str">
        <f>VLOOKUP(P3998,'Customer List'!B:C,2,)</f>
        <v>Hyderabad</v>
      </c>
      <c r="W3998" s="38"/>
      <c r="X3998" s="30">
        <v>45975</v>
      </c>
      <c r="Y3998" s="21">
        <f t="shared" ref="Y3998:Y4003" si="462">IF(X3998="", "", X3998-N3998)</f>
        <v>4</v>
      </c>
      <c r="Z3998" s="21" t="str">
        <f t="shared" ref="Z3998:Z4003" si="463">IF(N3998="", "", TEXT(N3998, "dddd"))</f>
        <v>Monday</v>
      </c>
      <c r="AA3998" s="21" t="str">
        <f t="shared" ref="AA3998:AA4003" si="464">IF(X3998="", "", TEXT(X3998, "dddd"))</f>
        <v>Friday</v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v>3993</v>
      </c>
      <c r="B3999" s="21" t="s">
        <v>5770</v>
      </c>
      <c r="C3999" s="30">
        <v>45968</v>
      </c>
      <c r="D3999" s="30">
        <v>45971</v>
      </c>
      <c r="E3999" s="47">
        <v>18</v>
      </c>
      <c r="F3999" s="47">
        <f t="shared" si="460"/>
        <v>1584</v>
      </c>
      <c r="G3999" s="48">
        <f t="shared" si="461"/>
        <v>1584</v>
      </c>
      <c r="H3999" s="21" t="s">
        <v>5772</v>
      </c>
      <c r="I3999" s="21"/>
      <c r="J3999" s="21">
        <v>1</v>
      </c>
      <c r="K3999" s="21">
        <v>1</v>
      </c>
      <c r="L3999" s="21">
        <f t="shared" si="453"/>
        <v>0</v>
      </c>
      <c r="M3999" s="21" t="s">
        <v>5888</v>
      </c>
      <c r="N3999" s="30">
        <v>45971</v>
      </c>
      <c r="O3999" s="48">
        <v>3262.5</v>
      </c>
      <c r="P3999" s="21" t="s">
        <v>4431</v>
      </c>
      <c r="Q3999" s="56">
        <v>58157995851</v>
      </c>
      <c r="R3999" s="21" t="s">
        <v>40</v>
      </c>
      <c r="S3999" s="3">
        <v>-20</v>
      </c>
      <c r="T3999" s="37"/>
      <c r="U3999" s="21" t="s">
        <v>5030</v>
      </c>
      <c r="V3999" s="21" t="str">
        <f>VLOOKUP(P3999,'Customer List'!B:C,2,)</f>
        <v>Hyderabad</v>
      </c>
      <c r="W3999" s="38"/>
      <c r="X3999" s="30">
        <v>45975</v>
      </c>
      <c r="Y3999" s="21">
        <f t="shared" si="462"/>
        <v>4</v>
      </c>
      <c r="Z3999" s="21" t="str">
        <f t="shared" si="463"/>
        <v>Monday</v>
      </c>
      <c r="AA3999" s="21" t="str">
        <f t="shared" si="464"/>
        <v>Friday</v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v>3994</v>
      </c>
      <c r="B4000" s="21" t="s">
        <v>5770</v>
      </c>
      <c r="C4000" s="30">
        <v>45968</v>
      </c>
      <c r="D4000" s="30">
        <v>45971</v>
      </c>
      <c r="E4000" s="47">
        <v>18</v>
      </c>
      <c r="F4000" s="47">
        <f t="shared" si="460"/>
        <v>1584</v>
      </c>
      <c r="G4000" s="48">
        <f t="shared" si="461"/>
        <v>1584</v>
      </c>
      <c r="H4000" s="21" t="s">
        <v>5773</v>
      </c>
      <c r="I4000" s="21"/>
      <c r="J4000" s="21">
        <v>1</v>
      </c>
      <c r="K4000" s="21">
        <v>1</v>
      </c>
      <c r="L4000" s="21">
        <f t="shared" si="453"/>
        <v>0</v>
      </c>
      <c r="M4000" s="21" t="s">
        <v>5888</v>
      </c>
      <c r="N4000" s="30">
        <v>45971</v>
      </c>
      <c r="O4000" s="48">
        <v>3262.5</v>
      </c>
      <c r="P4000" s="21" t="s">
        <v>4431</v>
      </c>
      <c r="Q4000" s="56">
        <v>58157995851</v>
      </c>
      <c r="R4000" s="21" t="s">
        <v>40</v>
      </c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>
        <v>45975</v>
      </c>
      <c r="Y4000" s="21">
        <f t="shared" si="462"/>
        <v>4</v>
      </c>
      <c r="Z4000" s="21" t="str">
        <f t="shared" si="463"/>
        <v>Monday</v>
      </c>
      <c r="AA4000" s="21" t="str">
        <f t="shared" si="464"/>
        <v>Friday</v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v>3995</v>
      </c>
      <c r="B4001" s="21" t="s">
        <v>5770</v>
      </c>
      <c r="C4001" s="30">
        <v>45968</v>
      </c>
      <c r="D4001" s="30">
        <v>45971</v>
      </c>
      <c r="E4001" s="47">
        <v>28.8</v>
      </c>
      <c r="F4001" s="47">
        <f t="shared" si="460"/>
        <v>2534.4</v>
      </c>
      <c r="G4001" s="48">
        <f t="shared" si="461"/>
        <v>2534.4</v>
      </c>
      <c r="H4001" s="21" t="s">
        <v>5774</v>
      </c>
      <c r="I4001" s="21"/>
      <c r="J4001" s="21">
        <v>1</v>
      </c>
      <c r="K4001" s="21">
        <v>1</v>
      </c>
      <c r="L4001" s="21">
        <f t="shared" si="453"/>
        <v>0</v>
      </c>
      <c r="M4001" s="21" t="s">
        <v>5888</v>
      </c>
      <c r="N4001" s="30">
        <v>45971</v>
      </c>
      <c r="O4001" s="48">
        <v>5220</v>
      </c>
      <c r="P4001" s="21" t="s">
        <v>4431</v>
      </c>
      <c r="Q4001" s="56">
        <v>58157995851</v>
      </c>
      <c r="R4001" s="21" t="s">
        <v>40</v>
      </c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>
        <v>45975</v>
      </c>
      <c r="Y4001" s="21">
        <f t="shared" si="462"/>
        <v>4</v>
      </c>
      <c r="Z4001" s="21" t="str">
        <f t="shared" si="463"/>
        <v>Monday</v>
      </c>
      <c r="AA4001" s="21" t="str">
        <f t="shared" si="464"/>
        <v>Friday</v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v>3996</v>
      </c>
      <c r="B4002" s="21" t="s">
        <v>5770</v>
      </c>
      <c r="C4002" s="30">
        <v>45968</v>
      </c>
      <c r="D4002" s="30">
        <v>45971</v>
      </c>
      <c r="E4002" s="47">
        <v>26.4</v>
      </c>
      <c r="F4002" s="47">
        <f t="shared" si="460"/>
        <v>2323.1999999999998</v>
      </c>
      <c r="G4002" s="48">
        <f t="shared" si="461"/>
        <v>2323.1999999999998</v>
      </c>
      <c r="H4002" s="21" t="s">
        <v>5775</v>
      </c>
      <c r="I4002" s="21"/>
      <c r="J4002" s="21">
        <v>1</v>
      </c>
      <c r="K4002" s="21">
        <v>1</v>
      </c>
      <c r="L4002" s="21">
        <f t="shared" si="453"/>
        <v>0</v>
      </c>
      <c r="M4002" s="21" t="s">
        <v>5888</v>
      </c>
      <c r="N4002" s="30">
        <v>45971</v>
      </c>
      <c r="O4002" s="48">
        <v>4785</v>
      </c>
      <c r="P4002" s="21" t="s">
        <v>4431</v>
      </c>
      <c r="Q4002" s="56">
        <v>58157995851</v>
      </c>
      <c r="R4002" s="21" t="s">
        <v>40</v>
      </c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>
        <v>45975</v>
      </c>
      <c r="Y4002" s="21">
        <f t="shared" si="462"/>
        <v>4</v>
      </c>
      <c r="Z4002" s="21" t="str">
        <f t="shared" si="463"/>
        <v>Monday</v>
      </c>
      <c r="AA4002" s="21" t="str">
        <f t="shared" si="464"/>
        <v>Friday</v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v>3997</v>
      </c>
      <c r="B4003" s="21" t="s">
        <v>5770</v>
      </c>
      <c r="C4003" s="30">
        <v>45968</v>
      </c>
      <c r="D4003" s="30">
        <v>45971</v>
      </c>
      <c r="E4003" s="47">
        <v>48.6</v>
      </c>
      <c r="F4003" s="47">
        <f t="shared" si="460"/>
        <v>4276.8</v>
      </c>
      <c r="G4003" s="48">
        <f t="shared" si="461"/>
        <v>4276.8</v>
      </c>
      <c r="H4003" s="21" t="s">
        <v>5776</v>
      </c>
      <c r="I4003" s="21" t="s">
        <v>5788</v>
      </c>
      <c r="J4003" s="21">
        <v>1</v>
      </c>
      <c r="K4003" s="21">
        <v>1</v>
      </c>
      <c r="L4003" s="21">
        <f t="shared" si="453"/>
        <v>0</v>
      </c>
      <c r="M4003" s="21" t="s">
        <v>5885</v>
      </c>
      <c r="N4003" s="30">
        <v>45971</v>
      </c>
      <c r="O4003" s="48">
        <v>7634.25</v>
      </c>
      <c r="P4003" s="21" t="s">
        <v>621</v>
      </c>
      <c r="Q4003" s="56">
        <v>58157995394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45972</v>
      </c>
      <c r="Y4003" s="21">
        <f t="shared" si="462"/>
        <v>1</v>
      </c>
      <c r="Z4003" s="21" t="str">
        <f t="shared" si="463"/>
        <v>Monday</v>
      </c>
      <c r="AA4003" s="21" t="str">
        <f t="shared" si="464"/>
        <v>Tuesday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v>3998</v>
      </c>
      <c r="B4004" s="21" t="s">
        <v>5777</v>
      </c>
      <c r="C4004" s="30">
        <v>45954</v>
      </c>
      <c r="D4004" s="30">
        <v>45971</v>
      </c>
      <c r="E4004" s="47">
        <v>19.8</v>
      </c>
      <c r="F4004" s="47">
        <f t="shared" ref="F4004" si="465">IF(AB4004="DOLLAR",E4004*88,E4004)</f>
        <v>1742.4</v>
      </c>
      <c r="G4004" s="48">
        <f t="shared" ref="G4004" si="466">F4004*J4004</f>
        <v>1742.4</v>
      </c>
      <c r="H4004" s="21" t="s">
        <v>5778</v>
      </c>
      <c r="I4004" s="21" t="s">
        <v>5787</v>
      </c>
      <c r="J4004" s="21">
        <v>1</v>
      </c>
      <c r="K4004" s="21">
        <v>1</v>
      </c>
      <c r="L4004" s="21">
        <f t="shared" ref="L4004" si="467">J4004-K4004</f>
        <v>0</v>
      </c>
      <c r="M4004" s="21" t="s">
        <v>5886</v>
      </c>
      <c r="N4004" s="30">
        <v>45971</v>
      </c>
      <c r="O4004" s="48">
        <v>3110.25</v>
      </c>
      <c r="P4004" s="21" t="s">
        <v>621</v>
      </c>
      <c r="Q4004" s="56">
        <v>58157995394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45972</v>
      </c>
      <c r="Y4004" s="21">
        <f t="shared" ref="Y4004" si="468">IF(X4004="", "", X4004-N4004)</f>
        <v>1</v>
      </c>
      <c r="Z4004" s="21" t="str">
        <f t="shared" ref="Z4004" si="469">IF(N4004="", "", TEXT(N4004, "dddd"))</f>
        <v>Monday</v>
      </c>
      <c r="AA4004" s="21" t="str">
        <f t="shared" ref="AA4004" si="470">IF(X4004="", "", TEXT(X4004, "dddd"))</f>
        <v>Tuesday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v>3999</v>
      </c>
      <c r="B4005" s="21" t="s">
        <v>5446</v>
      </c>
      <c r="C4005" s="30">
        <v>45954</v>
      </c>
      <c r="D4005" s="30">
        <v>45971</v>
      </c>
      <c r="E4005" s="47">
        <v>5</v>
      </c>
      <c r="F4005" s="47">
        <f t="shared" ref="F4005" si="471">IF(AB4005="DOLLAR",E4005*88,E4005)</f>
        <v>440</v>
      </c>
      <c r="G4005" s="48">
        <f t="shared" ref="G4005" si="472">F4005*J4005</f>
        <v>440</v>
      </c>
      <c r="H4005" s="21" t="s">
        <v>5460</v>
      </c>
      <c r="I4005" s="21" t="s">
        <v>5786</v>
      </c>
      <c r="J4005" s="21">
        <v>1</v>
      </c>
      <c r="K4005" s="21">
        <v>1</v>
      </c>
      <c r="L4005" s="21">
        <f t="shared" ref="L4005" si="473">J4005-K4005</f>
        <v>0</v>
      </c>
      <c r="M4005" s="21" t="s">
        <v>5887</v>
      </c>
      <c r="N4005" s="30">
        <v>45971</v>
      </c>
      <c r="O4005" s="48">
        <v>2733.25</v>
      </c>
      <c r="P4005" s="21" t="s">
        <v>621</v>
      </c>
      <c r="Q4005" s="56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 t="shared" ref="Y4005" si="474">IF(X4005="", "", X4005-N4005)</f>
        <v>1</v>
      </c>
      <c r="Z4005" s="21" t="str">
        <f t="shared" ref="Z4005" si="475">IF(N4005="", "", TEXT(N4005, "dddd"))</f>
        <v>Monday</v>
      </c>
      <c r="AA4005" s="21" t="str">
        <f t="shared" ref="AA4005" si="476">IF(X4005="", "", TEXT(X4005, "dddd"))</f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v>4000</v>
      </c>
      <c r="B4006" s="21" t="s">
        <v>5779</v>
      </c>
      <c r="C4006" s="30">
        <v>45968</v>
      </c>
      <c r="D4006" s="30">
        <v>45971</v>
      </c>
      <c r="E4006" s="47">
        <v>80</v>
      </c>
      <c r="F4006" s="47">
        <f t="shared" ref="F4006:F4007" si="477">IF(AB4006="DOLLAR",E4006*88,E4006)</f>
        <v>7040</v>
      </c>
      <c r="G4006" s="48">
        <f t="shared" ref="G4006:G4007" si="478">F4006*J4006</f>
        <v>7040</v>
      </c>
      <c r="H4006" s="21" t="s">
        <v>5780</v>
      </c>
      <c r="I4006" s="21"/>
      <c r="J4006" s="21">
        <v>1</v>
      </c>
      <c r="K4006" s="21"/>
      <c r="L4006" s="21">
        <f t="shared" ref="L4006:L4015" si="479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5030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0">IF(X4006="", "", X4006-N4006)</f>
        <v/>
      </c>
      <c r="Z4006" s="21" t="str">
        <f t="shared" ref="Z4006:Z4007" si="481">IF(N4006="", "", TEXT(N4006, "dddd"))</f>
        <v/>
      </c>
      <c r="AA4006" s="21" t="str">
        <f t="shared" ref="AA4006:AA4007" si="482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v>4001</v>
      </c>
      <c r="B4007" s="21" t="s">
        <v>5781</v>
      </c>
      <c r="C4007" s="30" t="s">
        <v>3630</v>
      </c>
      <c r="D4007" s="30">
        <v>45971</v>
      </c>
      <c r="E4007" s="47">
        <v>0</v>
      </c>
      <c r="F4007" s="47">
        <f t="shared" si="477"/>
        <v>0</v>
      </c>
      <c r="G4007" s="48">
        <f t="shared" si="478"/>
        <v>0</v>
      </c>
      <c r="H4007" s="21">
        <v>740809</v>
      </c>
      <c r="I4007" s="21" t="s">
        <v>4114</v>
      </c>
      <c r="J4007" s="21">
        <v>1</v>
      </c>
      <c r="K4007" s="21">
        <v>1</v>
      </c>
      <c r="L4007" s="21">
        <f t="shared" si="479"/>
        <v>0</v>
      </c>
      <c r="M4007" s="21"/>
      <c r="N4007" s="30">
        <v>45971</v>
      </c>
      <c r="O4007" s="48"/>
      <c r="P4007" s="21" t="s">
        <v>5782</v>
      </c>
      <c r="Q4007" s="21">
        <v>58157995140</v>
      </c>
      <c r="R4007" s="21" t="s">
        <v>40</v>
      </c>
      <c r="S4007" s="3">
        <v>4</v>
      </c>
      <c r="T4007" s="37" t="s">
        <v>5783</v>
      </c>
      <c r="U4007" s="21" t="s">
        <v>18</v>
      </c>
      <c r="V4007" s="21" t="str">
        <f>VLOOKUP(P4007,'Customer List'!B:C,2,)</f>
        <v>allahabad</v>
      </c>
      <c r="W4007" s="38"/>
      <c r="X4007" s="30">
        <v>45977</v>
      </c>
      <c r="Y4007" s="21">
        <f t="shared" si="480"/>
        <v>6</v>
      </c>
      <c r="Z4007" s="21" t="str">
        <f t="shared" si="481"/>
        <v>Monday</v>
      </c>
      <c r="AA4007" s="21" t="str">
        <f t="shared" si="482"/>
        <v>Sunday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4002</v>
      </c>
      <c r="B4008" s="21" t="s">
        <v>5791</v>
      </c>
      <c r="C4008" s="30">
        <v>45961</v>
      </c>
      <c r="D4008" s="30">
        <v>45972</v>
      </c>
      <c r="E4008" s="47">
        <v>8230</v>
      </c>
      <c r="F4008" s="47">
        <f t="shared" ref="F4008" si="483">IF(AB4008="DOLLAR",E4008*88,E4008)</f>
        <v>8230</v>
      </c>
      <c r="G4008" s="48">
        <f t="shared" ref="G4008" si="484">F4008*J4008</f>
        <v>16460</v>
      </c>
      <c r="H4008" s="21" t="s">
        <v>5792</v>
      </c>
      <c r="I4008" s="21" t="s">
        <v>5793</v>
      </c>
      <c r="J4008" s="21">
        <v>2</v>
      </c>
      <c r="K4008" s="21">
        <v>2</v>
      </c>
      <c r="L4008" s="21">
        <f t="shared" si="479"/>
        <v>0</v>
      </c>
      <c r="M4008" s="21"/>
      <c r="N4008" s="30">
        <v>45978</v>
      </c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4343</v>
      </c>
      <c r="V4008" s="21" t="str">
        <f>VLOOKUP(P4008,'Customer List'!B:C,2,)</f>
        <v>Lucknow</v>
      </c>
      <c r="W4008" s="38" t="s">
        <v>5795</v>
      </c>
      <c r="X4008" s="30"/>
      <c r="Y4008" s="21" t="str">
        <f t="shared" ref="Y4008" si="485">IF(X4008="", "", X4008-N4008)</f>
        <v/>
      </c>
      <c r="Z4008" s="21" t="str">
        <f t="shared" ref="Z4008" si="486">IF(N4008="", "", TEXT(N4008, "dddd"))</f>
        <v>Monday</v>
      </c>
      <c r="AA4008" s="21" t="str">
        <f t="shared" ref="AA4008" si="487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 x14ac:dyDescent="0.25">
      <c r="A4009" s="21">
        <v>4003</v>
      </c>
      <c r="B4009" s="21">
        <v>922999</v>
      </c>
      <c r="C4009" s="30">
        <v>45968</v>
      </c>
      <c r="D4009" s="30">
        <v>45973</v>
      </c>
      <c r="E4009" s="47">
        <v>684.25</v>
      </c>
      <c r="F4009" s="47">
        <f t="shared" ref="F4009:F4015" si="488">IF(AB4009="DOLLAR",E4009*88,E4009)</f>
        <v>60214</v>
      </c>
      <c r="G4009" s="48">
        <f t="shared" ref="G4009:G4015" si="489">F4009*J4009</f>
        <v>120428</v>
      </c>
      <c r="H4009" s="21" t="s">
        <v>5796</v>
      </c>
      <c r="I4009" s="21"/>
      <c r="J4009" s="21">
        <v>2</v>
      </c>
      <c r="K4009" s="21">
        <v>2</v>
      </c>
      <c r="L4009" s="21">
        <f t="shared" si="479"/>
        <v>0</v>
      </c>
      <c r="M4009" s="21"/>
      <c r="N4009" s="30">
        <v>45976</v>
      </c>
      <c r="O4009" s="48"/>
      <c r="P4009" s="21" t="s">
        <v>5803</v>
      </c>
      <c r="Q4009" s="21">
        <v>58158193310</v>
      </c>
      <c r="R4009" s="21"/>
      <c r="S4009" s="3">
        <v>4</v>
      </c>
      <c r="T4009" s="37"/>
      <c r="U4009" s="21" t="s">
        <v>5109</v>
      </c>
      <c r="V4009" s="21" t="str">
        <f>VLOOKUP(P4009,'Customer List'!B:C,2,)</f>
        <v>Pune</v>
      </c>
      <c r="W4009" s="38"/>
      <c r="X4009" s="30"/>
      <c r="Y4009" s="21" t="str">
        <f t="shared" ref="Y4009:Y4015" si="490">IF(X4009="", "", X4009-N4009)</f>
        <v/>
      </c>
      <c r="Z4009" s="21" t="str">
        <f t="shared" ref="Z4009:Z4015" si="491">IF(N4009="", "", TEXT(N4009, "dddd"))</f>
        <v>Saturday</v>
      </c>
      <c r="AA4009" s="21" t="str">
        <f t="shared" ref="AA4009:AA4015" si="492">IF(X4009="", "", TEXT(X4009, "dddd"))</f>
        <v/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4004</v>
      </c>
      <c r="B4010" s="21">
        <v>922999</v>
      </c>
      <c r="C4010" s="30">
        <v>45968</v>
      </c>
      <c r="D4010" s="30">
        <v>45973</v>
      </c>
      <c r="E4010" s="47">
        <v>684.25</v>
      </c>
      <c r="F4010" s="47">
        <f t="shared" si="488"/>
        <v>60214</v>
      </c>
      <c r="G4010" s="48">
        <f t="shared" si="489"/>
        <v>120428</v>
      </c>
      <c r="H4010" s="21" t="s">
        <v>5797</v>
      </c>
      <c r="I4010" s="21"/>
      <c r="J4010" s="21">
        <v>2</v>
      </c>
      <c r="K4010" s="21">
        <v>2</v>
      </c>
      <c r="L4010" s="21">
        <f t="shared" si="479"/>
        <v>0</v>
      </c>
      <c r="M4010" s="21"/>
      <c r="N4010" s="30">
        <v>45976</v>
      </c>
      <c r="O4010" s="48"/>
      <c r="P4010" s="21" t="s">
        <v>5803</v>
      </c>
      <c r="Q4010" s="21">
        <v>58158193310</v>
      </c>
      <c r="R4010" s="21"/>
      <c r="S4010" s="3">
        <v>4</v>
      </c>
      <c r="T4010" s="37"/>
      <c r="U4010" s="21" t="s">
        <v>5109</v>
      </c>
      <c r="V4010" s="21" t="str">
        <f>VLOOKUP(P4010,'Customer List'!B:C,2,)</f>
        <v>Pune</v>
      </c>
      <c r="W4010" s="38"/>
      <c r="X4010" s="30"/>
      <c r="Y4010" s="21" t="str">
        <f t="shared" si="490"/>
        <v/>
      </c>
      <c r="Z4010" s="21" t="str">
        <f t="shared" si="491"/>
        <v>Saturday</v>
      </c>
      <c r="AA4010" s="21" t="str">
        <f t="shared" si="492"/>
        <v/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4005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 t="shared" si="488"/>
        <v>60214</v>
      </c>
      <c r="G4011" s="48">
        <f t="shared" si="489"/>
        <v>120428</v>
      </c>
      <c r="H4011" s="21" t="s">
        <v>5798</v>
      </c>
      <c r="I4011" s="21"/>
      <c r="J4011" s="21">
        <v>2</v>
      </c>
      <c r="K4011" s="21">
        <v>2</v>
      </c>
      <c r="L4011" s="21">
        <f t="shared" si="479"/>
        <v>0</v>
      </c>
      <c r="M4011" s="21"/>
      <c r="N4011" s="30">
        <v>45976</v>
      </c>
      <c r="O4011" s="48"/>
      <c r="P4011" s="21" t="s">
        <v>5803</v>
      </c>
      <c r="Q4011" s="21">
        <v>58158193310</v>
      </c>
      <c r="R4011" s="21"/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/>
      <c r="Y4011" s="21" t="str">
        <f t="shared" si="490"/>
        <v/>
      </c>
      <c r="Z4011" s="21" t="str">
        <f t="shared" si="491"/>
        <v>Saturday</v>
      </c>
      <c r="AA4011" s="21" t="str">
        <f t="shared" si="492"/>
        <v/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4006</v>
      </c>
      <c r="B4012" s="21">
        <v>922999</v>
      </c>
      <c r="C4012" s="30">
        <v>45968</v>
      </c>
      <c r="D4012" s="30">
        <v>45973</v>
      </c>
      <c r="E4012" s="47">
        <v>726.75</v>
      </c>
      <c r="F4012" s="47">
        <f t="shared" si="488"/>
        <v>63954</v>
      </c>
      <c r="G4012" s="48">
        <f t="shared" si="489"/>
        <v>127908</v>
      </c>
      <c r="H4012" s="21" t="s">
        <v>5799</v>
      </c>
      <c r="I4012" s="21"/>
      <c r="J4012" s="21">
        <v>2</v>
      </c>
      <c r="K4012" s="21">
        <v>2</v>
      </c>
      <c r="L4012" s="21">
        <f t="shared" si="479"/>
        <v>0</v>
      </c>
      <c r="M4012" s="21"/>
      <c r="N4012" s="30">
        <v>45976</v>
      </c>
      <c r="O4012" s="48"/>
      <c r="P4012" s="21" t="s">
        <v>5803</v>
      </c>
      <c r="Q4012" s="21">
        <v>58158193310</v>
      </c>
      <c r="R4012" s="21"/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/>
      <c r="Y4012" s="21" t="str">
        <f t="shared" si="490"/>
        <v/>
      </c>
      <c r="Z4012" s="21" t="str">
        <f t="shared" si="491"/>
        <v>Saturday</v>
      </c>
      <c r="AA4012" s="21" t="str">
        <f t="shared" si="492"/>
        <v/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4007</v>
      </c>
      <c r="B4013" s="21">
        <v>922999</v>
      </c>
      <c r="C4013" s="30">
        <v>45968</v>
      </c>
      <c r="D4013" s="30">
        <v>45973</v>
      </c>
      <c r="E4013" s="47">
        <v>488.75</v>
      </c>
      <c r="F4013" s="47">
        <f t="shared" si="488"/>
        <v>43010</v>
      </c>
      <c r="G4013" s="48">
        <f t="shared" si="489"/>
        <v>86020</v>
      </c>
      <c r="H4013" s="21" t="s">
        <v>5800</v>
      </c>
      <c r="I4013" s="21"/>
      <c r="J4013" s="21">
        <v>2</v>
      </c>
      <c r="K4013" s="21">
        <v>2</v>
      </c>
      <c r="L4013" s="21">
        <f t="shared" si="479"/>
        <v>0</v>
      </c>
      <c r="M4013" s="21"/>
      <c r="N4013" s="30">
        <v>45976</v>
      </c>
      <c r="O4013" s="48"/>
      <c r="P4013" s="21" t="s">
        <v>5803</v>
      </c>
      <c r="Q4013" s="21">
        <v>58158193310</v>
      </c>
      <c r="R4013" s="21"/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/>
      <c r="Y4013" s="21" t="str">
        <f t="shared" si="490"/>
        <v/>
      </c>
      <c r="Z4013" s="21" t="str">
        <f t="shared" si="491"/>
        <v>Saturday</v>
      </c>
      <c r="AA4013" s="21" t="str">
        <f t="shared" si="492"/>
        <v/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4008</v>
      </c>
      <c r="B4014" s="21">
        <v>922999</v>
      </c>
      <c r="C4014" s="30">
        <v>45968</v>
      </c>
      <c r="D4014" s="30">
        <v>45973</v>
      </c>
      <c r="E4014" s="47">
        <v>450.5</v>
      </c>
      <c r="F4014" s="47">
        <f t="shared" si="488"/>
        <v>39644</v>
      </c>
      <c r="G4014" s="48">
        <f t="shared" si="489"/>
        <v>79288</v>
      </c>
      <c r="H4014" s="21" t="s">
        <v>5801</v>
      </c>
      <c r="I4014" s="21"/>
      <c r="J4014" s="21">
        <v>2</v>
      </c>
      <c r="K4014" s="21">
        <v>2</v>
      </c>
      <c r="L4014" s="21">
        <f t="shared" si="479"/>
        <v>0</v>
      </c>
      <c r="M4014" s="21"/>
      <c r="N4014" s="30">
        <v>45976</v>
      </c>
      <c r="O4014" s="48"/>
      <c r="P4014" s="21" t="s">
        <v>5803</v>
      </c>
      <c r="Q4014" s="21">
        <v>58158193310</v>
      </c>
      <c r="R4014" s="21"/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/>
      <c r="Y4014" s="21" t="str">
        <f t="shared" si="490"/>
        <v/>
      </c>
      <c r="Z4014" s="21" t="str">
        <f t="shared" si="491"/>
        <v>Saturday</v>
      </c>
      <c r="AA4014" s="21" t="str">
        <f t="shared" si="492"/>
        <v/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4009</v>
      </c>
      <c r="B4015" s="21">
        <v>922999</v>
      </c>
      <c r="C4015" s="30">
        <v>45968</v>
      </c>
      <c r="D4015" s="30">
        <v>45973</v>
      </c>
      <c r="E4015" s="47">
        <v>395.25</v>
      </c>
      <c r="F4015" s="47">
        <f t="shared" si="488"/>
        <v>34782</v>
      </c>
      <c r="G4015" s="48">
        <f t="shared" si="489"/>
        <v>69564</v>
      </c>
      <c r="H4015" s="21" t="s">
        <v>5802</v>
      </c>
      <c r="I4015" s="21"/>
      <c r="J4015" s="21">
        <v>2</v>
      </c>
      <c r="K4015" s="21">
        <v>2</v>
      </c>
      <c r="L4015" s="21">
        <f t="shared" si="479"/>
        <v>0</v>
      </c>
      <c r="M4015" s="21"/>
      <c r="N4015" s="30">
        <v>45976</v>
      </c>
      <c r="O4015" s="48"/>
      <c r="P4015" s="21" t="s">
        <v>5803</v>
      </c>
      <c r="Q4015" s="21">
        <v>58158193310</v>
      </c>
      <c r="R4015" s="21"/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/>
      <c r="Y4015" s="21" t="str">
        <f t="shared" si="490"/>
        <v/>
      </c>
      <c r="Z4015" s="21" t="str">
        <f t="shared" si="491"/>
        <v>Saturday</v>
      </c>
      <c r="AA4015" s="21" t="str">
        <f t="shared" si="492"/>
        <v/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4010</v>
      </c>
      <c r="B4016" s="21">
        <v>181651</v>
      </c>
      <c r="C4016" s="30">
        <v>45968</v>
      </c>
      <c r="D4016" s="30">
        <v>45973</v>
      </c>
      <c r="E4016" s="47">
        <v>3175</v>
      </c>
      <c r="F4016" s="47">
        <f t="shared" ref="F4016" si="493">IF(AB4016="DOLLAR",E4016*88,E4016)</f>
        <v>279400</v>
      </c>
      <c r="G4016" s="48">
        <f t="shared" ref="G4016" si="494">F4016*J4016</f>
        <v>279400</v>
      </c>
      <c r="H4016" s="21" t="s">
        <v>937</v>
      </c>
      <c r="I4016" s="21"/>
      <c r="J4016" s="21">
        <v>1</v>
      </c>
      <c r="K4016" s="21">
        <v>1</v>
      </c>
      <c r="L4016" s="21">
        <f t="shared" ref="L4016:L4066" si="495">J4016-K4016</f>
        <v>0</v>
      </c>
      <c r="M4016" s="21"/>
      <c r="N4016" s="30">
        <v>45976</v>
      </c>
      <c r="O4016" s="48"/>
      <c r="P4016" s="21" t="s">
        <v>2045</v>
      </c>
      <c r="Q4016" s="21">
        <v>58158192562</v>
      </c>
      <c r="R4016" s="21"/>
      <c r="S4016" s="3">
        <v>4</v>
      </c>
      <c r="T4016" s="37"/>
      <c r="U4016" s="21" t="s">
        <v>5219</v>
      </c>
      <c r="V4016" s="21" t="str">
        <f>VLOOKUP(P4016,'Customer List'!B:C,2,)</f>
        <v>Hyderabad</v>
      </c>
      <c r="W4016" s="38"/>
      <c r="X4016" s="30"/>
      <c r="Y4016" s="21" t="str">
        <f t="shared" ref="Y4016" si="496">IF(X4016="", "", X4016-N4016)</f>
        <v/>
      </c>
      <c r="Z4016" s="21" t="str">
        <f t="shared" ref="Z4016" si="497">IF(N4016="", "", TEXT(N4016, "dddd"))</f>
        <v>Saturday</v>
      </c>
      <c r="AA4016" s="21" t="str">
        <f t="shared" ref="AA4016" si="498">IF(X4016="", "", TEXT(X4016, "dddd"))</f>
        <v/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4011</v>
      </c>
      <c r="B4017" s="21" t="s">
        <v>5804</v>
      </c>
      <c r="C4017" s="30">
        <v>45960</v>
      </c>
      <c r="D4017" s="30">
        <v>45973</v>
      </c>
      <c r="E4017" s="47">
        <v>59.4</v>
      </c>
      <c r="F4017" s="47">
        <f t="shared" ref="F4017:F4066" si="499">IF(AB4017="DOLLAR",E4017*88,E4017)</f>
        <v>5227.2</v>
      </c>
      <c r="G4017" s="48">
        <f t="shared" ref="G4017:G4066" si="500">F4017*J4017</f>
        <v>5227.2</v>
      </c>
      <c r="H4017" s="21">
        <v>100306</v>
      </c>
      <c r="I4017" s="21" t="s">
        <v>5164</v>
      </c>
      <c r="J4017" s="21">
        <v>1</v>
      </c>
      <c r="K4017" s="21">
        <v>1</v>
      </c>
      <c r="L4017" s="21">
        <f t="shared" si="495"/>
        <v>0</v>
      </c>
      <c r="M4017" s="21"/>
      <c r="N4017" s="30">
        <v>45976</v>
      </c>
      <c r="O4017" s="48"/>
      <c r="P4017" s="21" t="s">
        <v>276</v>
      </c>
      <c r="Q4017" s="21">
        <v>58158193520</v>
      </c>
      <c r="R4017" s="21"/>
      <c r="S4017" s="3">
        <v>4</v>
      </c>
      <c r="T4017" s="37"/>
      <c r="U4017" s="21" t="s">
        <v>18</v>
      </c>
      <c r="V4017" s="21" t="str">
        <f>VLOOKUP(P4017,'Customer List'!B:C,2,)</f>
        <v>Pune</v>
      </c>
      <c r="W4017" s="38"/>
      <c r="X4017" s="30"/>
      <c r="Y4017" s="21" t="str">
        <f t="shared" ref="Y4017:Y4066" si="501">IF(X4017="", "", X4017-N4017)</f>
        <v/>
      </c>
      <c r="Z4017" s="21" t="str">
        <f t="shared" ref="Z4017:Z4066" si="502">IF(N4017="", "", TEXT(N4017, "dddd"))</f>
        <v>Saturday</v>
      </c>
      <c r="AA4017" s="21" t="str">
        <f t="shared" ref="AA4017:AA4066" si="503">IF(X4017="", "", TEXT(X4017, "dddd"))</f>
        <v/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4012</v>
      </c>
      <c r="B4018" s="21" t="s">
        <v>5804</v>
      </c>
      <c r="C4018" s="30">
        <v>45960</v>
      </c>
      <c r="D4018" s="30">
        <v>45973</v>
      </c>
      <c r="E4018" s="47">
        <v>118.8</v>
      </c>
      <c r="F4018" s="47">
        <f t="shared" si="499"/>
        <v>10454.4</v>
      </c>
      <c r="G4018" s="48">
        <f t="shared" si="500"/>
        <v>10454.4</v>
      </c>
      <c r="H4018" s="21">
        <v>100310</v>
      </c>
      <c r="I4018" s="21" t="s">
        <v>5164</v>
      </c>
      <c r="J4018" s="21">
        <v>1</v>
      </c>
      <c r="K4018" s="21">
        <v>1</v>
      </c>
      <c r="L4018" s="21">
        <f t="shared" si="495"/>
        <v>0</v>
      </c>
      <c r="M4018" s="21"/>
      <c r="N4018" s="30">
        <v>45976</v>
      </c>
      <c r="O4018" s="48"/>
      <c r="P4018" s="21" t="s">
        <v>276</v>
      </c>
      <c r="Q4018" s="21">
        <v>58158193520</v>
      </c>
      <c r="R4018" s="21"/>
      <c r="S4018" s="3">
        <v>4</v>
      </c>
      <c r="T4018" s="37"/>
      <c r="U4018" s="21" t="s">
        <v>18</v>
      </c>
      <c r="V4018" s="21" t="str">
        <f>VLOOKUP(P4018,'Customer List'!B:C,2,)</f>
        <v>Pune</v>
      </c>
      <c r="W4018" s="38"/>
      <c r="X4018" s="30"/>
      <c r="Y4018" s="21" t="str">
        <f t="shared" si="501"/>
        <v/>
      </c>
      <c r="Z4018" s="21" t="str">
        <f t="shared" si="502"/>
        <v>Saturday</v>
      </c>
      <c r="AA4018" s="21" t="str">
        <f t="shared" si="503"/>
        <v/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4013</v>
      </c>
      <c r="B4019" s="21" t="s">
        <v>5804</v>
      </c>
      <c r="C4019" s="30">
        <v>45960</v>
      </c>
      <c r="D4019" s="30">
        <v>45973</v>
      </c>
      <c r="E4019" s="47">
        <v>137.4</v>
      </c>
      <c r="F4019" s="47">
        <f t="shared" si="499"/>
        <v>12091.2</v>
      </c>
      <c r="G4019" s="48">
        <f t="shared" si="500"/>
        <v>12091.2</v>
      </c>
      <c r="H4019" s="21">
        <v>100322</v>
      </c>
      <c r="I4019" s="21" t="s">
        <v>5164</v>
      </c>
      <c r="J4019" s="21">
        <v>1</v>
      </c>
      <c r="K4019" s="21">
        <v>1</v>
      </c>
      <c r="L4019" s="21">
        <f t="shared" si="495"/>
        <v>0</v>
      </c>
      <c r="M4019" s="21"/>
      <c r="N4019" s="30">
        <v>45976</v>
      </c>
      <c r="O4019" s="48"/>
      <c r="P4019" s="21" t="s">
        <v>276</v>
      </c>
      <c r="Q4019" s="21">
        <v>58158193520</v>
      </c>
      <c r="R4019" s="21"/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/>
      <c r="Y4019" s="21" t="str">
        <f t="shared" si="501"/>
        <v/>
      </c>
      <c r="Z4019" s="21" t="str">
        <f t="shared" si="502"/>
        <v>Saturday</v>
      </c>
      <c r="AA4019" s="21" t="str">
        <f t="shared" si="503"/>
        <v/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4014</v>
      </c>
      <c r="B4020" s="21" t="s">
        <v>5804</v>
      </c>
      <c r="C4020" s="30">
        <v>45960</v>
      </c>
      <c r="D4020" s="30">
        <v>45973</v>
      </c>
      <c r="E4020" s="47">
        <v>607.75</v>
      </c>
      <c r="F4020" s="47">
        <f t="shared" si="499"/>
        <v>53482</v>
      </c>
      <c r="G4020" s="48">
        <f t="shared" si="500"/>
        <v>106964</v>
      </c>
      <c r="H4020" s="21">
        <v>100461</v>
      </c>
      <c r="I4020" s="21" t="s">
        <v>4762</v>
      </c>
      <c r="J4020" s="21">
        <v>2</v>
      </c>
      <c r="K4020" s="21">
        <v>2</v>
      </c>
      <c r="L4020" s="21">
        <f t="shared" si="495"/>
        <v>0</v>
      </c>
      <c r="M4020" s="21"/>
      <c r="N4020" s="30">
        <v>45978</v>
      </c>
      <c r="O4020" s="48"/>
      <c r="P4020" s="21" t="s">
        <v>2171</v>
      </c>
      <c r="Q4020" s="21"/>
      <c r="R4020" s="21"/>
      <c r="S4020" s="3">
        <v>4</v>
      </c>
      <c r="T4020" s="37"/>
      <c r="U4020" s="21" t="s">
        <v>18</v>
      </c>
      <c r="V4020" s="21" t="str">
        <f>VLOOKUP(P4020,'Customer List'!B:C,2,)</f>
        <v>Gujrat</v>
      </c>
      <c r="W4020" s="38"/>
      <c r="X4020" s="30"/>
      <c r="Y4020" s="21" t="str">
        <f t="shared" si="501"/>
        <v/>
      </c>
      <c r="Z4020" s="21" t="str">
        <f t="shared" si="502"/>
        <v>Monday</v>
      </c>
      <c r="AA4020" s="21" t="str">
        <f t="shared" si="503"/>
        <v/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4015</v>
      </c>
      <c r="B4021" s="21" t="s">
        <v>5804</v>
      </c>
      <c r="C4021" s="30">
        <v>45960</v>
      </c>
      <c r="D4021" s="30">
        <v>45973</v>
      </c>
      <c r="E4021" s="47">
        <v>172.8</v>
      </c>
      <c r="F4021" s="47">
        <f t="shared" si="499"/>
        <v>15206.400000000001</v>
      </c>
      <c r="G4021" s="48">
        <f t="shared" si="500"/>
        <v>15206.400000000001</v>
      </c>
      <c r="H4021" s="21">
        <v>101230</v>
      </c>
      <c r="I4021" s="21" t="s">
        <v>4753</v>
      </c>
      <c r="J4021" s="21">
        <v>1</v>
      </c>
      <c r="K4021" s="21">
        <v>1</v>
      </c>
      <c r="L4021" s="21">
        <f t="shared" si="495"/>
        <v>0</v>
      </c>
      <c r="M4021" s="21"/>
      <c r="N4021" s="30">
        <v>45976</v>
      </c>
      <c r="O4021" s="48"/>
      <c r="P4021" s="21" t="s">
        <v>242</v>
      </c>
      <c r="Q4021" s="21">
        <v>58158203961</v>
      </c>
      <c r="R4021" s="21"/>
      <c r="S4021" s="3">
        <v>4</v>
      </c>
      <c r="T4021" s="37"/>
      <c r="U4021" s="21" t="s">
        <v>18</v>
      </c>
      <c r="V4021" s="21" t="str">
        <f>VLOOKUP(P4021,'Customer List'!B:C,2,)</f>
        <v>Mumbai</v>
      </c>
      <c r="W4021" s="38"/>
      <c r="X4021" s="30"/>
      <c r="Y4021" s="21" t="str">
        <f t="shared" si="501"/>
        <v/>
      </c>
      <c r="Z4021" s="21" t="str">
        <f t="shared" si="502"/>
        <v>Saturday</v>
      </c>
      <c r="AA4021" s="21" t="str">
        <f t="shared" si="503"/>
        <v/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4016</v>
      </c>
      <c r="B4022" s="21" t="s">
        <v>5804</v>
      </c>
      <c r="C4022" s="30">
        <v>45960</v>
      </c>
      <c r="D4022" s="30">
        <v>45973</v>
      </c>
      <c r="E4022" s="47">
        <v>211.2</v>
      </c>
      <c r="F4022" s="47">
        <f t="shared" si="499"/>
        <v>18585.599999999999</v>
      </c>
      <c r="G4022" s="48">
        <f t="shared" si="500"/>
        <v>37171.199999999997</v>
      </c>
      <c r="H4022" s="21">
        <v>135014</v>
      </c>
      <c r="I4022" s="21" t="s">
        <v>5066</v>
      </c>
      <c r="J4022" s="21">
        <v>2</v>
      </c>
      <c r="K4022" s="21">
        <v>2</v>
      </c>
      <c r="L4022" s="21">
        <f t="shared" si="495"/>
        <v>0</v>
      </c>
      <c r="M4022" s="21"/>
      <c r="N4022" s="30">
        <v>45978</v>
      </c>
      <c r="O4022" s="48"/>
      <c r="P4022" s="21" t="s">
        <v>2171</v>
      </c>
      <c r="Q4022" s="21"/>
      <c r="R4022" s="21"/>
      <c r="S4022" s="3">
        <v>4</v>
      </c>
      <c r="T4022" s="37"/>
      <c r="U4022" s="21" t="s">
        <v>18</v>
      </c>
      <c r="V4022" s="21" t="str">
        <f>VLOOKUP(P4022,'Customer List'!B:C,2,)</f>
        <v>Gujrat</v>
      </c>
      <c r="W4022" s="38"/>
      <c r="X4022" s="30"/>
      <c r="Y4022" s="21" t="str">
        <f t="shared" si="501"/>
        <v/>
      </c>
      <c r="Z4022" s="21" t="str">
        <f t="shared" si="502"/>
        <v>Monday</v>
      </c>
      <c r="AA4022" s="21" t="str">
        <f t="shared" si="503"/>
        <v/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4017</v>
      </c>
      <c r="B4023" s="21" t="s">
        <v>5804</v>
      </c>
      <c r="C4023" s="30">
        <v>45960</v>
      </c>
      <c r="D4023" s="30">
        <v>45973</v>
      </c>
      <c r="E4023" s="47">
        <v>146.30000000000001</v>
      </c>
      <c r="F4023" s="47">
        <f t="shared" si="499"/>
        <v>12874.400000000001</v>
      </c>
      <c r="G4023" s="48">
        <f t="shared" si="500"/>
        <v>25748.800000000003</v>
      </c>
      <c r="H4023" s="21">
        <v>142517</v>
      </c>
      <c r="I4023" s="21" t="s">
        <v>4761</v>
      </c>
      <c r="J4023" s="21">
        <v>2</v>
      </c>
      <c r="K4023" s="21">
        <v>2</v>
      </c>
      <c r="L4023" s="21">
        <f t="shared" si="495"/>
        <v>0</v>
      </c>
      <c r="M4023" s="21"/>
      <c r="N4023" s="30">
        <v>45978</v>
      </c>
      <c r="O4023" s="48"/>
      <c r="P4023" s="21" t="s">
        <v>2171</v>
      </c>
      <c r="Q4023" s="21"/>
      <c r="R4023" s="21"/>
      <c r="S4023" s="3">
        <v>4</v>
      </c>
      <c r="T4023" s="37"/>
      <c r="U4023" s="21" t="s">
        <v>18</v>
      </c>
      <c r="V4023" s="21" t="str">
        <f>VLOOKUP(P4023,'Customer List'!B:C,2,)</f>
        <v>Gujrat</v>
      </c>
      <c r="W4023" s="38"/>
      <c r="X4023" s="30"/>
      <c r="Y4023" s="21" t="str">
        <f t="shared" si="501"/>
        <v/>
      </c>
      <c r="Z4023" s="21" t="str">
        <f t="shared" si="502"/>
        <v>Monday</v>
      </c>
      <c r="AA4023" s="21" t="str">
        <f t="shared" si="503"/>
        <v/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4018</v>
      </c>
      <c r="B4024" s="21" t="s">
        <v>5804</v>
      </c>
      <c r="C4024" s="30">
        <v>45960</v>
      </c>
      <c r="D4024" s="30">
        <v>45973</v>
      </c>
      <c r="E4024" s="47">
        <v>175.8</v>
      </c>
      <c r="F4024" s="47">
        <f t="shared" si="499"/>
        <v>15470.400000000001</v>
      </c>
      <c r="G4024" s="48">
        <f t="shared" si="500"/>
        <v>30940.800000000003</v>
      </c>
      <c r="H4024" s="21">
        <v>145510</v>
      </c>
      <c r="I4024" s="21" t="s">
        <v>4770</v>
      </c>
      <c r="J4024" s="21">
        <v>2</v>
      </c>
      <c r="K4024" s="21">
        <v>2</v>
      </c>
      <c r="L4024" s="21">
        <f t="shared" si="495"/>
        <v>0</v>
      </c>
      <c r="M4024" s="21"/>
      <c r="N4024" s="30">
        <v>45978</v>
      </c>
      <c r="O4024" s="48"/>
      <c r="P4024" s="21" t="s">
        <v>2171</v>
      </c>
      <c r="Q4024" s="21"/>
      <c r="R4024" s="21"/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/>
      <c r="Y4024" s="21" t="str">
        <f t="shared" si="501"/>
        <v/>
      </c>
      <c r="Z4024" s="21" t="str">
        <f t="shared" si="502"/>
        <v>Monday</v>
      </c>
      <c r="AA4024" s="21" t="str">
        <f t="shared" si="503"/>
        <v/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4019</v>
      </c>
      <c r="B4025" s="21" t="s">
        <v>5804</v>
      </c>
      <c r="C4025" s="30">
        <v>45960</v>
      </c>
      <c r="D4025" s="30">
        <v>45973</v>
      </c>
      <c r="E4025" s="47">
        <v>131.4</v>
      </c>
      <c r="F4025" s="47">
        <f t="shared" si="499"/>
        <v>11563.2</v>
      </c>
      <c r="G4025" s="48">
        <f t="shared" si="500"/>
        <v>11563.2</v>
      </c>
      <c r="H4025" s="21">
        <v>162104</v>
      </c>
      <c r="I4025" s="21" t="s">
        <v>5805</v>
      </c>
      <c r="J4025" s="21">
        <v>1</v>
      </c>
      <c r="K4025" s="21">
        <v>1</v>
      </c>
      <c r="L4025" s="21">
        <f t="shared" si="495"/>
        <v>0</v>
      </c>
      <c r="M4025" s="21"/>
      <c r="N4025" s="30">
        <v>45976</v>
      </c>
      <c r="O4025" s="48"/>
      <c r="P4025" s="21" t="s">
        <v>276</v>
      </c>
      <c r="Q4025" s="21">
        <v>58158193520</v>
      </c>
      <c r="R4025" s="21"/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/>
      <c r="Y4025" s="21" t="str">
        <f t="shared" si="501"/>
        <v/>
      </c>
      <c r="Z4025" s="21" t="str">
        <f t="shared" si="502"/>
        <v>Saturday</v>
      </c>
      <c r="AA4025" s="21" t="str">
        <f t="shared" si="503"/>
        <v/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4020</v>
      </c>
      <c r="B4026" s="21" t="s">
        <v>5804</v>
      </c>
      <c r="C4026" s="30">
        <v>45960</v>
      </c>
      <c r="D4026" s="30">
        <v>45973</v>
      </c>
      <c r="E4026" s="47">
        <v>266.7</v>
      </c>
      <c r="F4026" s="47">
        <f t="shared" si="499"/>
        <v>23469.599999999999</v>
      </c>
      <c r="G4026" s="48">
        <f t="shared" si="500"/>
        <v>23469.599999999999</v>
      </c>
      <c r="H4026" s="21">
        <v>300434</v>
      </c>
      <c r="I4026" s="21" t="s">
        <v>4772</v>
      </c>
      <c r="J4026" s="21">
        <v>1</v>
      </c>
      <c r="K4026" s="21">
        <v>1</v>
      </c>
      <c r="L4026" s="21">
        <f t="shared" si="495"/>
        <v>0</v>
      </c>
      <c r="M4026" s="21"/>
      <c r="N4026" s="30">
        <v>45975</v>
      </c>
      <c r="O4026" s="48"/>
      <c r="P4026" s="21" t="s">
        <v>191</v>
      </c>
      <c r="Q4026" s="21"/>
      <c r="R4026" s="21"/>
      <c r="S4026" s="3">
        <v>4</v>
      </c>
      <c r="T4026" s="37"/>
      <c r="U4026" s="21" t="s">
        <v>18</v>
      </c>
      <c r="V4026" s="21" t="str">
        <f>VLOOKUP(P4026,'Customer List'!B:C,2,)</f>
        <v>Chandigarh</v>
      </c>
      <c r="W4026" s="38"/>
      <c r="X4026" s="30"/>
      <c r="Y4026" s="21" t="str">
        <f t="shared" si="501"/>
        <v/>
      </c>
      <c r="Z4026" s="21" t="str">
        <f t="shared" si="502"/>
        <v>Friday</v>
      </c>
      <c r="AA4026" s="21" t="str">
        <f t="shared" si="503"/>
        <v/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4021</v>
      </c>
      <c r="B4027" s="21" t="s">
        <v>5804</v>
      </c>
      <c r="C4027" s="30">
        <v>45960</v>
      </c>
      <c r="D4027" s="30">
        <v>45973</v>
      </c>
      <c r="E4027" s="47">
        <v>85.8</v>
      </c>
      <c r="F4027" s="47">
        <f t="shared" si="499"/>
        <v>7550.4</v>
      </c>
      <c r="G4027" s="48">
        <f t="shared" si="500"/>
        <v>7550.4</v>
      </c>
      <c r="H4027" s="21">
        <v>302215</v>
      </c>
      <c r="I4027" s="21" t="s">
        <v>4774</v>
      </c>
      <c r="J4027" s="21">
        <v>1</v>
      </c>
      <c r="K4027" s="21">
        <v>1</v>
      </c>
      <c r="L4027" s="21">
        <f t="shared" si="495"/>
        <v>0</v>
      </c>
      <c r="M4027" s="21"/>
      <c r="N4027" s="30">
        <v>45976</v>
      </c>
      <c r="O4027" s="48"/>
      <c r="P4027" s="21" t="s">
        <v>2490</v>
      </c>
      <c r="Q4027" s="21">
        <v>58158205604</v>
      </c>
      <c r="R4027" s="21"/>
      <c r="S4027" s="3">
        <v>4</v>
      </c>
      <c r="T4027" s="37"/>
      <c r="U4027" s="21" t="s">
        <v>18</v>
      </c>
      <c r="V4027" s="21" t="str">
        <f>VLOOKUP(P4027,'Customer List'!B:C,2,)</f>
        <v>Chennai</v>
      </c>
      <c r="W4027" s="38"/>
      <c r="X4027" s="30"/>
      <c r="Y4027" s="21" t="str">
        <f t="shared" si="501"/>
        <v/>
      </c>
      <c r="Z4027" s="21" t="str">
        <f t="shared" si="502"/>
        <v>Saturday</v>
      </c>
      <c r="AA4027" s="21" t="str">
        <f t="shared" si="503"/>
        <v/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4022</v>
      </c>
      <c r="B4028" s="21" t="s">
        <v>5804</v>
      </c>
      <c r="C4028" s="30">
        <v>45960</v>
      </c>
      <c r="D4028" s="30">
        <v>45973</v>
      </c>
      <c r="E4028" s="47">
        <v>188.4</v>
      </c>
      <c r="F4028" s="47">
        <f t="shared" si="499"/>
        <v>16579.2</v>
      </c>
      <c r="G4028" s="48">
        <f t="shared" si="500"/>
        <v>16579.2</v>
      </c>
      <c r="H4028" s="21">
        <v>305118</v>
      </c>
      <c r="I4028" s="21" t="s">
        <v>5806</v>
      </c>
      <c r="J4028" s="21">
        <v>1</v>
      </c>
      <c r="K4028" s="21">
        <v>1</v>
      </c>
      <c r="L4028" s="21">
        <f t="shared" si="495"/>
        <v>0</v>
      </c>
      <c r="M4028" s="21"/>
      <c r="N4028" s="30">
        <v>45975</v>
      </c>
      <c r="O4028" s="48"/>
      <c r="P4028" s="21" t="s">
        <v>191</v>
      </c>
      <c r="Q4028" s="21"/>
      <c r="R4028" s="21"/>
      <c r="S4028" s="3">
        <v>4</v>
      </c>
      <c r="T4028" s="37"/>
      <c r="U4028" s="21" t="s">
        <v>18</v>
      </c>
      <c r="V4028" s="21" t="str">
        <f>VLOOKUP(P4028,'Customer List'!B:C,2,)</f>
        <v>Chandigarh</v>
      </c>
      <c r="W4028" s="38"/>
      <c r="X4028" s="30"/>
      <c r="Y4028" s="21" t="str">
        <f t="shared" si="501"/>
        <v/>
      </c>
      <c r="Z4028" s="21" t="str">
        <f t="shared" si="502"/>
        <v>Friday</v>
      </c>
      <c r="AA4028" s="21" t="str">
        <f t="shared" si="503"/>
        <v/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4023</v>
      </c>
      <c r="B4029" s="21" t="s">
        <v>5804</v>
      </c>
      <c r="C4029" s="30">
        <v>45960</v>
      </c>
      <c r="D4029" s="30">
        <v>45973</v>
      </c>
      <c r="E4029" s="47">
        <v>175.8</v>
      </c>
      <c r="F4029" s="47">
        <f t="shared" si="499"/>
        <v>15470.400000000001</v>
      </c>
      <c r="G4029" s="48">
        <f t="shared" si="500"/>
        <v>15470.400000000001</v>
      </c>
      <c r="H4029" s="21">
        <v>313620</v>
      </c>
      <c r="I4029" s="21" t="s">
        <v>5807</v>
      </c>
      <c r="J4029" s="21">
        <v>1</v>
      </c>
      <c r="K4029" s="21">
        <v>1</v>
      </c>
      <c r="L4029" s="21">
        <f t="shared" si="495"/>
        <v>0</v>
      </c>
      <c r="M4029" s="21"/>
      <c r="N4029" s="30">
        <v>45978</v>
      </c>
      <c r="O4029" s="48"/>
      <c r="P4029" s="21" t="s">
        <v>2171</v>
      </c>
      <c r="Q4029" s="21"/>
      <c r="R4029" s="21"/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/>
      <c r="Y4029" s="21" t="str">
        <f t="shared" si="501"/>
        <v/>
      </c>
      <c r="Z4029" s="21" t="str">
        <f t="shared" si="502"/>
        <v>Monday</v>
      </c>
      <c r="AA4029" s="21" t="str">
        <f t="shared" si="503"/>
        <v/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4024</v>
      </c>
      <c r="B4030" s="21" t="s">
        <v>5804</v>
      </c>
      <c r="C4030" s="30">
        <v>45960</v>
      </c>
      <c r="D4030" s="30">
        <v>45973</v>
      </c>
      <c r="E4030" s="47">
        <v>229.2</v>
      </c>
      <c r="F4030" s="47">
        <f t="shared" si="499"/>
        <v>20169.599999999999</v>
      </c>
      <c r="G4030" s="48">
        <f t="shared" si="500"/>
        <v>20169.599999999999</v>
      </c>
      <c r="H4030" s="21">
        <v>314512</v>
      </c>
      <c r="I4030" s="21" t="s">
        <v>5808</v>
      </c>
      <c r="J4030" s="21">
        <v>1</v>
      </c>
      <c r="K4030" s="21"/>
      <c r="L4030" s="21">
        <f t="shared" si="495"/>
        <v>1</v>
      </c>
      <c r="M4030" s="21"/>
      <c r="N4030" s="30"/>
      <c r="O4030" s="48"/>
      <c r="P4030" s="21" t="s">
        <v>901</v>
      </c>
      <c r="Q4030" s="21"/>
      <c r="R4030" s="21"/>
      <c r="S4030" s="3">
        <v>4</v>
      </c>
      <c r="T4030" s="37"/>
      <c r="U4030" s="21" t="s">
        <v>18</v>
      </c>
      <c r="V4030" s="21" t="str">
        <f>VLOOKUP(P4030,'Customer List'!B:C,2,)</f>
        <v>Delhi</v>
      </c>
      <c r="W4030" s="38"/>
      <c r="X4030" s="30"/>
      <c r="Y4030" s="21" t="str">
        <f t="shared" si="501"/>
        <v/>
      </c>
      <c r="Z4030" s="21" t="str">
        <f t="shared" si="502"/>
        <v/>
      </c>
      <c r="AA4030" s="21" t="str">
        <f t="shared" si="503"/>
        <v/>
      </c>
      <c r="AB4030" s="21" t="str">
        <f>VLOOKUP(U4030,'Currency Sheet'!A:C,3,)</f>
        <v>DOLLAR</v>
      </c>
      <c r="AC4030" s="42" t="str">
        <f>VLOOKUP(P4030,'Customer List'!B:D,3,)</f>
        <v>Local</v>
      </c>
    </row>
    <row r="4031" spans="1:29" x14ac:dyDescent="0.25">
      <c r="A4031" s="21">
        <v>4025</v>
      </c>
      <c r="B4031" s="21" t="s">
        <v>5804</v>
      </c>
      <c r="C4031" s="30">
        <v>45960</v>
      </c>
      <c r="D4031" s="30">
        <v>45973</v>
      </c>
      <c r="E4031" s="47">
        <v>229.2</v>
      </c>
      <c r="F4031" s="47">
        <f t="shared" si="499"/>
        <v>20169.599999999999</v>
      </c>
      <c r="G4031" s="48">
        <f t="shared" si="500"/>
        <v>20169.599999999999</v>
      </c>
      <c r="H4031" s="21">
        <v>314512</v>
      </c>
      <c r="I4031" s="21" t="s">
        <v>5808</v>
      </c>
      <c r="J4031" s="21">
        <v>1</v>
      </c>
      <c r="K4031" s="21">
        <v>1</v>
      </c>
      <c r="L4031" s="21">
        <f t="shared" si="495"/>
        <v>0</v>
      </c>
      <c r="M4031" s="21"/>
      <c r="N4031" s="30">
        <v>45976</v>
      </c>
      <c r="O4031" s="48"/>
      <c r="P4031" s="21" t="s">
        <v>2490</v>
      </c>
      <c r="Q4031" s="21">
        <v>58158205604</v>
      </c>
      <c r="R4031" s="21"/>
      <c r="S4031" s="3">
        <v>4</v>
      </c>
      <c r="T4031" s="37"/>
      <c r="U4031" s="21" t="s">
        <v>18</v>
      </c>
      <c r="V4031" s="21" t="str">
        <f>VLOOKUP(P4031,'Customer List'!B:C,2,)</f>
        <v>Chennai</v>
      </c>
      <c r="W4031" s="38"/>
      <c r="X4031" s="30"/>
      <c r="Y4031" s="21" t="str">
        <f t="shared" si="501"/>
        <v/>
      </c>
      <c r="Z4031" s="21" t="str">
        <f t="shared" si="502"/>
        <v>Saturday</v>
      </c>
      <c r="AA4031" s="21" t="str">
        <f t="shared" si="503"/>
        <v/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4026</v>
      </c>
      <c r="B4032" s="21" t="s">
        <v>5804</v>
      </c>
      <c r="C4032" s="30">
        <v>45960</v>
      </c>
      <c r="D4032" s="30">
        <v>45973</v>
      </c>
      <c r="E4032" s="47">
        <v>146.4</v>
      </c>
      <c r="F4032" s="47">
        <f t="shared" si="499"/>
        <v>12883.2</v>
      </c>
      <c r="G4032" s="48">
        <f t="shared" si="500"/>
        <v>25766.400000000001</v>
      </c>
      <c r="H4032" s="21">
        <v>316508</v>
      </c>
      <c r="I4032" s="21" t="s">
        <v>5809</v>
      </c>
      <c r="J4032" s="21">
        <v>2</v>
      </c>
      <c r="K4032" s="21">
        <v>2</v>
      </c>
      <c r="L4032" s="21">
        <f t="shared" si="495"/>
        <v>0</v>
      </c>
      <c r="M4032" s="21"/>
      <c r="N4032" s="30">
        <v>45976</v>
      </c>
      <c r="O4032" s="48"/>
      <c r="P4032" s="21" t="s">
        <v>2046</v>
      </c>
      <c r="Q4032" s="21"/>
      <c r="R4032" s="21"/>
      <c r="S4032" s="3">
        <v>4</v>
      </c>
      <c r="T4032" s="37"/>
      <c r="U4032" s="21" t="s">
        <v>18</v>
      </c>
      <c r="V4032" s="21" t="str">
        <f>VLOOKUP(P4032,'Customer List'!B:C,2,)</f>
        <v>Banglore</v>
      </c>
      <c r="W4032" s="38"/>
      <c r="X4032" s="30"/>
      <c r="Y4032" s="21" t="str">
        <f t="shared" si="501"/>
        <v/>
      </c>
      <c r="Z4032" s="21" t="str">
        <f t="shared" si="502"/>
        <v>Saturday</v>
      </c>
      <c r="AA4032" s="21" t="str">
        <f t="shared" si="503"/>
        <v/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4027</v>
      </c>
      <c r="B4033" s="21" t="s">
        <v>5804</v>
      </c>
      <c r="C4033" s="30">
        <v>45960</v>
      </c>
      <c r="D4033" s="30">
        <v>45973</v>
      </c>
      <c r="E4033" s="47">
        <v>78.599999999999994</v>
      </c>
      <c r="F4033" s="47">
        <f t="shared" si="499"/>
        <v>6916.7999999999993</v>
      </c>
      <c r="G4033" s="48">
        <f t="shared" si="500"/>
        <v>6916.7999999999993</v>
      </c>
      <c r="H4033" s="21">
        <v>323809</v>
      </c>
      <c r="I4033" s="21" t="s">
        <v>5810</v>
      </c>
      <c r="J4033" s="21">
        <v>1</v>
      </c>
      <c r="K4033" s="21">
        <v>1</v>
      </c>
      <c r="L4033" s="21">
        <f t="shared" si="495"/>
        <v>0</v>
      </c>
      <c r="M4033" s="21"/>
      <c r="N4033" s="30">
        <v>45976</v>
      </c>
      <c r="O4033" s="48"/>
      <c r="P4033" s="21" t="s">
        <v>621</v>
      </c>
      <c r="Q4033" s="21">
        <v>58158205394</v>
      </c>
      <c r="R4033" s="21"/>
      <c r="S4033" s="3">
        <v>4</v>
      </c>
      <c r="T4033" s="37"/>
      <c r="U4033" s="21" t="s">
        <v>18</v>
      </c>
      <c r="V4033" s="21" t="str">
        <f>VLOOKUP(P4033,'Customer List'!B:C,2,)</f>
        <v>Hyderabad</v>
      </c>
      <c r="W4033" s="38"/>
      <c r="X4033" s="30"/>
      <c r="Y4033" s="21" t="str">
        <f t="shared" si="501"/>
        <v/>
      </c>
      <c r="Z4033" s="21" t="str">
        <f t="shared" si="502"/>
        <v>Saturday</v>
      </c>
      <c r="AA4033" s="21" t="str">
        <f t="shared" si="503"/>
        <v/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4028</v>
      </c>
      <c r="B4034" s="21" t="s">
        <v>5804</v>
      </c>
      <c r="C4034" s="30">
        <v>45960</v>
      </c>
      <c r="D4034" s="30">
        <v>45973</v>
      </c>
      <c r="E4034" s="47">
        <v>133</v>
      </c>
      <c r="F4034" s="47">
        <f t="shared" si="499"/>
        <v>11704</v>
      </c>
      <c r="G4034" s="48">
        <f t="shared" si="500"/>
        <v>11704</v>
      </c>
      <c r="H4034" s="21">
        <v>341619</v>
      </c>
      <c r="I4034" s="21" t="s">
        <v>5073</v>
      </c>
      <c r="J4034" s="21">
        <v>1</v>
      </c>
      <c r="K4034" s="21">
        <v>1</v>
      </c>
      <c r="L4034" s="21">
        <f t="shared" si="495"/>
        <v>0</v>
      </c>
      <c r="M4034" s="21"/>
      <c r="N4034" s="30">
        <v>45975</v>
      </c>
      <c r="O4034" s="48"/>
      <c r="P4034" s="21" t="s">
        <v>191</v>
      </c>
      <c r="Q4034" s="21"/>
      <c r="R4034" s="21"/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/>
      <c r="Y4034" s="21" t="str">
        <f t="shared" si="501"/>
        <v/>
      </c>
      <c r="Z4034" s="21" t="str">
        <f t="shared" si="502"/>
        <v>Friday</v>
      </c>
      <c r="AA4034" s="21" t="str">
        <f t="shared" si="503"/>
        <v/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4029</v>
      </c>
      <c r="B4035" s="21" t="s">
        <v>5804</v>
      </c>
      <c r="C4035" s="30">
        <v>45960</v>
      </c>
      <c r="D4035" s="30">
        <v>45973</v>
      </c>
      <c r="E4035" s="47">
        <v>207</v>
      </c>
      <c r="F4035" s="47">
        <f t="shared" si="499"/>
        <v>18216</v>
      </c>
      <c r="G4035" s="48">
        <f t="shared" si="500"/>
        <v>18216</v>
      </c>
      <c r="H4035" s="21">
        <v>344614</v>
      </c>
      <c r="I4035" s="21" t="s">
        <v>4783</v>
      </c>
      <c r="J4035" s="21">
        <v>1</v>
      </c>
      <c r="K4035" s="21"/>
      <c r="L4035" s="21">
        <f t="shared" si="495"/>
        <v>1</v>
      </c>
      <c r="M4035" s="21"/>
      <c r="N4035" s="30"/>
      <c r="O4035" s="48"/>
      <c r="P4035" s="21" t="s">
        <v>1136</v>
      </c>
      <c r="Q4035" s="21"/>
      <c r="R4035" s="21"/>
      <c r="S4035" s="3">
        <v>4</v>
      </c>
      <c r="T4035" s="37"/>
      <c r="U4035" s="21" t="s">
        <v>18</v>
      </c>
      <c r="V4035" s="21" t="str">
        <f>VLOOKUP(P4035,'Customer List'!B:C,2,)</f>
        <v>Delhi</v>
      </c>
      <c r="W4035" s="38"/>
      <c r="X4035" s="30"/>
      <c r="Y4035" s="21" t="str">
        <f t="shared" si="501"/>
        <v/>
      </c>
      <c r="Z4035" s="21" t="str">
        <f t="shared" si="502"/>
        <v/>
      </c>
      <c r="AA4035" s="21" t="str">
        <f t="shared" si="503"/>
        <v/>
      </c>
      <c r="AB4035" s="21" t="str">
        <f>VLOOKUP(U4035,'Currency Sheet'!A:C,3,)</f>
        <v>DOLLAR</v>
      </c>
      <c r="AC4035" s="42" t="str">
        <f>VLOOKUP(P4035,'Customer List'!B:D,3,)</f>
        <v>Local</v>
      </c>
    </row>
    <row r="4036" spans="1:29" x14ac:dyDescent="0.25">
      <c r="A4036" s="21">
        <v>4030</v>
      </c>
      <c r="B4036" s="21" t="s">
        <v>5804</v>
      </c>
      <c r="C4036" s="30">
        <v>45960</v>
      </c>
      <c r="D4036" s="30">
        <v>45973</v>
      </c>
      <c r="E4036" s="47">
        <v>95.4</v>
      </c>
      <c r="F4036" s="47">
        <f t="shared" si="499"/>
        <v>8395.2000000000007</v>
      </c>
      <c r="G4036" s="48">
        <f t="shared" si="500"/>
        <v>8395.2000000000007</v>
      </c>
      <c r="H4036" s="21">
        <v>352315</v>
      </c>
      <c r="I4036" s="21" t="s">
        <v>4796</v>
      </c>
      <c r="J4036" s="21">
        <v>1</v>
      </c>
      <c r="K4036" s="21">
        <v>1</v>
      </c>
      <c r="L4036" s="21">
        <f t="shared" si="495"/>
        <v>0</v>
      </c>
      <c r="M4036" s="21"/>
      <c r="N4036" s="30">
        <v>45975</v>
      </c>
      <c r="O4036" s="48"/>
      <c r="P4036" s="21" t="s">
        <v>191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/>
      <c r="Y4036" s="21" t="str">
        <f t="shared" si="501"/>
        <v/>
      </c>
      <c r="Z4036" s="21" t="str">
        <f t="shared" si="502"/>
        <v>Friday</v>
      </c>
      <c r="AA4036" s="21" t="str">
        <f t="shared" si="503"/>
        <v/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4031</v>
      </c>
      <c r="B4037" s="21" t="s">
        <v>5804</v>
      </c>
      <c r="C4037" s="30">
        <v>45960</v>
      </c>
      <c r="D4037" s="30">
        <v>45973</v>
      </c>
      <c r="E4037" s="47">
        <v>105.6</v>
      </c>
      <c r="F4037" s="47">
        <f t="shared" si="499"/>
        <v>9292.7999999999993</v>
      </c>
      <c r="G4037" s="48">
        <f t="shared" si="500"/>
        <v>9292.7999999999993</v>
      </c>
      <c r="H4037" s="21">
        <v>353442</v>
      </c>
      <c r="I4037" s="21" t="s">
        <v>5811</v>
      </c>
      <c r="J4037" s="21">
        <v>1</v>
      </c>
      <c r="K4037" s="21">
        <v>1</v>
      </c>
      <c r="L4037" s="21">
        <f t="shared" si="495"/>
        <v>0</v>
      </c>
      <c r="M4037" s="21"/>
      <c r="N4037" s="30">
        <v>45975</v>
      </c>
      <c r="O4037" s="48"/>
      <c r="P4037" s="21" t="s">
        <v>191</v>
      </c>
      <c r="Q4037" s="21"/>
      <c r="R4037" s="21"/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/>
      <c r="Y4037" s="21" t="str">
        <f t="shared" si="501"/>
        <v/>
      </c>
      <c r="Z4037" s="21" t="str">
        <f t="shared" si="502"/>
        <v>Friday</v>
      </c>
      <c r="AA4037" s="21" t="str">
        <f t="shared" si="503"/>
        <v/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4032</v>
      </c>
      <c r="B4038" s="21" t="s">
        <v>5804</v>
      </c>
      <c r="C4038" s="30">
        <v>45960</v>
      </c>
      <c r="D4038" s="30">
        <v>45973</v>
      </c>
      <c r="E4038" s="47">
        <v>112.8</v>
      </c>
      <c r="F4038" s="47">
        <f t="shared" si="499"/>
        <v>9926.4</v>
      </c>
      <c r="G4038" s="48">
        <f t="shared" si="500"/>
        <v>9926.4</v>
      </c>
      <c r="H4038" s="21">
        <v>353755</v>
      </c>
      <c r="I4038" s="21" t="s">
        <v>4797</v>
      </c>
      <c r="J4038" s="21">
        <v>1</v>
      </c>
      <c r="K4038" s="21">
        <v>1</v>
      </c>
      <c r="L4038" s="21">
        <f t="shared" si="495"/>
        <v>0</v>
      </c>
      <c r="M4038" s="21"/>
      <c r="N4038" s="30">
        <v>45975</v>
      </c>
      <c r="O4038" s="48"/>
      <c r="P4038" s="21" t="s">
        <v>191</v>
      </c>
      <c r="Q4038" s="21"/>
      <c r="R4038" s="21"/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/>
      <c r="Y4038" s="21" t="str">
        <f t="shared" si="501"/>
        <v/>
      </c>
      <c r="Z4038" s="21" t="str">
        <f t="shared" si="502"/>
        <v>Friday</v>
      </c>
      <c r="AA4038" s="21" t="str">
        <f t="shared" si="503"/>
        <v/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4033</v>
      </c>
      <c r="B4039" s="21" t="s">
        <v>5804</v>
      </c>
      <c r="C4039" s="30">
        <v>45960</v>
      </c>
      <c r="D4039" s="30">
        <v>45973</v>
      </c>
      <c r="E4039" s="47">
        <v>105.6</v>
      </c>
      <c r="F4039" s="47">
        <f t="shared" si="499"/>
        <v>9292.7999999999993</v>
      </c>
      <c r="G4039" s="48">
        <f t="shared" si="500"/>
        <v>9292.7999999999993</v>
      </c>
      <c r="H4039" s="21">
        <v>357227</v>
      </c>
      <c r="I4039" s="21" t="s">
        <v>5812</v>
      </c>
      <c r="J4039" s="21">
        <v>1</v>
      </c>
      <c r="K4039" s="21">
        <v>1</v>
      </c>
      <c r="L4039" s="21">
        <f t="shared" si="495"/>
        <v>0</v>
      </c>
      <c r="M4039" s="21"/>
      <c r="N4039" s="30">
        <v>45975</v>
      </c>
      <c r="O4039" s="48"/>
      <c r="P4039" s="21" t="s">
        <v>191</v>
      </c>
      <c r="Q4039" s="21"/>
      <c r="R4039" s="21"/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/>
      <c r="Y4039" s="21" t="str">
        <f t="shared" si="501"/>
        <v/>
      </c>
      <c r="Z4039" s="21" t="str">
        <f t="shared" si="502"/>
        <v>Friday</v>
      </c>
      <c r="AA4039" s="21" t="str">
        <f t="shared" si="503"/>
        <v/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4034</v>
      </c>
      <c r="B4040" s="21" t="s">
        <v>5804</v>
      </c>
      <c r="C4040" s="30">
        <v>45960</v>
      </c>
      <c r="D4040" s="30">
        <v>45973</v>
      </c>
      <c r="E4040" s="47">
        <v>62.4</v>
      </c>
      <c r="F4040" s="47">
        <f t="shared" si="499"/>
        <v>5491.2</v>
      </c>
      <c r="G4040" s="48">
        <f t="shared" si="500"/>
        <v>5491.2</v>
      </c>
      <c r="H4040" s="21">
        <v>359805</v>
      </c>
      <c r="I4040" s="21" t="s">
        <v>5813</v>
      </c>
      <c r="J4040" s="21">
        <v>1</v>
      </c>
      <c r="K4040" s="21">
        <v>1</v>
      </c>
      <c r="L4040" s="21">
        <f t="shared" si="495"/>
        <v>0</v>
      </c>
      <c r="M4040" s="21"/>
      <c r="N4040" s="30">
        <v>45978</v>
      </c>
      <c r="O4040" s="48"/>
      <c r="P4040" s="21" t="s">
        <v>2171</v>
      </c>
      <c r="Q4040" s="21"/>
      <c r="R4040" s="21"/>
      <c r="S4040" s="3">
        <v>4</v>
      </c>
      <c r="T4040" s="37"/>
      <c r="U4040" s="21" t="s">
        <v>18</v>
      </c>
      <c r="V4040" s="21" t="str">
        <f>VLOOKUP(P4040,'Customer List'!B:C,2,)</f>
        <v>Gujrat</v>
      </c>
      <c r="W4040" s="38"/>
      <c r="X4040" s="30"/>
      <c r="Y4040" s="21" t="str">
        <f t="shared" si="501"/>
        <v/>
      </c>
      <c r="Z4040" s="21" t="str">
        <f t="shared" si="502"/>
        <v>Monday</v>
      </c>
      <c r="AA4040" s="21" t="str">
        <f t="shared" si="503"/>
        <v/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4035</v>
      </c>
      <c r="B4041" s="21" t="s">
        <v>5804</v>
      </c>
      <c r="C4041" s="30">
        <v>45960</v>
      </c>
      <c r="D4041" s="30">
        <v>45973</v>
      </c>
      <c r="E4041" s="47">
        <v>151.80000000000001</v>
      </c>
      <c r="F4041" s="47">
        <f t="shared" si="499"/>
        <v>13358.400000000001</v>
      </c>
      <c r="G4041" s="48">
        <f t="shared" si="500"/>
        <v>13358.400000000001</v>
      </c>
      <c r="H4041" s="21">
        <v>369327</v>
      </c>
      <c r="I4041" s="21" t="s">
        <v>5080</v>
      </c>
      <c r="J4041" s="21">
        <v>1</v>
      </c>
      <c r="K4041" s="21">
        <v>1</v>
      </c>
      <c r="L4041" s="21">
        <f t="shared" si="495"/>
        <v>0</v>
      </c>
      <c r="M4041" s="21"/>
      <c r="N4041" s="30">
        <v>45976</v>
      </c>
      <c r="O4041" s="48"/>
      <c r="P4041" s="21" t="s">
        <v>621</v>
      </c>
      <c r="Q4041" s="21">
        <v>58158205394</v>
      </c>
      <c r="R4041" s="21"/>
      <c r="S4041" s="3">
        <v>4</v>
      </c>
      <c r="T4041" s="37"/>
      <c r="U4041" s="21" t="s">
        <v>18</v>
      </c>
      <c r="V4041" s="21" t="str">
        <f>VLOOKUP(P4041,'Customer List'!B:C,2,)</f>
        <v>Hyderabad</v>
      </c>
      <c r="W4041" s="38"/>
      <c r="X4041" s="30"/>
      <c r="Y4041" s="21" t="str">
        <f t="shared" si="501"/>
        <v/>
      </c>
      <c r="Z4041" s="21" t="str">
        <f t="shared" si="502"/>
        <v>Saturday</v>
      </c>
      <c r="AA4041" s="21" t="str">
        <f t="shared" si="503"/>
        <v/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4036</v>
      </c>
      <c r="B4042" s="21" t="s">
        <v>5804</v>
      </c>
      <c r="C4042" s="30">
        <v>45960</v>
      </c>
      <c r="D4042" s="30">
        <v>45973</v>
      </c>
      <c r="E4042" s="47">
        <v>151.80000000000001</v>
      </c>
      <c r="F4042" s="47">
        <f t="shared" si="499"/>
        <v>13358.400000000001</v>
      </c>
      <c r="G4042" s="48">
        <f t="shared" si="500"/>
        <v>13358.400000000001</v>
      </c>
      <c r="H4042" s="21">
        <v>372722</v>
      </c>
      <c r="I4042" s="21" t="s">
        <v>5548</v>
      </c>
      <c r="J4042" s="21">
        <v>1</v>
      </c>
      <c r="K4042" s="21">
        <v>1</v>
      </c>
      <c r="L4042" s="21">
        <f t="shared" si="495"/>
        <v>0</v>
      </c>
      <c r="M4042" s="21"/>
      <c r="N4042" s="30">
        <v>45976</v>
      </c>
      <c r="O4042" s="48"/>
      <c r="P4042" s="21" t="s">
        <v>621</v>
      </c>
      <c r="Q4042" s="21">
        <v>58158205394</v>
      </c>
      <c r="R4042" s="21"/>
      <c r="S4042" s="3">
        <v>4</v>
      </c>
      <c r="T4042" s="37"/>
      <c r="U4042" s="21" t="s">
        <v>18</v>
      </c>
      <c r="V4042" s="21" t="str">
        <f>VLOOKUP(P4042,'Customer List'!B:C,2,)</f>
        <v>Hyderabad</v>
      </c>
      <c r="W4042" s="38"/>
      <c r="X4042" s="30"/>
      <c r="Y4042" s="21" t="str">
        <f t="shared" si="501"/>
        <v/>
      </c>
      <c r="Z4042" s="21" t="str">
        <f t="shared" si="502"/>
        <v>Saturday</v>
      </c>
      <c r="AA4042" s="21" t="str">
        <f t="shared" si="503"/>
        <v/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4037</v>
      </c>
      <c r="B4043" s="21" t="s">
        <v>5804</v>
      </c>
      <c r="C4043" s="30">
        <v>45960</v>
      </c>
      <c r="D4043" s="30">
        <v>45973</v>
      </c>
      <c r="E4043" s="47">
        <v>84.6</v>
      </c>
      <c r="F4043" s="47">
        <f t="shared" si="499"/>
        <v>7444.7999999999993</v>
      </c>
      <c r="G4043" s="48">
        <f t="shared" si="500"/>
        <v>7444.7999999999993</v>
      </c>
      <c r="H4043" s="21">
        <v>393309</v>
      </c>
      <c r="I4043" s="21" t="s">
        <v>5814</v>
      </c>
      <c r="J4043" s="21">
        <v>1</v>
      </c>
      <c r="K4043" s="21">
        <v>1</v>
      </c>
      <c r="L4043" s="21">
        <f t="shared" si="495"/>
        <v>0</v>
      </c>
      <c r="M4043" s="21"/>
      <c r="N4043" s="30">
        <v>45975</v>
      </c>
      <c r="O4043" s="48"/>
      <c r="P4043" s="21" t="s">
        <v>191</v>
      </c>
      <c r="Q4043" s="21"/>
      <c r="R4043" s="21"/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/>
      <c r="Y4043" s="21" t="str">
        <f t="shared" si="501"/>
        <v/>
      </c>
      <c r="Z4043" s="21" t="str">
        <f t="shared" si="502"/>
        <v>Friday</v>
      </c>
      <c r="AA4043" s="21" t="str">
        <f t="shared" si="503"/>
        <v/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4038</v>
      </c>
      <c r="B4044" s="21" t="s">
        <v>5804</v>
      </c>
      <c r="C4044" s="30">
        <v>45960</v>
      </c>
      <c r="D4044" s="30">
        <v>45973</v>
      </c>
      <c r="E4044" s="47">
        <v>77.400000000000006</v>
      </c>
      <c r="F4044" s="47">
        <f t="shared" si="499"/>
        <v>6811.2000000000007</v>
      </c>
      <c r="G4044" s="48">
        <f t="shared" si="500"/>
        <v>6811.2000000000007</v>
      </c>
      <c r="H4044" s="21">
        <v>405103</v>
      </c>
      <c r="I4044" s="21" t="s">
        <v>5815</v>
      </c>
      <c r="J4044" s="21">
        <v>1</v>
      </c>
      <c r="K4044" s="21">
        <v>1</v>
      </c>
      <c r="L4044" s="21">
        <f t="shared" si="495"/>
        <v>0</v>
      </c>
      <c r="M4044" s="21"/>
      <c r="N4044" s="30">
        <v>45976</v>
      </c>
      <c r="O4044" s="48"/>
      <c r="P4044" s="21" t="s">
        <v>626</v>
      </c>
      <c r="Q4044" s="21">
        <v>58158204996</v>
      </c>
      <c r="R4044" s="21"/>
      <c r="S4044" s="3">
        <v>4</v>
      </c>
      <c r="T4044" s="37"/>
      <c r="U4044" s="21" t="s">
        <v>18</v>
      </c>
      <c r="V4044" s="21" t="str">
        <f>VLOOKUP(P4044,'Customer List'!B:C,2,)</f>
        <v>Hyderabad</v>
      </c>
      <c r="W4044" s="38"/>
      <c r="X4044" s="30"/>
      <c r="Y4044" s="21" t="str">
        <f t="shared" si="501"/>
        <v/>
      </c>
      <c r="Z4044" s="21" t="str">
        <f t="shared" si="502"/>
        <v>Saturday</v>
      </c>
      <c r="AA4044" s="21" t="str">
        <f t="shared" si="503"/>
        <v/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4039</v>
      </c>
      <c r="B4045" s="21" t="s">
        <v>5804</v>
      </c>
      <c r="C4045" s="30">
        <v>45960</v>
      </c>
      <c r="D4045" s="30">
        <v>45973</v>
      </c>
      <c r="E4045" s="47">
        <v>18</v>
      </c>
      <c r="F4045" s="47">
        <f t="shared" si="499"/>
        <v>1584</v>
      </c>
      <c r="G4045" s="48">
        <f t="shared" si="500"/>
        <v>3168</v>
      </c>
      <c r="H4045" s="21">
        <v>420403</v>
      </c>
      <c r="I4045" s="21" t="s">
        <v>14</v>
      </c>
      <c r="J4045" s="21">
        <v>2</v>
      </c>
      <c r="K4045" s="21">
        <v>2</v>
      </c>
      <c r="L4045" s="21">
        <f t="shared" si="495"/>
        <v>0</v>
      </c>
      <c r="M4045" s="21"/>
      <c r="N4045" s="30">
        <v>45978</v>
      </c>
      <c r="O4045" s="48"/>
      <c r="P4045" s="21" t="s">
        <v>2171</v>
      </c>
      <c r="Q4045" s="21"/>
      <c r="R4045" s="21"/>
      <c r="S4045" s="3">
        <v>4</v>
      </c>
      <c r="T4045" s="37"/>
      <c r="U4045" s="21" t="s">
        <v>18</v>
      </c>
      <c r="V4045" s="21" t="str">
        <f>VLOOKUP(P4045,'Customer List'!B:C,2,)</f>
        <v>Gujrat</v>
      </c>
      <c r="W4045" s="38"/>
      <c r="X4045" s="30"/>
      <c r="Y4045" s="21" t="str">
        <f t="shared" si="501"/>
        <v/>
      </c>
      <c r="Z4045" s="21" t="str">
        <f t="shared" si="502"/>
        <v>Monday</v>
      </c>
      <c r="AA4045" s="21" t="str">
        <f t="shared" si="503"/>
        <v/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4040</v>
      </c>
      <c r="B4046" s="21" t="s">
        <v>5804</v>
      </c>
      <c r="C4046" s="30">
        <v>45960</v>
      </c>
      <c r="D4046" s="30">
        <v>45973</v>
      </c>
      <c r="E4046" s="47">
        <v>25.2</v>
      </c>
      <c r="F4046" s="47">
        <f t="shared" si="499"/>
        <v>2217.6</v>
      </c>
      <c r="G4046" s="48">
        <f t="shared" si="500"/>
        <v>2217.6</v>
      </c>
      <c r="H4046" s="21">
        <v>421101</v>
      </c>
      <c r="I4046" s="21" t="s">
        <v>4821</v>
      </c>
      <c r="J4046" s="21">
        <v>1</v>
      </c>
      <c r="K4046" s="21">
        <v>1</v>
      </c>
      <c r="L4046" s="21">
        <f t="shared" si="495"/>
        <v>0</v>
      </c>
      <c r="M4046" s="21" t="s">
        <v>5881</v>
      </c>
      <c r="N4046" s="30">
        <v>45974</v>
      </c>
      <c r="O4046" s="48">
        <v>4032</v>
      </c>
      <c r="P4046" s="21" t="s">
        <v>208</v>
      </c>
      <c r="Q4046" s="21" t="s">
        <v>1127</v>
      </c>
      <c r="R4046" s="21" t="s">
        <v>1127</v>
      </c>
      <c r="S4046" s="3">
        <v>4</v>
      </c>
      <c r="T4046" s="37"/>
      <c r="U4046" s="21" t="s">
        <v>18</v>
      </c>
      <c r="V4046" s="21" t="str">
        <f>VLOOKUP(P4046,'Customer List'!B:C,2,)</f>
        <v>Delhi</v>
      </c>
      <c r="W4046" s="38"/>
      <c r="X4046" s="30"/>
      <c r="Y4046" s="21" t="str">
        <f t="shared" si="501"/>
        <v/>
      </c>
      <c r="Z4046" s="21" t="str">
        <f t="shared" si="502"/>
        <v>Thursday</v>
      </c>
      <c r="AA4046" s="21" t="str">
        <f t="shared" si="503"/>
        <v/>
      </c>
      <c r="AB4046" s="21" t="str">
        <f>VLOOKUP(U4046,'Currency Sheet'!A:C,3,)</f>
        <v>DOLLAR</v>
      </c>
      <c r="AC4046" s="42" t="str">
        <f>VLOOKUP(P4046,'Customer List'!B:D,3,)</f>
        <v>Local</v>
      </c>
    </row>
    <row r="4047" spans="1:29" x14ac:dyDescent="0.25">
      <c r="A4047" s="21">
        <v>4041</v>
      </c>
      <c r="B4047" s="21" t="s">
        <v>5804</v>
      </c>
      <c r="C4047" s="30">
        <v>45960</v>
      </c>
      <c r="D4047" s="30">
        <v>45973</v>
      </c>
      <c r="E4047" s="47">
        <v>21.6</v>
      </c>
      <c r="F4047" s="47">
        <f t="shared" si="499"/>
        <v>1900.8000000000002</v>
      </c>
      <c r="G4047" s="48">
        <f t="shared" si="500"/>
        <v>1900.8000000000002</v>
      </c>
      <c r="H4047" s="21">
        <v>423001</v>
      </c>
      <c r="I4047" s="21" t="s">
        <v>5816</v>
      </c>
      <c r="J4047" s="21">
        <v>1</v>
      </c>
      <c r="K4047" s="21">
        <v>1</v>
      </c>
      <c r="L4047" s="21">
        <f t="shared" si="495"/>
        <v>0</v>
      </c>
      <c r="M4047" s="21" t="s">
        <v>5881</v>
      </c>
      <c r="N4047" s="30">
        <v>45974</v>
      </c>
      <c r="O4047" s="48">
        <v>3456</v>
      </c>
      <c r="P4047" s="21" t="s">
        <v>208</v>
      </c>
      <c r="Q4047" s="21" t="s">
        <v>1127</v>
      </c>
      <c r="R4047" s="21" t="s">
        <v>1127</v>
      </c>
      <c r="S4047" s="3" t="s">
        <v>299</v>
      </c>
      <c r="T4047" s="37"/>
      <c r="U4047" s="21" t="s">
        <v>18</v>
      </c>
      <c r="V4047" s="21" t="str">
        <f>VLOOKUP(P4047,'Customer List'!B:C,2,)</f>
        <v>Delhi</v>
      </c>
      <c r="W4047" s="38"/>
      <c r="X4047" s="30"/>
      <c r="Y4047" s="21" t="str">
        <f t="shared" si="501"/>
        <v/>
      </c>
      <c r="Z4047" s="21" t="str">
        <f t="shared" si="502"/>
        <v>Thursday</v>
      </c>
      <c r="AA4047" s="21" t="str">
        <f t="shared" si="503"/>
        <v/>
      </c>
      <c r="AB4047" s="21" t="str">
        <f>VLOOKUP(U4047,'Currency Sheet'!A:C,3,)</f>
        <v>DOLLAR</v>
      </c>
      <c r="AC4047" s="42" t="str">
        <f>VLOOKUP(P4047,'Customer List'!B:D,3,)</f>
        <v>Local</v>
      </c>
    </row>
    <row r="4048" spans="1:29" x14ac:dyDescent="0.25">
      <c r="A4048" s="21">
        <v>4042</v>
      </c>
      <c r="B4048" s="21" t="s">
        <v>5804</v>
      </c>
      <c r="C4048" s="30">
        <v>45960</v>
      </c>
      <c r="D4048" s="30">
        <v>45973</v>
      </c>
      <c r="E4048" s="47">
        <v>99</v>
      </c>
      <c r="F4048" s="47">
        <f t="shared" si="499"/>
        <v>8712</v>
      </c>
      <c r="G4048" s="48">
        <f t="shared" si="500"/>
        <v>26136</v>
      </c>
      <c r="H4048" s="21">
        <v>424401</v>
      </c>
      <c r="I4048" s="21" t="s">
        <v>1342</v>
      </c>
      <c r="J4048" s="21">
        <v>3</v>
      </c>
      <c r="K4048" s="21">
        <v>3</v>
      </c>
      <c r="L4048" s="21">
        <f t="shared" si="495"/>
        <v>0</v>
      </c>
      <c r="M4048" s="21"/>
      <c r="N4048" s="30">
        <v>45976</v>
      </c>
      <c r="O4048" s="48"/>
      <c r="P4048" s="21" t="s">
        <v>276</v>
      </c>
      <c r="Q4048" s="21">
        <v>58158193520</v>
      </c>
      <c r="R4048" s="21"/>
      <c r="S4048" s="3">
        <v>4</v>
      </c>
      <c r="T4048" s="37"/>
      <c r="U4048" s="21" t="s">
        <v>18</v>
      </c>
      <c r="V4048" s="21" t="str">
        <f>VLOOKUP(P4048,'Customer List'!B:C,2,)</f>
        <v>Pune</v>
      </c>
      <c r="W4048" s="38"/>
      <c r="X4048" s="30"/>
      <c r="Y4048" s="21" t="str">
        <f t="shared" si="501"/>
        <v/>
      </c>
      <c r="Z4048" s="21" t="str">
        <f t="shared" si="502"/>
        <v>Saturday</v>
      </c>
      <c r="AA4048" s="21" t="str">
        <f t="shared" si="503"/>
        <v/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4043</v>
      </c>
      <c r="B4049" s="21" t="s">
        <v>5804</v>
      </c>
      <c r="C4049" s="30">
        <v>45960</v>
      </c>
      <c r="D4049" s="30">
        <v>45973</v>
      </c>
      <c r="E4049" s="47">
        <v>141</v>
      </c>
      <c r="F4049" s="47">
        <f t="shared" si="499"/>
        <v>12408</v>
      </c>
      <c r="G4049" s="48">
        <f t="shared" si="500"/>
        <v>12408</v>
      </c>
      <c r="H4049" s="21">
        <v>424602</v>
      </c>
      <c r="I4049" s="21" t="s">
        <v>1240</v>
      </c>
      <c r="J4049" s="21">
        <v>1</v>
      </c>
      <c r="K4049" s="21">
        <v>1</v>
      </c>
      <c r="L4049" s="21">
        <f t="shared" si="495"/>
        <v>0</v>
      </c>
      <c r="M4049" s="21"/>
      <c r="N4049" s="30">
        <v>45978</v>
      </c>
      <c r="O4049" s="48"/>
      <c r="P4049" s="21" t="s">
        <v>2171</v>
      </c>
      <c r="Q4049" s="21"/>
      <c r="R4049" s="21"/>
      <c r="S4049" s="3">
        <v>4</v>
      </c>
      <c r="T4049" s="37"/>
      <c r="U4049" s="21" t="s">
        <v>18</v>
      </c>
      <c r="V4049" s="21" t="str">
        <f>VLOOKUP(P4049,'Customer List'!B:C,2,)</f>
        <v>Gujrat</v>
      </c>
      <c r="W4049" s="38"/>
      <c r="X4049" s="30"/>
      <c r="Y4049" s="21" t="str">
        <f t="shared" si="501"/>
        <v/>
      </c>
      <c r="Z4049" s="21" t="str">
        <f t="shared" si="502"/>
        <v>Monday</v>
      </c>
      <c r="AA4049" s="21" t="str">
        <f t="shared" si="503"/>
        <v/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4044</v>
      </c>
      <c r="B4050" s="21" t="s">
        <v>5804</v>
      </c>
      <c r="C4050" s="30">
        <v>45960</v>
      </c>
      <c r="D4050" s="30">
        <v>45973</v>
      </c>
      <c r="E4050" s="47">
        <v>84.6</v>
      </c>
      <c r="F4050" s="47">
        <f t="shared" si="499"/>
        <v>7444.7999999999993</v>
      </c>
      <c r="G4050" s="48">
        <f t="shared" si="500"/>
        <v>7444.7999999999993</v>
      </c>
      <c r="H4050" s="21">
        <v>426102</v>
      </c>
      <c r="I4050" s="21" t="s">
        <v>1876</v>
      </c>
      <c r="J4050" s="21">
        <v>1</v>
      </c>
      <c r="K4050" s="21">
        <v>1</v>
      </c>
      <c r="L4050" s="21">
        <f t="shared" si="495"/>
        <v>0</v>
      </c>
      <c r="M4050" s="21"/>
      <c r="N4050" s="30">
        <v>45978</v>
      </c>
      <c r="O4050" s="48"/>
      <c r="P4050" s="21" t="s">
        <v>2171</v>
      </c>
      <c r="Q4050" s="21"/>
      <c r="R4050" s="21"/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/>
      <c r="Y4050" s="21" t="str">
        <f t="shared" si="501"/>
        <v/>
      </c>
      <c r="Z4050" s="21" t="str">
        <f t="shared" si="502"/>
        <v>Monday</v>
      </c>
      <c r="AA4050" s="21" t="str">
        <f t="shared" si="503"/>
        <v/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4045</v>
      </c>
      <c r="B4051" s="21" t="s">
        <v>5804</v>
      </c>
      <c r="C4051" s="30">
        <v>45960</v>
      </c>
      <c r="D4051" s="30">
        <v>45973</v>
      </c>
      <c r="E4051" s="47">
        <v>75</v>
      </c>
      <c r="F4051" s="47">
        <f t="shared" si="499"/>
        <v>6600</v>
      </c>
      <c r="G4051" s="48">
        <f t="shared" si="500"/>
        <v>6600</v>
      </c>
      <c r="H4051" s="21">
        <v>426105</v>
      </c>
      <c r="I4051" s="21" t="s">
        <v>1759</v>
      </c>
      <c r="J4051" s="21">
        <v>1</v>
      </c>
      <c r="K4051" s="21">
        <v>1</v>
      </c>
      <c r="L4051" s="21">
        <f t="shared" si="495"/>
        <v>0</v>
      </c>
      <c r="M4051" s="21"/>
      <c r="N4051" s="30">
        <v>45978</v>
      </c>
      <c r="O4051" s="48"/>
      <c r="P4051" s="21" t="s">
        <v>2171</v>
      </c>
      <c r="Q4051" s="21"/>
      <c r="R4051" s="21"/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/>
      <c r="Y4051" s="21" t="str">
        <f t="shared" si="501"/>
        <v/>
      </c>
      <c r="Z4051" s="21" t="str">
        <f t="shared" si="502"/>
        <v>Monday</v>
      </c>
      <c r="AA4051" s="21" t="str">
        <f t="shared" si="503"/>
        <v/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4046</v>
      </c>
      <c r="B4052" s="21" t="s">
        <v>5804</v>
      </c>
      <c r="C4052" s="30">
        <v>45960</v>
      </c>
      <c r="D4052" s="30">
        <v>45973</v>
      </c>
      <c r="E4052" s="47">
        <v>369</v>
      </c>
      <c r="F4052" s="47">
        <f t="shared" si="499"/>
        <v>32472</v>
      </c>
      <c r="G4052" s="48">
        <f t="shared" si="500"/>
        <v>32472</v>
      </c>
      <c r="H4052" s="21">
        <v>430924</v>
      </c>
      <c r="I4052" s="21" t="s">
        <v>5550</v>
      </c>
      <c r="J4052" s="21">
        <v>1</v>
      </c>
      <c r="K4052" s="21">
        <v>1</v>
      </c>
      <c r="L4052" s="21">
        <f t="shared" si="495"/>
        <v>0</v>
      </c>
      <c r="M4052" s="21"/>
      <c r="N4052" s="30">
        <v>45976</v>
      </c>
      <c r="O4052" s="48"/>
      <c r="P4052" s="21" t="s">
        <v>276</v>
      </c>
      <c r="Q4052" s="21">
        <v>58158193520</v>
      </c>
      <c r="R4052" s="21"/>
      <c r="S4052" s="3">
        <v>4</v>
      </c>
      <c r="T4052" s="37"/>
      <c r="U4052" s="21" t="s">
        <v>18</v>
      </c>
      <c r="V4052" s="21" t="str">
        <f>VLOOKUP(P4052,'Customer List'!B:C,2,)</f>
        <v>Pune</v>
      </c>
      <c r="W4052" s="38"/>
      <c r="X4052" s="30"/>
      <c r="Y4052" s="21" t="str">
        <f t="shared" si="501"/>
        <v/>
      </c>
      <c r="Z4052" s="21" t="str">
        <f t="shared" si="502"/>
        <v>Saturday</v>
      </c>
      <c r="AA4052" s="21" t="str">
        <f t="shared" si="503"/>
        <v/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4047</v>
      </c>
      <c r="B4053" s="21" t="s">
        <v>5804</v>
      </c>
      <c r="C4053" s="30">
        <v>45960</v>
      </c>
      <c r="D4053" s="30">
        <v>45973</v>
      </c>
      <c r="E4053" s="47">
        <v>369</v>
      </c>
      <c r="F4053" s="47">
        <f t="shared" si="499"/>
        <v>32472</v>
      </c>
      <c r="G4053" s="48">
        <f t="shared" si="500"/>
        <v>32472</v>
      </c>
      <c r="H4053" s="21">
        <v>431324</v>
      </c>
      <c r="I4053" s="21" t="s">
        <v>5551</v>
      </c>
      <c r="J4053" s="21">
        <v>1</v>
      </c>
      <c r="K4053" s="21">
        <v>1</v>
      </c>
      <c r="L4053" s="21">
        <f t="shared" si="495"/>
        <v>0</v>
      </c>
      <c r="M4053" s="21"/>
      <c r="N4053" s="30">
        <v>45976</v>
      </c>
      <c r="O4053" s="48"/>
      <c r="P4053" s="21" t="s">
        <v>276</v>
      </c>
      <c r="Q4053" s="21">
        <v>58158193520</v>
      </c>
      <c r="R4053" s="21"/>
      <c r="S4053" s="3">
        <v>4</v>
      </c>
      <c r="T4053" s="37"/>
      <c r="U4053" s="21" t="s">
        <v>18</v>
      </c>
      <c r="V4053" s="21" t="str">
        <f>VLOOKUP(P4053,'Customer List'!B:C,2,)</f>
        <v>Pune</v>
      </c>
      <c r="W4053" s="38"/>
      <c r="X4053" s="30"/>
      <c r="Y4053" s="21" t="str">
        <f t="shared" si="501"/>
        <v/>
      </c>
      <c r="Z4053" s="21" t="str">
        <f t="shared" si="502"/>
        <v>Saturday</v>
      </c>
      <c r="AA4053" s="21" t="str">
        <f t="shared" si="503"/>
        <v/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4048</v>
      </c>
      <c r="B4054" s="21" t="s">
        <v>5804</v>
      </c>
      <c r="C4054" s="30">
        <v>45960</v>
      </c>
      <c r="D4054" s="30">
        <v>45973</v>
      </c>
      <c r="E4054" s="47">
        <v>159</v>
      </c>
      <c r="F4054" s="47">
        <f t="shared" si="499"/>
        <v>13992</v>
      </c>
      <c r="G4054" s="48">
        <f t="shared" si="500"/>
        <v>13992</v>
      </c>
      <c r="H4054" s="21">
        <v>431501</v>
      </c>
      <c r="I4054" s="21" t="s">
        <v>5817</v>
      </c>
      <c r="J4054" s="21">
        <v>1</v>
      </c>
      <c r="K4054" s="21"/>
      <c r="L4054" s="21">
        <f t="shared" si="495"/>
        <v>1</v>
      </c>
      <c r="M4054" s="21"/>
      <c r="N4054" s="30"/>
      <c r="O4054" s="48"/>
      <c r="P4054" s="21" t="s">
        <v>1136</v>
      </c>
      <c r="Q4054" s="21"/>
      <c r="R4054" s="21"/>
      <c r="S4054" s="3">
        <v>4</v>
      </c>
      <c r="T4054" s="37"/>
      <c r="U4054" s="21" t="s">
        <v>18</v>
      </c>
      <c r="V4054" s="21" t="str">
        <f>VLOOKUP(P4054,'Customer List'!B:C,2,)</f>
        <v>Delhi</v>
      </c>
      <c r="W4054" s="38"/>
      <c r="X4054" s="30"/>
      <c r="Y4054" s="21" t="str">
        <f t="shared" si="501"/>
        <v/>
      </c>
      <c r="Z4054" s="21" t="str">
        <f t="shared" si="502"/>
        <v/>
      </c>
      <c r="AA4054" s="21" t="str">
        <f t="shared" si="503"/>
        <v/>
      </c>
      <c r="AB4054" s="21" t="str">
        <f>VLOOKUP(U4054,'Currency Sheet'!A:C,3,)</f>
        <v>DOLLAR</v>
      </c>
      <c r="AC4054" s="42" t="str">
        <f>VLOOKUP(P4054,'Customer List'!B:D,3,)</f>
        <v>Local</v>
      </c>
    </row>
    <row r="4055" spans="1:29" x14ac:dyDescent="0.25">
      <c r="A4055" s="21">
        <v>4049</v>
      </c>
      <c r="B4055" s="21" t="s">
        <v>5804</v>
      </c>
      <c r="C4055" s="30">
        <v>45960</v>
      </c>
      <c r="D4055" s="30">
        <v>45973</v>
      </c>
      <c r="E4055" s="47">
        <v>148.5</v>
      </c>
      <c r="F4055" s="47">
        <f t="shared" si="499"/>
        <v>13068</v>
      </c>
      <c r="G4055" s="48">
        <f t="shared" si="500"/>
        <v>13068</v>
      </c>
      <c r="H4055" s="21">
        <v>480009</v>
      </c>
      <c r="I4055" s="21" t="s">
        <v>5818</v>
      </c>
      <c r="J4055" s="21">
        <v>1</v>
      </c>
      <c r="K4055" s="21">
        <v>1</v>
      </c>
      <c r="L4055" s="21">
        <f t="shared" si="495"/>
        <v>0</v>
      </c>
      <c r="M4055" s="21"/>
      <c r="N4055" s="30">
        <v>45976</v>
      </c>
      <c r="O4055" s="48"/>
      <c r="P4055" s="21" t="s">
        <v>621</v>
      </c>
      <c r="Q4055" s="21">
        <v>58158205394</v>
      </c>
      <c r="R4055" s="21"/>
      <c r="S4055" s="3">
        <v>4</v>
      </c>
      <c r="T4055" s="37"/>
      <c r="U4055" s="21" t="s">
        <v>18</v>
      </c>
      <c r="V4055" s="21" t="str">
        <f>VLOOKUP(P4055,'Customer List'!B:C,2,)</f>
        <v>Hyderabad</v>
      </c>
      <c r="W4055" s="38"/>
      <c r="X4055" s="30"/>
      <c r="Y4055" s="21" t="str">
        <f t="shared" si="501"/>
        <v/>
      </c>
      <c r="Z4055" s="21" t="str">
        <f t="shared" si="502"/>
        <v>Saturday</v>
      </c>
      <c r="AA4055" s="21" t="str">
        <f t="shared" si="503"/>
        <v/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4050</v>
      </c>
      <c r="B4056" s="21" t="s">
        <v>5804</v>
      </c>
      <c r="C4056" s="30">
        <v>45960</v>
      </c>
      <c r="D4056" s="30">
        <v>45973</v>
      </c>
      <c r="E4056" s="47">
        <v>148.5</v>
      </c>
      <c r="F4056" s="47">
        <f t="shared" si="499"/>
        <v>13068</v>
      </c>
      <c r="G4056" s="48">
        <f t="shared" si="500"/>
        <v>13068</v>
      </c>
      <c r="H4056" s="21">
        <v>480011</v>
      </c>
      <c r="I4056" s="21" t="s">
        <v>5409</v>
      </c>
      <c r="J4056" s="21">
        <v>1</v>
      </c>
      <c r="K4056" s="21">
        <v>1</v>
      </c>
      <c r="L4056" s="21">
        <f t="shared" si="495"/>
        <v>0</v>
      </c>
      <c r="M4056" s="21"/>
      <c r="N4056" s="30">
        <v>45976</v>
      </c>
      <c r="O4056" s="48"/>
      <c r="P4056" s="21" t="s">
        <v>621</v>
      </c>
      <c r="Q4056" s="21">
        <v>58158205394</v>
      </c>
      <c r="R4056" s="21"/>
      <c r="S4056" s="3">
        <v>4</v>
      </c>
      <c r="T4056" s="37"/>
      <c r="U4056" s="21" t="s">
        <v>18</v>
      </c>
      <c r="V4056" s="21" t="str">
        <f>VLOOKUP(P4056,'Customer List'!B:C,2,)</f>
        <v>Hyderabad</v>
      </c>
      <c r="W4056" s="38"/>
      <c r="X4056" s="30"/>
      <c r="Y4056" s="21" t="str">
        <f t="shared" si="501"/>
        <v/>
      </c>
      <c r="Z4056" s="21" t="str">
        <f t="shared" si="502"/>
        <v>Saturday</v>
      </c>
      <c r="AA4056" s="21" t="str">
        <f t="shared" si="503"/>
        <v/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x14ac:dyDescent="0.25">
      <c r="A4057" s="21">
        <v>4051</v>
      </c>
      <c r="B4057" s="21" t="s">
        <v>5804</v>
      </c>
      <c r="C4057" s="30">
        <v>45960</v>
      </c>
      <c r="D4057" s="30">
        <v>45973</v>
      </c>
      <c r="E4057" s="47">
        <v>417.75</v>
      </c>
      <c r="F4057" s="47">
        <f t="shared" si="499"/>
        <v>36762</v>
      </c>
      <c r="G4057" s="48">
        <f t="shared" si="500"/>
        <v>36762</v>
      </c>
      <c r="H4057" s="21">
        <v>480019</v>
      </c>
      <c r="I4057" s="21" t="s">
        <v>5819</v>
      </c>
      <c r="J4057" s="21">
        <v>1</v>
      </c>
      <c r="K4057" s="21">
        <v>1</v>
      </c>
      <c r="L4057" s="21">
        <f t="shared" si="495"/>
        <v>0</v>
      </c>
      <c r="M4057" s="21"/>
      <c r="N4057" s="30">
        <v>45976</v>
      </c>
      <c r="O4057" s="48"/>
      <c r="P4057" s="21" t="s">
        <v>621</v>
      </c>
      <c r="Q4057" s="21">
        <v>58158205394</v>
      </c>
      <c r="R4057" s="21"/>
      <c r="S4057" s="3" t="s">
        <v>299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/>
      <c r="Y4057" s="21" t="str">
        <f t="shared" si="501"/>
        <v/>
      </c>
      <c r="Z4057" s="21" t="str">
        <f t="shared" si="502"/>
        <v>Saturday</v>
      </c>
      <c r="AA4057" s="21" t="str">
        <f t="shared" si="503"/>
        <v/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4052</v>
      </c>
      <c r="B4058" s="21" t="s">
        <v>5804</v>
      </c>
      <c r="C4058" s="30">
        <v>45960</v>
      </c>
      <c r="D4058" s="30">
        <v>45973</v>
      </c>
      <c r="E4058" s="47">
        <v>169.2</v>
      </c>
      <c r="F4058" s="47">
        <f t="shared" si="499"/>
        <v>14889.599999999999</v>
      </c>
      <c r="G4058" s="48">
        <f t="shared" si="500"/>
        <v>14889.599999999999</v>
      </c>
      <c r="H4058" s="21">
        <v>514602</v>
      </c>
      <c r="I4058" s="21" t="s">
        <v>5820</v>
      </c>
      <c r="J4058" s="21">
        <v>1</v>
      </c>
      <c r="K4058" s="21"/>
      <c r="L4058" s="21">
        <f t="shared" si="495"/>
        <v>1</v>
      </c>
      <c r="M4058" s="21"/>
      <c r="N4058" s="30"/>
      <c r="O4058" s="48"/>
      <c r="P4058" s="21" t="s">
        <v>1136</v>
      </c>
      <c r="Q4058" s="21"/>
      <c r="R4058" s="21"/>
      <c r="S4058" s="3">
        <v>4</v>
      </c>
      <c r="T4058" s="37"/>
      <c r="U4058" s="21" t="s">
        <v>18</v>
      </c>
      <c r="V4058" s="21" t="str">
        <f>VLOOKUP(P4058,'Customer List'!B:C,2,)</f>
        <v>Delhi</v>
      </c>
      <c r="W4058" s="38"/>
      <c r="X4058" s="30"/>
      <c r="Y4058" s="21" t="str">
        <f t="shared" si="501"/>
        <v/>
      </c>
      <c r="Z4058" s="21" t="str">
        <f t="shared" si="502"/>
        <v/>
      </c>
      <c r="AA4058" s="21" t="str">
        <f t="shared" si="503"/>
        <v/>
      </c>
      <c r="AB4058" s="21" t="str">
        <f>VLOOKUP(U4058,'Currency Sheet'!A:C,3,)</f>
        <v>DOLLAR</v>
      </c>
      <c r="AC4058" s="42" t="str">
        <f>VLOOKUP(P4058,'Customer List'!B:D,3,)</f>
        <v>Local</v>
      </c>
    </row>
    <row r="4059" spans="1:29" x14ac:dyDescent="0.25">
      <c r="A4059" s="21">
        <v>4053</v>
      </c>
      <c r="B4059" s="21" t="s">
        <v>5804</v>
      </c>
      <c r="C4059" s="30">
        <v>45960</v>
      </c>
      <c r="D4059" s="30">
        <v>45973</v>
      </c>
      <c r="E4059" s="47">
        <v>299.39999999999998</v>
      </c>
      <c r="F4059" s="47">
        <f t="shared" si="499"/>
        <v>26347.199999999997</v>
      </c>
      <c r="G4059" s="48">
        <f t="shared" si="500"/>
        <v>26347.199999999997</v>
      </c>
      <c r="H4059" s="21">
        <v>576406</v>
      </c>
      <c r="I4059" s="21" t="s">
        <v>5411</v>
      </c>
      <c r="J4059" s="21">
        <v>1</v>
      </c>
      <c r="K4059" s="21">
        <v>1</v>
      </c>
      <c r="L4059" s="21">
        <f t="shared" si="495"/>
        <v>0</v>
      </c>
      <c r="M4059" s="21"/>
      <c r="N4059" s="30">
        <v>45978</v>
      </c>
      <c r="O4059" s="48"/>
      <c r="P4059" s="21" t="s">
        <v>168</v>
      </c>
      <c r="Q4059" s="21"/>
      <c r="R4059" s="21"/>
      <c r="S4059" s="3">
        <v>-20</v>
      </c>
      <c r="T4059" s="37"/>
      <c r="U4059" s="21" t="s">
        <v>18</v>
      </c>
      <c r="V4059" s="21" t="str">
        <f>VLOOKUP(P4059,'Customer List'!B:C,2,)</f>
        <v>Bhopal</v>
      </c>
      <c r="W4059" s="38"/>
      <c r="X4059" s="30"/>
      <c r="Y4059" s="21" t="str">
        <f t="shared" si="501"/>
        <v/>
      </c>
      <c r="Z4059" s="21" t="str">
        <f t="shared" si="502"/>
        <v>Monday</v>
      </c>
      <c r="AA4059" s="21" t="str">
        <f t="shared" si="503"/>
        <v/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4054</v>
      </c>
      <c r="B4060" s="21" t="s">
        <v>5804</v>
      </c>
      <c r="C4060" s="30">
        <v>45960</v>
      </c>
      <c r="D4060" s="30">
        <v>45973</v>
      </c>
      <c r="E4060" s="47">
        <v>88.2</v>
      </c>
      <c r="F4060" s="47">
        <f t="shared" si="499"/>
        <v>7761.6</v>
      </c>
      <c r="G4060" s="48">
        <f t="shared" si="500"/>
        <v>7761.6</v>
      </c>
      <c r="H4060" s="21">
        <v>592702</v>
      </c>
      <c r="I4060" s="21" t="s">
        <v>5821</v>
      </c>
      <c r="J4060" s="21">
        <v>1</v>
      </c>
      <c r="K4060" s="21"/>
      <c r="L4060" s="21">
        <f t="shared" si="495"/>
        <v>1</v>
      </c>
      <c r="M4060" s="21"/>
      <c r="N4060" s="30"/>
      <c r="O4060" s="48"/>
      <c r="P4060" s="21" t="s">
        <v>254</v>
      </c>
      <c r="Q4060" s="21"/>
      <c r="R4060" s="21"/>
      <c r="S4060" s="3">
        <v>-20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501"/>
        <v/>
      </c>
      <c r="Z4060" s="21" t="str">
        <f t="shared" si="502"/>
        <v/>
      </c>
      <c r="AA4060" s="21" t="str">
        <f t="shared" si="503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x14ac:dyDescent="0.25">
      <c r="A4061" s="21">
        <v>4055</v>
      </c>
      <c r="B4061" s="21" t="s">
        <v>5804</v>
      </c>
      <c r="C4061" s="30">
        <v>45960</v>
      </c>
      <c r="D4061" s="30">
        <v>45973</v>
      </c>
      <c r="E4061" s="47">
        <v>151.80000000000001</v>
      </c>
      <c r="F4061" s="47">
        <f t="shared" si="499"/>
        <v>13358.400000000001</v>
      </c>
      <c r="G4061" s="48">
        <f t="shared" si="500"/>
        <v>13358.400000000001</v>
      </c>
      <c r="H4061" s="21">
        <v>640914</v>
      </c>
      <c r="I4061" s="21" t="s">
        <v>4836</v>
      </c>
      <c r="J4061" s="21">
        <v>1</v>
      </c>
      <c r="K4061" s="21">
        <v>1</v>
      </c>
      <c r="L4061" s="21">
        <f t="shared" si="495"/>
        <v>0</v>
      </c>
      <c r="M4061" s="21"/>
      <c r="N4061" s="30">
        <v>45976</v>
      </c>
      <c r="O4061" s="48"/>
      <c r="P4061" s="21" t="s">
        <v>228</v>
      </c>
      <c r="Q4061" s="21">
        <v>58158206186</v>
      </c>
      <c r="R4061" s="21"/>
      <c r="S4061" s="3">
        <v>4</v>
      </c>
      <c r="T4061" s="37"/>
      <c r="U4061" s="21" t="s">
        <v>18</v>
      </c>
      <c r="V4061" s="21" t="str">
        <f>VLOOKUP(P4061,'Customer List'!B:C,2,)</f>
        <v>Kolkata</v>
      </c>
      <c r="W4061" s="38"/>
      <c r="X4061" s="30"/>
      <c r="Y4061" s="21" t="str">
        <f t="shared" si="501"/>
        <v/>
      </c>
      <c r="Z4061" s="21" t="str">
        <f t="shared" si="502"/>
        <v>Saturday</v>
      </c>
      <c r="AA4061" s="21" t="str">
        <f t="shared" si="503"/>
        <v/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4056</v>
      </c>
      <c r="B4062" s="21" t="s">
        <v>5804</v>
      </c>
      <c r="C4062" s="30">
        <v>45960</v>
      </c>
      <c r="D4062" s="30">
        <v>45973</v>
      </c>
      <c r="E4062" s="47">
        <v>172.2</v>
      </c>
      <c r="F4062" s="47">
        <f t="shared" si="499"/>
        <v>15153.599999999999</v>
      </c>
      <c r="G4062" s="48">
        <f t="shared" si="500"/>
        <v>15153.599999999999</v>
      </c>
      <c r="H4062" s="21">
        <v>693504</v>
      </c>
      <c r="I4062" s="21" t="s">
        <v>5822</v>
      </c>
      <c r="J4062" s="21">
        <v>1</v>
      </c>
      <c r="K4062" s="21"/>
      <c r="L4062" s="21">
        <f t="shared" si="495"/>
        <v>1</v>
      </c>
      <c r="M4062" s="21"/>
      <c r="N4062" s="30"/>
      <c r="O4062" s="48"/>
      <c r="P4062" s="21" t="s">
        <v>901</v>
      </c>
      <c r="Q4062" s="21"/>
      <c r="R4062" s="21"/>
      <c r="S4062" s="3">
        <v>4</v>
      </c>
      <c r="T4062" s="37"/>
      <c r="U4062" s="21" t="s">
        <v>18</v>
      </c>
      <c r="V4062" s="21" t="str">
        <f>VLOOKUP(P4062,'Customer List'!B:C,2,)</f>
        <v>Delhi</v>
      </c>
      <c r="W4062" s="38"/>
      <c r="X4062" s="30"/>
      <c r="Y4062" s="21" t="str">
        <f t="shared" si="501"/>
        <v/>
      </c>
      <c r="Z4062" s="21" t="str">
        <f t="shared" si="502"/>
        <v/>
      </c>
      <c r="AA4062" s="21" t="str">
        <f t="shared" si="503"/>
        <v/>
      </c>
      <c r="AB4062" s="21" t="str">
        <f>VLOOKUP(U4062,'Currency Sheet'!A:C,3,)</f>
        <v>DOLLAR</v>
      </c>
      <c r="AC4062" s="42" t="str">
        <f>VLOOKUP(P4062,'Customer List'!B:D,3,)</f>
        <v>Local</v>
      </c>
    </row>
    <row r="4063" spans="1:29" x14ac:dyDescent="0.25">
      <c r="A4063" s="21">
        <v>4057</v>
      </c>
      <c r="B4063" s="21" t="s">
        <v>5804</v>
      </c>
      <c r="C4063" s="30">
        <v>45960</v>
      </c>
      <c r="D4063" s="30">
        <v>45973</v>
      </c>
      <c r="E4063" s="47">
        <v>4.2</v>
      </c>
      <c r="F4063" s="47">
        <f t="shared" si="499"/>
        <v>369.6</v>
      </c>
      <c r="G4063" s="48">
        <f t="shared" si="500"/>
        <v>1478.4</v>
      </c>
      <c r="H4063" s="21">
        <v>740379</v>
      </c>
      <c r="I4063" s="21" t="s">
        <v>243</v>
      </c>
      <c r="J4063" s="21">
        <v>4</v>
      </c>
      <c r="K4063" s="21"/>
      <c r="L4063" s="21">
        <f t="shared" si="495"/>
        <v>4</v>
      </c>
      <c r="M4063" s="21"/>
      <c r="N4063" s="30"/>
      <c r="O4063" s="48"/>
      <c r="P4063" s="21" t="s">
        <v>1145</v>
      </c>
      <c r="Q4063" s="21"/>
      <c r="R4063" s="21"/>
      <c r="S4063" s="3" t="s">
        <v>299</v>
      </c>
      <c r="T4063" s="37"/>
      <c r="U4063" s="21" t="s">
        <v>18</v>
      </c>
      <c r="V4063" s="21" t="str">
        <f>VLOOKUP(P4063,'Customer List'!B:C,2,)</f>
        <v>STOCK</v>
      </c>
      <c r="W4063" s="38"/>
      <c r="X4063" s="30"/>
      <c r="Y4063" s="21" t="str">
        <f t="shared" si="501"/>
        <v/>
      </c>
      <c r="Z4063" s="21" t="str">
        <f t="shared" si="502"/>
        <v/>
      </c>
      <c r="AA4063" s="21" t="str">
        <f t="shared" si="503"/>
        <v/>
      </c>
      <c r="AB4063" s="21" t="str">
        <f>VLOOKUP(U4063,'Currency Sheet'!A:C,3,)</f>
        <v>DOLLAR</v>
      </c>
      <c r="AC4063" s="42" t="str">
        <f>VLOOKUP(P4063,'Customer List'!B:D,3,)</f>
        <v>STOCK</v>
      </c>
    </row>
    <row r="4064" spans="1:29" x14ac:dyDescent="0.25">
      <c r="A4064" s="21">
        <v>4058</v>
      </c>
      <c r="B4064" s="21" t="s">
        <v>5804</v>
      </c>
      <c r="C4064" s="30">
        <v>45960</v>
      </c>
      <c r="D4064" s="30">
        <v>45973</v>
      </c>
      <c r="E4064" s="47">
        <v>986.4</v>
      </c>
      <c r="F4064" s="47">
        <f t="shared" si="499"/>
        <v>86803.199999999997</v>
      </c>
      <c r="G4064" s="48">
        <f t="shared" si="500"/>
        <v>86803.199999999997</v>
      </c>
      <c r="H4064" s="21">
        <v>741044</v>
      </c>
      <c r="I4064" s="21" t="s">
        <v>5823</v>
      </c>
      <c r="J4064" s="21">
        <v>1</v>
      </c>
      <c r="K4064" s="21"/>
      <c r="L4064" s="21">
        <f t="shared" si="495"/>
        <v>1</v>
      </c>
      <c r="M4064" s="21"/>
      <c r="N4064" s="30"/>
      <c r="O4064" s="48"/>
      <c r="P4064" s="21" t="s">
        <v>42</v>
      </c>
      <c r="Q4064" s="21"/>
      <c r="R4064" s="21"/>
      <c r="S4064" s="3">
        <v>4</v>
      </c>
      <c r="T4064" s="37"/>
      <c r="U4064" s="21" t="s">
        <v>18</v>
      </c>
      <c r="V4064" s="21" t="str">
        <f>VLOOKUP(P4064,'Customer List'!B:C,2,)</f>
        <v>Faridabad</v>
      </c>
      <c r="W4064" s="38"/>
      <c r="X4064" s="30"/>
      <c r="Y4064" s="21" t="str">
        <f t="shared" si="501"/>
        <v/>
      </c>
      <c r="Z4064" s="21" t="str">
        <f t="shared" si="502"/>
        <v/>
      </c>
      <c r="AA4064" s="21" t="str">
        <f t="shared" si="503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v>4059</v>
      </c>
      <c r="B4065" s="21" t="s">
        <v>5804</v>
      </c>
      <c r="C4065" s="30">
        <v>45960</v>
      </c>
      <c r="D4065" s="30">
        <v>45973</v>
      </c>
      <c r="E4065" s="47">
        <v>454.2</v>
      </c>
      <c r="F4065" s="47">
        <f t="shared" si="499"/>
        <v>39969.599999999999</v>
      </c>
      <c r="G4065" s="48">
        <f t="shared" si="500"/>
        <v>79939.199999999997</v>
      </c>
      <c r="H4065" s="21">
        <v>783906</v>
      </c>
      <c r="I4065" s="21" t="s">
        <v>5824</v>
      </c>
      <c r="J4065" s="21">
        <v>2</v>
      </c>
      <c r="K4065" s="21">
        <v>2</v>
      </c>
      <c r="L4065" s="21">
        <f t="shared" si="495"/>
        <v>0</v>
      </c>
      <c r="M4065" s="21" t="s">
        <v>5882</v>
      </c>
      <c r="N4065" s="30">
        <v>45974</v>
      </c>
      <c r="O4065" s="48">
        <v>140802</v>
      </c>
      <c r="P4065" s="21" t="s">
        <v>208</v>
      </c>
      <c r="Q4065" s="21" t="s">
        <v>1127</v>
      </c>
      <c r="R4065" s="21" t="s">
        <v>1127</v>
      </c>
      <c r="S4065" s="3">
        <v>-20</v>
      </c>
      <c r="T4065" s="37"/>
      <c r="U4065" s="21" t="s">
        <v>18</v>
      </c>
      <c r="V4065" s="21" t="str">
        <f>VLOOKUP(P4065,'Customer List'!B:C,2,)</f>
        <v>Delhi</v>
      </c>
      <c r="W4065" s="38"/>
      <c r="X4065" s="30"/>
      <c r="Y4065" s="21" t="str">
        <f t="shared" si="501"/>
        <v/>
      </c>
      <c r="Z4065" s="21" t="str">
        <f t="shared" si="502"/>
        <v>Thursday</v>
      </c>
      <c r="AA4065" s="21" t="str">
        <f t="shared" si="503"/>
        <v/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 x14ac:dyDescent="0.25">
      <c r="A4066" s="21">
        <v>4060</v>
      </c>
      <c r="B4066" s="21" t="s">
        <v>5804</v>
      </c>
      <c r="C4066" s="30">
        <v>45960</v>
      </c>
      <c r="D4066" s="30">
        <v>45973</v>
      </c>
      <c r="E4066" s="47">
        <v>53.4</v>
      </c>
      <c r="F4066" s="47">
        <f t="shared" si="499"/>
        <v>4699.2</v>
      </c>
      <c r="G4066" s="48">
        <f t="shared" si="500"/>
        <v>9398.4</v>
      </c>
      <c r="H4066" s="21">
        <v>844302</v>
      </c>
      <c r="I4066" s="21" t="s">
        <v>5825</v>
      </c>
      <c r="J4066" s="21">
        <v>2</v>
      </c>
      <c r="K4066" s="21">
        <v>2</v>
      </c>
      <c r="L4066" s="21">
        <f t="shared" si="495"/>
        <v>0</v>
      </c>
      <c r="M4066" s="21" t="s">
        <v>5881</v>
      </c>
      <c r="N4066" s="30">
        <v>45974</v>
      </c>
      <c r="O4066" s="48">
        <v>17088</v>
      </c>
      <c r="P4066" s="21" t="s">
        <v>208</v>
      </c>
      <c r="Q4066" s="21" t="s">
        <v>1127</v>
      </c>
      <c r="R4066" s="21" t="s">
        <v>1127</v>
      </c>
      <c r="S4066" s="3">
        <v>4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 t="shared" si="501"/>
        <v/>
      </c>
      <c r="Z4066" s="21" t="str">
        <f t="shared" si="502"/>
        <v>Thursday</v>
      </c>
      <c r="AA4066" s="21" t="str">
        <f t="shared" si="503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x14ac:dyDescent="0.25">
      <c r="A4067" s="21">
        <v>4061</v>
      </c>
      <c r="B4067" s="21">
        <v>300083874</v>
      </c>
      <c r="C4067" s="30">
        <v>45758</v>
      </c>
      <c r="D4067" s="30">
        <v>45973</v>
      </c>
      <c r="E4067" s="47">
        <v>194.4</v>
      </c>
      <c r="F4067" s="47">
        <f t="shared" ref="F4067" si="504">IF(AB4067="DOLLAR",E4067*88,E4067)</f>
        <v>17107.2</v>
      </c>
      <c r="G4067" s="48">
        <f t="shared" ref="G4067" si="505">F4067*J4067</f>
        <v>17107.2</v>
      </c>
      <c r="H4067" s="21" t="s">
        <v>5826</v>
      </c>
      <c r="I4067" s="21"/>
      <c r="J4067" s="21">
        <v>1</v>
      </c>
      <c r="K4067" s="21">
        <v>1</v>
      </c>
      <c r="L4067" s="21">
        <f t="shared" ref="L4067:L4130" si="506">J4067-K4067</f>
        <v>0</v>
      </c>
      <c r="M4067" s="21"/>
      <c r="N4067" s="30">
        <v>45976</v>
      </c>
      <c r="O4067" s="48"/>
      <c r="P4067" s="21" t="s">
        <v>2513</v>
      </c>
      <c r="Q4067" s="21">
        <v>58158192256</v>
      </c>
      <c r="R4067" s="21"/>
      <c r="S4067" s="3">
        <v>-20</v>
      </c>
      <c r="T4067" s="37"/>
      <c r="U4067" s="21" t="s">
        <v>1141</v>
      </c>
      <c r="V4067" s="21" t="str">
        <f>VLOOKUP(P4067,'Customer List'!B:C,2,)</f>
        <v>MOHALI (PUNJAB)</v>
      </c>
      <c r="W4067" s="38"/>
      <c r="X4067" s="30"/>
      <c r="Y4067" s="21" t="str">
        <f t="shared" ref="Y4067" si="507">IF(X4067="", "", X4067-N4067)</f>
        <v/>
      </c>
      <c r="Z4067" s="21" t="str">
        <f t="shared" ref="Z4067" si="508">IF(N4067="", "", TEXT(N4067, "dddd"))</f>
        <v>Saturday</v>
      </c>
      <c r="AA4067" s="21" t="str">
        <f t="shared" ref="AA4067" si="509">IF(X4067="", "", TEXT(X4067, "dddd"))</f>
        <v/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x14ac:dyDescent="0.25">
      <c r="A4068" s="21">
        <v>4062</v>
      </c>
      <c r="B4068" s="21" t="s">
        <v>5827</v>
      </c>
      <c r="C4068" s="30">
        <v>45968</v>
      </c>
      <c r="D4068" s="30">
        <v>45975</v>
      </c>
      <c r="E4068" s="47">
        <v>63</v>
      </c>
      <c r="F4068" s="47">
        <f t="shared" ref="F4068:F4124" si="510">IF(AB4068="DOLLAR",E4068*88,E4068)</f>
        <v>5544</v>
      </c>
      <c r="G4068" s="48">
        <f t="shared" ref="G4068:G4124" si="511">F4068*J4068</f>
        <v>5544</v>
      </c>
      <c r="H4068" s="21">
        <v>100516</v>
      </c>
      <c r="I4068" s="21" t="s">
        <v>4762</v>
      </c>
      <c r="J4068" s="21">
        <v>1</v>
      </c>
      <c r="K4068" s="21"/>
      <c r="L4068" s="21">
        <f t="shared" si="506"/>
        <v>1</v>
      </c>
      <c r="M4068" s="21"/>
      <c r="N4068" s="30"/>
      <c r="O4068" s="48"/>
      <c r="P4068" s="21" t="s">
        <v>16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/>
      <c r="X4068" s="30"/>
      <c r="Y4068" s="21" t="str">
        <f t="shared" ref="Y4068:Y4124" si="512">IF(X4068="", "", X4068-N4068)</f>
        <v/>
      </c>
      <c r="Z4068" s="21" t="str">
        <f t="shared" ref="Z4068:Z4124" si="513">IF(N4068="", "", TEXT(N4068, "dddd"))</f>
        <v/>
      </c>
      <c r="AA4068" s="21" t="str">
        <f t="shared" ref="AA4068:AA4124" si="514">IF(X4068="", "", TEXT(X4068, "dddd"))</f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x14ac:dyDescent="0.25">
      <c r="A4069" s="21">
        <v>4063</v>
      </c>
      <c r="B4069" s="21" t="s">
        <v>5827</v>
      </c>
      <c r="C4069" s="30">
        <v>45968</v>
      </c>
      <c r="D4069" s="30">
        <v>45975</v>
      </c>
      <c r="E4069" s="47">
        <v>129</v>
      </c>
      <c r="F4069" s="47">
        <f t="shared" si="510"/>
        <v>11352</v>
      </c>
      <c r="G4069" s="48">
        <f t="shared" si="511"/>
        <v>11352</v>
      </c>
      <c r="H4069" s="21">
        <v>100714</v>
      </c>
      <c r="I4069" s="21" t="s">
        <v>4752</v>
      </c>
      <c r="J4069" s="21">
        <v>1</v>
      </c>
      <c r="K4069" s="21">
        <v>1</v>
      </c>
      <c r="L4069" s="21">
        <f t="shared" si="506"/>
        <v>0</v>
      </c>
      <c r="M4069" s="21"/>
      <c r="N4069" s="30">
        <v>45976</v>
      </c>
      <c r="O4069" s="48"/>
      <c r="P4069" s="21" t="s">
        <v>276</v>
      </c>
      <c r="Q4069" s="21">
        <v>58158193520</v>
      </c>
      <c r="R4069" s="21"/>
      <c r="S4069" s="3">
        <v>4</v>
      </c>
      <c r="T4069" s="37"/>
      <c r="U4069" s="21" t="s">
        <v>18</v>
      </c>
      <c r="V4069" s="21" t="str">
        <f>VLOOKUP(P4069,'Customer List'!B:C,2,)</f>
        <v>Pune</v>
      </c>
      <c r="W4069" s="38"/>
      <c r="X4069" s="30"/>
      <c r="Y4069" s="21" t="str">
        <f t="shared" si="512"/>
        <v/>
      </c>
      <c r="Z4069" s="21" t="str">
        <f t="shared" si="513"/>
        <v>Saturday</v>
      </c>
      <c r="AA4069" s="21" t="str">
        <f t="shared" si="514"/>
        <v/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x14ac:dyDescent="0.25">
      <c r="A4070" s="21">
        <v>4064</v>
      </c>
      <c r="B4070" s="21" t="s">
        <v>5827</v>
      </c>
      <c r="C4070" s="30">
        <v>45968</v>
      </c>
      <c r="D4070" s="30">
        <v>45975</v>
      </c>
      <c r="E4070" s="47">
        <v>129</v>
      </c>
      <c r="F4070" s="47">
        <f t="shared" si="510"/>
        <v>11352</v>
      </c>
      <c r="G4070" s="48">
        <f t="shared" si="511"/>
        <v>11352</v>
      </c>
      <c r="H4070" s="21">
        <v>101224</v>
      </c>
      <c r="I4070" s="21" t="s">
        <v>4753</v>
      </c>
      <c r="J4070" s="21">
        <v>1</v>
      </c>
      <c r="K4070" s="21">
        <v>1</v>
      </c>
      <c r="L4070" s="21">
        <f t="shared" si="506"/>
        <v>0</v>
      </c>
      <c r="M4070" s="21"/>
      <c r="N4070" s="30">
        <v>45976</v>
      </c>
      <c r="O4070" s="48"/>
      <c r="P4070" s="21" t="s">
        <v>276</v>
      </c>
      <c r="Q4070" s="21">
        <v>58158193520</v>
      </c>
      <c r="R4070" s="21"/>
      <c r="S4070" s="3">
        <v>4</v>
      </c>
      <c r="T4070" s="37"/>
      <c r="U4070" s="21" t="s">
        <v>18</v>
      </c>
      <c r="V4070" s="21" t="str">
        <f>VLOOKUP(P4070,'Customer List'!B:C,2,)</f>
        <v>Pune</v>
      </c>
      <c r="W4070" s="38"/>
      <c r="X4070" s="30"/>
      <c r="Y4070" s="21" t="str">
        <f t="shared" si="512"/>
        <v/>
      </c>
      <c r="Z4070" s="21" t="str">
        <f t="shared" si="513"/>
        <v>Saturday</v>
      </c>
      <c r="AA4070" s="21" t="str">
        <f t="shared" si="514"/>
        <v/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 x14ac:dyDescent="0.25">
      <c r="A4071" s="21">
        <v>4065</v>
      </c>
      <c r="B4071" s="21" t="s">
        <v>5827</v>
      </c>
      <c r="C4071" s="30">
        <v>45968</v>
      </c>
      <c r="D4071" s="30">
        <v>45975</v>
      </c>
      <c r="E4071" s="47">
        <v>115.5</v>
      </c>
      <c r="F4071" s="47">
        <f t="shared" si="510"/>
        <v>10164</v>
      </c>
      <c r="G4071" s="48">
        <f t="shared" si="511"/>
        <v>10164</v>
      </c>
      <c r="H4071" s="21">
        <v>101245</v>
      </c>
      <c r="I4071" s="21" t="s">
        <v>4753</v>
      </c>
      <c r="J4071" s="21">
        <v>1</v>
      </c>
      <c r="K4071" s="21">
        <v>1</v>
      </c>
      <c r="L4071" s="21">
        <f t="shared" si="506"/>
        <v>0</v>
      </c>
      <c r="M4071" s="21"/>
      <c r="N4071" s="30">
        <v>45978</v>
      </c>
      <c r="O4071" s="48"/>
      <c r="P4071" s="21" t="s">
        <v>5840</v>
      </c>
      <c r="Q4071" s="21"/>
      <c r="R4071" s="21"/>
      <c r="S4071" s="3">
        <v>4</v>
      </c>
      <c r="T4071" s="37"/>
      <c r="U4071" s="21" t="s">
        <v>18</v>
      </c>
      <c r="V4071" s="21" t="str">
        <f>VLOOKUP(P4071,'Customer List'!B:C,2,)</f>
        <v>ROORKE</v>
      </c>
      <c r="W4071" s="38"/>
      <c r="X4071" s="30"/>
      <c r="Y4071" s="21" t="str">
        <f t="shared" si="512"/>
        <v/>
      </c>
      <c r="Z4071" s="21" t="str">
        <f t="shared" si="513"/>
        <v>Monday</v>
      </c>
      <c r="AA4071" s="21" t="str">
        <f t="shared" si="514"/>
        <v/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x14ac:dyDescent="0.25">
      <c r="A4072" s="21">
        <v>4066</v>
      </c>
      <c r="B4072" s="21" t="s">
        <v>5827</v>
      </c>
      <c r="C4072" s="30">
        <v>45968</v>
      </c>
      <c r="D4072" s="30">
        <v>45975</v>
      </c>
      <c r="E4072" s="47">
        <v>32.4</v>
      </c>
      <c r="F4072" s="47">
        <f t="shared" si="510"/>
        <v>2851.2</v>
      </c>
      <c r="G4072" s="48">
        <f t="shared" si="511"/>
        <v>2851.2</v>
      </c>
      <c r="H4072" s="21">
        <v>101319</v>
      </c>
      <c r="I4072" s="21" t="s">
        <v>5165</v>
      </c>
      <c r="J4072" s="21">
        <v>1</v>
      </c>
      <c r="K4072" s="21">
        <v>1</v>
      </c>
      <c r="L4072" s="21">
        <f t="shared" si="506"/>
        <v>0</v>
      </c>
      <c r="M4072" s="21"/>
      <c r="N4072" s="30">
        <v>45976</v>
      </c>
      <c r="O4072" s="48"/>
      <c r="P4072" s="21" t="s">
        <v>276</v>
      </c>
      <c r="Q4072" s="21">
        <v>58158193520</v>
      </c>
      <c r="R4072" s="21"/>
      <c r="S4072" s="3">
        <v>4</v>
      </c>
      <c r="T4072" s="37"/>
      <c r="U4072" s="21" t="s">
        <v>18</v>
      </c>
      <c r="V4072" s="21" t="str">
        <f>VLOOKUP(P4072,'Customer List'!B:C,2,)</f>
        <v>Pune</v>
      </c>
      <c r="W4072" s="38"/>
      <c r="X4072" s="30"/>
      <c r="Y4072" s="21" t="str">
        <f t="shared" si="512"/>
        <v/>
      </c>
      <c r="Z4072" s="21" t="str">
        <f t="shared" si="513"/>
        <v>Saturday</v>
      </c>
      <c r="AA4072" s="21" t="str">
        <f t="shared" si="514"/>
        <v/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x14ac:dyDescent="0.25">
      <c r="A4073" s="21">
        <v>4067</v>
      </c>
      <c r="B4073" s="21" t="s">
        <v>5827</v>
      </c>
      <c r="C4073" s="30">
        <v>45968</v>
      </c>
      <c r="D4073" s="30">
        <v>45975</v>
      </c>
      <c r="E4073" s="47">
        <v>144.6</v>
      </c>
      <c r="F4073" s="47">
        <f t="shared" si="510"/>
        <v>12724.8</v>
      </c>
      <c r="G4073" s="48">
        <f t="shared" si="511"/>
        <v>12724.8</v>
      </c>
      <c r="H4073" s="21">
        <v>102045</v>
      </c>
      <c r="I4073" s="21" t="s">
        <v>5166</v>
      </c>
      <c r="J4073" s="21">
        <v>1</v>
      </c>
      <c r="K4073" s="21">
        <v>1</v>
      </c>
      <c r="L4073" s="21">
        <f t="shared" si="506"/>
        <v>0</v>
      </c>
      <c r="M4073" s="21"/>
      <c r="N4073" s="30">
        <v>45976</v>
      </c>
      <c r="O4073" s="48"/>
      <c r="P4073" s="21" t="s">
        <v>276</v>
      </c>
      <c r="Q4073" s="21">
        <v>58158193520</v>
      </c>
      <c r="R4073" s="21"/>
      <c r="S4073" s="3">
        <v>4</v>
      </c>
      <c r="T4073" s="37"/>
      <c r="U4073" s="21" t="s">
        <v>18</v>
      </c>
      <c r="V4073" s="21" t="str">
        <f>VLOOKUP(P4073,'Customer List'!B:C,2,)</f>
        <v>Pune</v>
      </c>
      <c r="W4073" s="38"/>
      <c r="X4073" s="30"/>
      <c r="Y4073" s="21" t="str">
        <f t="shared" si="512"/>
        <v/>
      </c>
      <c r="Z4073" s="21" t="str">
        <f t="shared" si="513"/>
        <v>Saturday</v>
      </c>
      <c r="AA4073" s="21" t="str">
        <f t="shared" si="514"/>
        <v/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x14ac:dyDescent="0.25">
      <c r="A4074" s="21">
        <v>4068</v>
      </c>
      <c r="B4074" s="21" t="s">
        <v>5827</v>
      </c>
      <c r="C4074" s="30">
        <v>45968</v>
      </c>
      <c r="D4074" s="30">
        <v>45975</v>
      </c>
      <c r="E4074" s="47">
        <v>300.3</v>
      </c>
      <c r="F4074" s="47">
        <f t="shared" si="510"/>
        <v>26426.400000000001</v>
      </c>
      <c r="G4074" s="48">
        <f t="shared" si="511"/>
        <v>26426.400000000001</v>
      </c>
      <c r="H4074" s="21">
        <v>104532</v>
      </c>
      <c r="I4074" s="21" t="s">
        <v>5170</v>
      </c>
      <c r="J4074" s="21">
        <v>1</v>
      </c>
      <c r="K4074" s="21"/>
      <c r="L4074" s="21">
        <f t="shared" si="506"/>
        <v>1</v>
      </c>
      <c r="M4074" s="21"/>
      <c r="N4074" s="30"/>
      <c r="O4074" s="48"/>
      <c r="P4074" s="21" t="s">
        <v>16</v>
      </c>
      <c r="Q4074" s="21"/>
      <c r="R4074" s="21"/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/>
      <c r="X4074" s="30"/>
      <c r="Y4074" s="21" t="str">
        <f t="shared" si="512"/>
        <v/>
      </c>
      <c r="Z4074" s="21" t="str">
        <f t="shared" si="513"/>
        <v/>
      </c>
      <c r="AA4074" s="21" t="str">
        <f t="shared" si="514"/>
        <v/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x14ac:dyDescent="0.25">
      <c r="A4075" s="21">
        <v>4069</v>
      </c>
      <c r="B4075" s="21" t="s">
        <v>5827</v>
      </c>
      <c r="C4075" s="30">
        <v>45968</v>
      </c>
      <c r="D4075" s="30">
        <v>45975</v>
      </c>
      <c r="E4075" s="47">
        <v>158.4</v>
      </c>
      <c r="F4075" s="47">
        <f t="shared" si="510"/>
        <v>13939.2</v>
      </c>
      <c r="G4075" s="48">
        <f t="shared" si="511"/>
        <v>13939.2</v>
      </c>
      <c r="H4075" s="21">
        <v>104714</v>
      </c>
      <c r="I4075" s="21" t="s">
        <v>4756</v>
      </c>
      <c r="J4075" s="21">
        <v>1</v>
      </c>
      <c r="K4075" s="21">
        <v>1</v>
      </c>
      <c r="L4075" s="21">
        <f t="shared" si="506"/>
        <v>0</v>
      </c>
      <c r="M4075" s="21"/>
      <c r="N4075" s="30">
        <v>45976</v>
      </c>
      <c r="O4075" s="48"/>
      <c r="P4075" s="21" t="s">
        <v>276</v>
      </c>
      <c r="Q4075" s="21">
        <v>58158193520</v>
      </c>
      <c r="R4075" s="21"/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/>
      <c r="Y4075" s="21" t="str">
        <f t="shared" si="512"/>
        <v/>
      </c>
      <c r="Z4075" s="21" t="str">
        <f t="shared" si="513"/>
        <v>Saturday</v>
      </c>
      <c r="AA4075" s="21" t="str">
        <f t="shared" si="514"/>
        <v/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x14ac:dyDescent="0.25">
      <c r="A4076" s="21">
        <v>4070</v>
      </c>
      <c r="B4076" s="21" t="s">
        <v>5827</v>
      </c>
      <c r="C4076" s="30">
        <v>45968</v>
      </c>
      <c r="D4076" s="30">
        <v>45975</v>
      </c>
      <c r="E4076" s="47">
        <v>168</v>
      </c>
      <c r="F4076" s="47">
        <f t="shared" si="510"/>
        <v>14784</v>
      </c>
      <c r="G4076" s="48">
        <f t="shared" si="511"/>
        <v>14784</v>
      </c>
      <c r="H4076" s="21">
        <v>105006</v>
      </c>
      <c r="I4076" s="21" t="s">
        <v>4757</v>
      </c>
      <c r="J4076" s="21">
        <v>1</v>
      </c>
      <c r="K4076" s="21">
        <v>1</v>
      </c>
      <c r="L4076" s="21">
        <f t="shared" si="506"/>
        <v>0</v>
      </c>
      <c r="M4076" s="21"/>
      <c r="N4076" s="30">
        <v>45976</v>
      </c>
      <c r="O4076" s="48"/>
      <c r="P4076" s="21" t="s">
        <v>276</v>
      </c>
      <c r="Q4076" s="21">
        <v>58158193520</v>
      </c>
      <c r="R4076" s="21"/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/>
      <c r="Y4076" s="21" t="str">
        <f t="shared" si="512"/>
        <v/>
      </c>
      <c r="Z4076" s="21" t="str">
        <f t="shared" si="513"/>
        <v>Saturday</v>
      </c>
      <c r="AA4076" s="21" t="str">
        <f t="shared" si="514"/>
        <v/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4071</v>
      </c>
      <c r="B4077" s="21" t="s">
        <v>5827</v>
      </c>
      <c r="C4077" s="30">
        <v>45968</v>
      </c>
      <c r="D4077" s="30">
        <v>45975</v>
      </c>
      <c r="E4077" s="47">
        <v>186.6</v>
      </c>
      <c r="F4077" s="47">
        <f t="shared" si="510"/>
        <v>16420.8</v>
      </c>
      <c r="G4077" s="48">
        <f t="shared" si="511"/>
        <v>16420.8</v>
      </c>
      <c r="H4077" s="21">
        <v>116122</v>
      </c>
      <c r="I4077" s="21" t="s">
        <v>5828</v>
      </c>
      <c r="J4077" s="21">
        <v>1</v>
      </c>
      <c r="K4077" s="21"/>
      <c r="L4077" s="21">
        <f t="shared" si="506"/>
        <v>1</v>
      </c>
      <c r="M4077" s="21"/>
      <c r="N4077" s="30"/>
      <c r="O4077" s="48"/>
      <c r="P4077" s="21" t="s">
        <v>16</v>
      </c>
      <c r="Q4077" s="21"/>
      <c r="R4077" s="21"/>
      <c r="S4077" s="3">
        <v>4</v>
      </c>
      <c r="T4077" s="37"/>
      <c r="U4077" s="21" t="s">
        <v>18</v>
      </c>
      <c r="V4077" s="21" t="str">
        <f>VLOOKUP(P4077,'Customer List'!B:C,2,)</f>
        <v>Delhi</v>
      </c>
      <c r="W4077" s="38"/>
      <c r="X4077" s="30"/>
      <c r="Y4077" s="21" t="str">
        <f t="shared" si="512"/>
        <v/>
      </c>
      <c r="Z4077" s="21" t="str">
        <f t="shared" si="513"/>
        <v/>
      </c>
      <c r="AA4077" s="21" t="str">
        <f t="shared" si="514"/>
        <v/>
      </c>
      <c r="AB4077" s="21" t="str">
        <f>VLOOKUP(U4077,'Currency Sheet'!A:C,3,)</f>
        <v>DOLLAR</v>
      </c>
      <c r="AC4077" s="42" t="str">
        <f>VLOOKUP(P4077,'Customer List'!B:D,3,)</f>
        <v>Local</v>
      </c>
    </row>
    <row r="4078" spans="1:29" x14ac:dyDescent="0.25">
      <c r="A4078" s="21">
        <v>4072</v>
      </c>
      <c r="B4078" s="21" t="s">
        <v>5827</v>
      </c>
      <c r="C4078" s="30">
        <v>45968</v>
      </c>
      <c r="D4078" s="30">
        <v>45975</v>
      </c>
      <c r="E4078" s="47">
        <v>84.6</v>
      </c>
      <c r="F4078" s="47">
        <f t="shared" si="510"/>
        <v>7444.7999999999993</v>
      </c>
      <c r="G4078" s="48">
        <f t="shared" si="511"/>
        <v>7444.7999999999993</v>
      </c>
      <c r="H4078" s="21">
        <v>116415</v>
      </c>
      <c r="I4078" s="21" t="s">
        <v>5829</v>
      </c>
      <c r="J4078" s="21">
        <v>1</v>
      </c>
      <c r="K4078" s="21"/>
      <c r="L4078" s="21">
        <f t="shared" si="506"/>
        <v>1</v>
      </c>
      <c r="M4078" s="21"/>
      <c r="N4078" s="30"/>
      <c r="O4078" s="48"/>
      <c r="P4078" s="21" t="s">
        <v>42</v>
      </c>
      <c r="Q4078" s="21"/>
      <c r="R4078" s="21"/>
      <c r="S4078" s="3">
        <v>4</v>
      </c>
      <c r="T4078" s="37"/>
      <c r="U4078" s="21" t="s">
        <v>18</v>
      </c>
      <c r="V4078" s="21" t="str">
        <f>VLOOKUP(P4078,'Customer List'!B:C,2,)</f>
        <v>Faridabad</v>
      </c>
      <c r="W4078" s="38"/>
      <c r="X4078" s="30"/>
      <c r="Y4078" s="21" t="str">
        <f t="shared" si="512"/>
        <v/>
      </c>
      <c r="Z4078" s="21" t="str">
        <f t="shared" si="513"/>
        <v/>
      </c>
      <c r="AA4078" s="21" t="str">
        <f t="shared" si="514"/>
        <v/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x14ac:dyDescent="0.25">
      <c r="A4079" s="21">
        <v>4073</v>
      </c>
      <c r="B4079" s="21" t="s">
        <v>5827</v>
      </c>
      <c r="C4079" s="30">
        <v>45968</v>
      </c>
      <c r="D4079" s="30">
        <v>45975</v>
      </c>
      <c r="E4079" s="47">
        <v>175.2</v>
      </c>
      <c r="F4079" s="47">
        <f t="shared" si="510"/>
        <v>15417.599999999999</v>
      </c>
      <c r="G4079" s="48">
        <f t="shared" si="511"/>
        <v>15417.599999999999</v>
      </c>
      <c r="H4079" s="21">
        <v>117316</v>
      </c>
      <c r="I4079" s="21" t="s">
        <v>4763</v>
      </c>
      <c r="J4079" s="21">
        <v>1</v>
      </c>
      <c r="K4079" s="21">
        <v>1</v>
      </c>
      <c r="L4079" s="21">
        <f t="shared" si="506"/>
        <v>0</v>
      </c>
      <c r="M4079" s="21"/>
      <c r="N4079" s="30">
        <v>45976</v>
      </c>
      <c r="O4079" s="48"/>
      <c r="P4079" s="21" t="s">
        <v>276</v>
      </c>
      <c r="Q4079" s="21">
        <v>58158193520</v>
      </c>
      <c r="R4079" s="21"/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/>
      <c r="Y4079" s="21" t="str">
        <f t="shared" si="512"/>
        <v/>
      </c>
      <c r="Z4079" s="21" t="str">
        <f t="shared" si="513"/>
        <v>Saturday</v>
      </c>
      <c r="AA4079" s="21" t="str">
        <f t="shared" si="514"/>
        <v/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4074</v>
      </c>
      <c r="B4080" s="21" t="s">
        <v>5827</v>
      </c>
      <c r="C4080" s="30">
        <v>45968</v>
      </c>
      <c r="D4080" s="30">
        <v>45975</v>
      </c>
      <c r="E4080" s="47">
        <v>165.6</v>
      </c>
      <c r="F4080" s="47">
        <f t="shared" si="510"/>
        <v>14572.8</v>
      </c>
      <c r="G4080" s="48">
        <f t="shared" si="511"/>
        <v>14572.8</v>
      </c>
      <c r="H4080" s="21">
        <v>121626</v>
      </c>
      <c r="I4080" s="21" t="s">
        <v>5830</v>
      </c>
      <c r="J4080" s="21">
        <v>1</v>
      </c>
      <c r="K4080" s="21">
        <v>1</v>
      </c>
      <c r="L4080" s="21">
        <f t="shared" si="506"/>
        <v>0</v>
      </c>
      <c r="M4080" s="21"/>
      <c r="N4080" s="30">
        <v>45976</v>
      </c>
      <c r="O4080" s="48"/>
      <c r="P4080" s="21" t="s">
        <v>276</v>
      </c>
      <c r="Q4080" s="21">
        <v>58158193520</v>
      </c>
      <c r="R4080" s="21"/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/>
      <c r="Y4080" s="21" t="str">
        <f t="shared" si="512"/>
        <v/>
      </c>
      <c r="Z4080" s="21" t="str">
        <f t="shared" si="513"/>
        <v>Saturday</v>
      </c>
      <c r="AA4080" s="21" t="str">
        <f t="shared" si="514"/>
        <v/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4075</v>
      </c>
      <c r="B4081" s="21" t="s">
        <v>5827</v>
      </c>
      <c r="C4081" s="30">
        <v>45968</v>
      </c>
      <c r="D4081" s="30">
        <v>45975</v>
      </c>
      <c r="E4081" s="47">
        <v>177.1</v>
      </c>
      <c r="F4081" s="47">
        <f t="shared" si="510"/>
        <v>15584.8</v>
      </c>
      <c r="G4081" s="48">
        <f t="shared" si="511"/>
        <v>15584.8</v>
      </c>
      <c r="H4081" s="21">
        <v>123137</v>
      </c>
      <c r="I4081" s="21" t="s">
        <v>4765</v>
      </c>
      <c r="J4081" s="21">
        <v>1</v>
      </c>
      <c r="K4081" s="21"/>
      <c r="L4081" s="21">
        <f t="shared" si="506"/>
        <v>1</v>
      </c>
      <c r="M4081" s="21"/>
      <c r="N4081" s="30"/>
      <c r="O4081" s="48"/>
      <c r="P4081" s="21" t="s">
        <v>16</v>
      </c>
      <c r="Q4081" s="21"/>
      <c r="R4081" s="21"/>
      <c r="S4081" s="3">
        <v>4</v>
      </c>
      <c r="T4081" s="37"/>
      <c r="U4081" s="21" t="s">
        <v>18</v>
      </c>
      <c r="V4081" s="21" t="str">
        <f>VLOOKUP(P4081,'Customer List'!B:C,2,)</f>
        <v>Delhi</v>
      </c>
      <c r="W4081" s="38"/>
      <c r="X4081" s="30"/>
      <c r="Y4081" s="21" t="str">
        <f t="shared" si="512"/>
        <v/>
      </c>
      <c r="Z4081" s="21" t="str">
        <f t="shared" si="513"/>
        <v/>
      </c>
      <c r="AA4081" s="21" t="str">
        <f t="shared" si="514"/>
        <v/>
      </c>
      <c r="AB4081" s="21" t="str">
        <f>VLOOKUP(U4081,'Currency Sheet'!A:C,3,)</f>
        <v>DOLLAR</v>
      </c>
      <c r="AC4081" s="42" t="str">
        <f>VLOOKUP(P4081,'Customer List'!B:D,3,)</f>
        <v>Local</v>
      </c>
    </row>
    <row r="4082" spans="1:29" x14ac:dyDescent="0.25">
      <c r="A4082" s="21">
        <v>4076</v>
      </c>
      <c r="B4082" s="21" t="s">
        <v>5827</v>
      </c>
      <c r="C4082" s="30">
        <v>45968</v>
      </c>
      <c r="D4082" s="30">
        <v>45975</v>
      </c>
      <c r="E4082" s="47">
        <v>148.80000000000001</v>
      </c>
      <c r="F4082" s="47">
        <f t="shared" si="510"/>
        <v>13094.400000000001</v>
      </c>
      <c r="G4082" s="48">
        <f t="shared" si="511"/>
        <v>13094.400000000001</v>
      </c>
      <c r="H4082" s="21">
        <v>127622</v>
      </c>
      <c r="I4082" s="21" t="s">
        <v>5176</v>
      </c>
      <c r="J4082" s="21">
        <v>1</v>
      </c>
      <c r="K4082" s="21"/>
      <c r="L4082" s="21">
        <f t="shared" si="506"/>
        <v>1</v>
      </c>
      <c r="M4082" s="21"/>
      <c r="N4082" s="30"/>
      <c r="O4082" s="48"/>
      <c r="P4082" s="21" t="s">
        <v>16</v>
      </c>
      <c r="Q4082" s="21"/>
      <c r="R4082" s="21"/>
      <c r="S4082" s="3">
        <v>4</v>
      </c>
      <c r="T4082" s="37"/>
      <c r="U4082" s="21" t="s">
        <v>18</v>
      </c>
      <c r="V4082" s="21" t="str">
        <f>VLOOKUP(P4082,'Customer List'!B:C,2,)</f>
        <v>Delhi</v>
      </c>
      <c r="W4082" s="38"/>
      <c r="X4082" s="30"/>
      <c r="Y4082" s="21" t="str">
        <f t="shared" si="512"/>
        <v/>
      </c>
      <c r="Z4082" s="21" t="str">
        <f t="shared" si="513"/>
        <v/>
      </c>
      <c r="AA4082" s="21" t="str">
        <f t="shared" si="514"/>
        <v/>
      </c>
      <c r="AB4082" s="21" t="str">
        <f>VLOOKUP(U4082,'Currency Sheet'!A:C,3,)</f>
        <v>DOLLAR</v>
      </c>
      <c r="AC4082" s="42" t="str">
        <f>VLOOKUP(P4082,'Customer List'!B:D,3,)</f>
        <v>Local</v>
      </c>
    </row>
    <row r="4083" spans="1:29" x14ac:dyDescent="0.25">
      <c r="A4083" s="21">
        <v>4077</v>
      </c>
      <c r="B4083" s="21" t="s">
        <v>5827</v>
      </c>
      <c r="C4083" s="30">
        <v>45968</v>
      </c>
      <c r="D4083" s="30">
        <v>45975</v>
      </c>
      <c r="E4083" s="47">
        <v>225</v>
      </c>
      <c r="F4083" s="47">
        <f t="shared" si="510"/>
        <v>19800</v>
      </c>
      <c r="G4083" s="48">
        <f t="shared" si="511"/>
        <v>19800</v>
      </c>
      <c r="H4083" s="21">
        <v>146528</v>
      </c>
      <c r="I4083" s="21" t="s">
        <v>5831</v>
      </c>
      <c r="J4083" s="21">
        <v>1</v>
      </c>
      <c r="K4083" s="21"/>
      <c r="L4083" s="21">
        <f t="shared" si="506"/>
        <v>1</v>
      </c>
      <c r="M4083" s="21"/>
      <c r="N4083" s="30"/>
      <c r="O4083" s="48"/>
      <c r="P4083" s="21" t="s">
        <v>16</v>
      </c>
      <c r="Q4083" s="21"/>
      <c r="R4083" s="21"/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 t="shared" si="512"/>
        <v/>
      </c>
      <c r="Z4083" s="21" t="str">
        <f t="shared" si="513"/>
        <v/>
      </c>
      <c r="AA4083" s="21" t="str">
        <f t="shared" si="514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4078</v>
      </c>
      <c r="B4084" s="21" t="s">
        <v>5827</v>
      </c>
      <c r="C4084" s="30">
        <v>45968</v>
      </c>
      <c r="D4084" s="30">
        <v>45975</v>
      </c>
      <c r="E4084" s="47">
        <v>126.6</v>
      </c>
      <c r="F4084" s="47">
        <f t="shared" si="510"/>
        <v>11140.8</v>
      </c>
      <c r="G4084" s="48">
        <f t="shared" si="511"/>
        <v>11140.8</v>
      </c>
      <c r="H4084" s="21">
        <v>157614</v>
      </c>
      <c r="I4084" s="21" t="s">
        <v>5832</v>
      </c>
      <c r="J4084" s="21">
        <v>1</v>
      </c>
      <c r="K4084" s="21">
        <v>1</v>
      </c>
      <c r="L4084" s="21">
        <f t="shared" si="506"/>
        <v>0</v>
      </c>
      <c r="M4084" s="21"/>
      <c r="N4084" s="30">
        <v>45976</v>
      </c>
      <c r="O4084" s="48"/>
      <c r="P4084" s="21" t="s">
        <v>276</v>
      </c>
      <c r="Q4084" s="21">
        <v>58158193520</v>
      </c>
      <c r="R4084" s="21"/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/>
      <c r="X4084" s="30"/>
      <c r="Y4084" s="21" t="str">
        <f t="shared" si="512"/>
        <v/>
      </c>
      <c r="Z4084" s="21" t="str">
        <f t="shared" si="513"/>
        <v>Saturday</v>
      </c>
      <c r="AA4084" s="21" t="str">
        <f t="shared" si="514"/>
        <v/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 x14ac:dyDescent="0.25">
      <c r="A4085" s="21">
        <v>4079</v>
      </c>
      <c r="B4085" s="21" t="s">
        <v>5827</v>
      </c>
      <c r="C4085" s="30">
        <v>45968</v>
      </c>
      <c r="D4085" s="30">
        <v>45975</v>
      </c>
      <c r="E4085" s="47">
        <v>26.4</v>
      </c>
      <c r="F4085" s="47">
        <f t="shared" si="510"/>
        <v>2323.1999999999998</v>
      </c>
      <c r="G4085" s="48">
        <f t="shared" si="511"/>
        <v>2323.1999999999998</v>
      </c>
      <c r="H4085" s="21">
        <v>300402</v>
      </c>
      <c r="I4085" s="21" t="s">
        <v>4772</v>
      </c>
      <c r="J4085" s="21">
        <v>1</v>
      </c>
      <c r="K4085" s="21"/>
      <c r="L4085" s="21">
        <f t="shared" si="506"/>
        <v>1</v>
      </c>
      <c r="M4085" s="21"/>
      <c r="N4085" s="30"/>
      <c r="O4085" s="48"/>
      <c r="P4085" s="21" t="s">
        <v>5210</v>
      </c>
      <c r="Q4085" s="21"/>
      <c r="R4085" s="21"/>
      <c r="S4085" s="3">
        <v>4</v>
      </c>
      <c r="T4085" s="37"/>
      <c r="U4085" s="21" t="s">
        <v>18</v>
      </c>
      <c r="V4085" s="21" t="str">
        <f>VLOOKUP(P4085,'Customer List'!B:C,2,)</f>
        <v>Sonipat</v>
      </c>
      <c r="W4085" s="38"/>
      <c r="X4085" s="30"/>
      <c r="Y4085" s="21" t="str">
        <f t="shared" si="512"/>
        <v/>
      </c>
      <c r="Z4085" s="21" t="str">
        <f t="shared" si="513"/>
        <v/>
      </c>
      <c r="AA4085" s="21" t="str">
        <f t="shared" si="514"/>
        <v/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x14ac:dyDescent="0.25">
      <c r="A4086" s="21">
        <v>4080</v>
      </c>
      <c r="B4086" s="21" t="s">
        <v>5827</v>
      </c>
      <c r="C4086" s="30">
        <v>45968</v>
      </c>
      <c r="D4086" s="30">
        <v>45975</v>
      </c>
      <c r="E4086" s="47">
        <v>159</v>
      </c>
      <c r="F4086" s="47">
        <f t="shared" si="510"/>
        <v>13992</v>
      </c>
      <c r="G4086" s="48">
        <f t="shared" si="511"/>
        <v>41976</v>
      </c>
      <c r="H4086" s="21">
        <v>300920</v>
      </c>
      <c r="I4086" s="21" t="s">
        <v>4773</v>
      </c>
      <c r="J4086" s="21">
        <v>3</v>
      </c>
      <c r="K4086" s="21">
        <v>3</v>
      </c>
      <c r="L4086" s="21">
        <f t="shared" si="506"/>
        <v>0</v>
      </c>
      <c r="M4086" s="21"/>
      <c r="N4086" s="30">
        <v>45978</v>
      </c>
      <c r="O4086" s="48"/>
      <c r="P4086" s="21" t="s">
        <v>891</v>
      </c>
      <c r="Q4086" s="21"/>
      <c r="R4086" s="21"/>
      <c r="S4086" s="3">
        <v>4</v>
      </c>
      <c r="T4086" s="37"/>
      <c r="U4086" s="21" t="s">
        <v>18</v>
      </c>
      <c r="V4086" s="21" t="str">
        <f>VLOOKUP(P4086,'Customer List'!B:C,2,)</f>
        <v>Banglore</v>
      </c>
      <c r="W4086" s="38"/>
      <c r="X4086" s="30"/>
      <c r="Y4086" s="21" t="str">
        <f t="shared" si="512"/>
        <v/>
      </c>
      <c r="Z4086" s="21" t="str">
        <f t="shared" si="513"/>
        <v>Monday</v>
      </c>
      <c r="AA4086" s="21" t="str">
        <f t="shared" si="514"/>
        <v/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v>4081</v>
      </c>
      <c r="B4087" s="21" t="s">
        <v>5827</v>
      </c>
      <c r="C4087" s="30">
        <v>45968</v>
      </c>
      <c r="D4087" s="30">
        <v>45975</v>
      </c>
      <c r="E4087" s="47">
        <v>69.599999999999994</v>
      </c>
      <c r="F4087" s="47">
        <f t="shared" si="510"/>
        <v>6124.7999999999993</v>
      </c>
      <c r="G4087" s="48">
        <f t="shared" si="511"/>
        <v>6124.7999999999993</v>
      </c>
      <c r="H4087" s="21">
        <v>301804</v>
      </c>
      <c r="I4087" s="21" t="s">
        <v>5183</v>
      </c>
      <c r="J4087" s="21">
        <v>1</v>
      </c>
      <c r="K4087" s="21"/>
      <c r="L4087" s="21">
        <f t="shared" si="506"/>
        <v>1</v>
      </c>
      <c r="M4087" s="21"/>
      <c r="N4087" s="30"/>
      <c r="O4087" s="48"/>
      <c r="P4087" s="21" t="s">
        <v>625</v>
      </c>
      <c r="Q4087" s="21"/>
      <c r="R4087" s="21"/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/>
      <c r="Y4087" s="21" t="str">
        <f t="shared" si="512"/>
        <v/>
      </c>
      <c r="Z4087" s="21" t="str">
        <f t="shared" si="513"/>
        <v/>
      </c>
      <c r="AA4087" s="21" t="str">
        <f t="shared" si="514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4082</v>
      </c>
      <c r="B4088" s="21" t="s">
        <v>5827</v>
      </c>
      <c r="C4088" s="30">
        <v>45968</v>
      </c>
      <c r="D4088" s="30">
        <v>45975</v>
      </c>
      <c r="E4088" s="47">
        <v>63</v>
      </c>
      <c r="F4088" s="47">
        <f t="shared" si="510"/>
        <v>5544</v>
      </c>
      <c r="G4088" s="48">
        <f t="shared" si="511"/>
        <v>5544</v>
      </c>
      <c r="H4088" s="21">
        <v>302212</v>
      </c>
      <c r="I4088" s="21" t="s">
        <v>4774</v>
      </c>
      <c r="J4088" s="21">
        <v>1</v>
      </c>
      <c r="K4088" s="21"/>
      <c r="L4088" s="21">
        <f t="shared" si="506"/>
        <v>1</v>
      </c>
      <c r="M4088" s="21"/>
      <c r="N4088" s="30"/>
      <c r="O4088" s="48"/>
      <c r="P4088" s="21" t="s">
        <v>30</v>
      </c>
      <c r="Q4088" s="21"/>
      <c r="R4088" s="21"/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/>
      <c r="Y4088" s="21" t="str">
        <f t="shared" si="512"/>
        <v/>
      </c>
      <c r="Z4088" s="21" t="str">
        <f t="shared" si="513"/>
        <v/>
      </c>
      <c r="AA4088" s="21" t="str">
        <f t="shared" si="514"/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v>4083</v>
      </c>
      <c r="B4089" s="21" t="s">
        <v>5827</v>
      </c>
      <c r="C4089" s="30">
        <v>45968</v>
      </c>
      <c r="D4089" s="30">
        <v>45975</v>
      </c>
      <c r="E4089" s="47">
        <v>175.20000000000002</v>
      </c>
      <c r="F4089" s="47">
        <f t="shared" si="510"/>
        <v>15417.600000000002</v>
      </c>
      <c r="G4089" s="48">
        <f t="shared" si="511"/>
        <v>46252.800000000003</v>
      </c>
      <c r="H4089" s="21">
        <v>302216</v>
      </c>
      <c r="I4089" s="21" t="s">
        <v>4774</v>
      </c>
      <c r="J4089" s="21">
        <v>3</v>
      </c>
      <c r="K4089" s="21">
        <v>3</v>
      </c>
      <c r="L4089" s="21">
        <f t="shared" si="506"/>
        <v>0</v>
      </c>
      <c r="M4089" s="21"/>
      <c r="N4089" s="30">
        <v>45978</v>
      </c>
      <c r="O4089" s="48"/>
      <c r="P4089" s="21" t="s">
        <v>891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Banglore</v>
      </c>
      <c r="W4089" s="38"/>
      <c r="X4089" s="30"/>
      <c r="Y4089" s="21" t="str">
        <f t="shared" si="512"/>
        <v/>
      </c>
      <c r="Z4089" s="21" t="str">
        <f t="shared" si="513"/>
        <v>Monday</v>
      </c>
      <c r="AA4089" s="21" t="str">
        <f t="shared" si="514"/>
        <v/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x14ac:dyDescent="0.25">
      <c r="A4090" s="21">
        <v>4084</v>
      </c>
      <c r="B4090" s="21" t="s">
        <v>5827</v>
      </c>
      <c r="C4090" s="30">
        <v>45968</v>
      </c>
      <c r="D4090" s="30">
        <v>45975</v>
      </c>
      <c r="E4090" s="47">
        <v>89.4</v>
      </c>
      <c r="F4090" s="47">
        <f t="shared" si="510"/>
        <v>7867.2000000000007</v>
      </c>
      <c r="G4090" s="48">
        <f t="shared" si="511"/>
        <v>7867.2000000000007</v>
      </c>
      <c r="H4090" s="21">
        <v>302306</v>
      </c>
      <c r="I4090" s="21" t="s">
        <v>5380</v>
      </c>
      <c r="J4090" s="21">
        <v>1</v>
      </c>
      <c r="K4090" s="21"/>
      <c r="L4090" s="21">
        <f t="shared" si="506"/>
        <v>1</v>
      </c>
      <c r="M4090" s="21"/>
      <c r="N4090" s="30"/>
      <c r="O4090" s="48"/>
      <c r="P4090" s="21" t="s">
        <v>30</v>
      </c>
      <c r="Q4090" s="21"/>
      <c r="R4090" s="21"/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/>
      <c r="X4090" s="30"/>
      <c r="Y4090" s="21" t="str">
        <f t="shared" si="512"/>
        <v/>
      </c>
      <c r="Z4090" s="21" t="str">
        <f t="shared" si="513"/>
        <v/>
      </c>
      <c r="AA4090" s="21" t="str">
        <f t="shared" si="514"/>
        <v/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x14ac:dyDescent="0.25">
      <c r="A4091" s="21">
        <v>4085</v>
      </c>
      <c r="B4091" s="21" t="s">
        <v>5827</v>
      </c>
      <c r="C4091" s="30">
        <v>45968</v>
      </c>
      <c r="D4091" s="30">
        <v>45975</v>
      </c>
      <c r="E4091" s="47">
        <v>165.9</v>
      </c>
      <c r="F4091" s="47">
        <f t="shared" si="510"/>
        <v>14599.2</v>
      </c>
      <c r="G4091" s="48">
        <f t="shared" si="511"/>
        <v>14599.2</v>
      </c>
      <c r="H4091" s="21">
        <v>302633</v>
      </c>
      <c r="I4091" s="21" t="s">
        <v>5381</v>
      </c>
      <c r="J4091" s="21">
        <v>1</v>
      </c>
      <c r="K4091" s="21">
        <v>1</v>
      </c>
      <c r="L4091" s="21">
        <f t="shared" si="506"/>
        <v>0</v>
      </c>
      <c r="M4091" s="21"/>
      <c r="N4091" s="30">
        <v>45976</v>
      </c>
      <c r="O4091" s="48"/>
      <c r="P4091" s="21" t="s">
        <v>302</v>
      </c>
      <c r="Q4091" s="21">
        <v>58158192363</v>
      </c>
      <c r="R4091" s="21"/>
      <c r="S4091" s="3">
        <v>4</v>
      </c>
      <c r="T4091" s="37"/>
      <c r="U4091" s="21" t="s">
        <v>18</v>
      </c>
      <c r="V4091" s="21" t="str">
        <f>VLOOKUP(P4091,'Customer List'!B:C,2,)</f>
        <v>Banglore</v>
      </c>
      <c r="W4091" s="38"/>
      <c r="X4091" s="30"/>
      <c r="Y4091" s="21" t="str">
        <f t="shared" si="512"/>
        <v/>
      </c>
      <c r="Z4091" s="21" t="str">
        <f t="shared" si="513"/>
        <v>Saturday</v>
      </c>
      <c r="AA4091" s="21" t="str">
        <f t="shared" si="514"/>
        <v/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x14ac:dyDescent="0.25">
      <c r="A4092" s="21">
        <v>4086</v>
      </c>
      <c r="B4092" s="21" t="s">
        <v>5827</v>
      </c>
      <c r="C4092" s="30">
        <v>45968</v>
      </c>
      <c r="D4092" s="30">
        <v>45975</v>
      </c>
      <c r="E4092" s="47">
        <v>63</v>
      </c>
      <c r="F4092" s="47">
        <f t="shared" si="510"/>
        <v>5544</v>
      </c>
      <c r="G4092" s="48">
        <f t="shared" si="511"/>
        <v>5544</v>
      </c>
      <c r="H4092" s="21">
        <v>304108</v>
      </c>
      <c r="I4092" s="21" t="s">
        <v>4779</v>
      </c>
      <c r="J4092" s="21">
        <v>1</v>
      </c>
      <c r="K4092" s="21"/>
      <c r="L4092" s="21">
        <f t="shared" si="506"/>
        <v>1</v>
      </c>
      <c r="M4092" s="21"/>
      <c r="N4092" s="30"/>
      <c r="O4092" s="48"/>
      <c r="P4092" s="21" t="s">
        <v>30</v>
      </c>
      <c r="Q4092" s="21"/>
      <c r="R4092" s="21"/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/>
      <c r="Y4092" s="21" t="str">
        <f t="shared" si="512"/>
        <v/>
      </c>
      <c r="Z4092" s="21" t="str">
        <f t="shared" si="513"/>
        <v/>
      </c>
      <c r="AA4092" s="21" t="str">
        <f t="shared" si="514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4087</v>
      </c>
      <c r="B4093" s="21" t="s">
        <v>5827</v>
      </c>
      <c r="C4093" s="30">
        <v>45968</v>
      </c>
      <c r="D4093" s="30">
        <v>45975</v>
      </c>
      <c r="E4093" s="47">
        <v>289.10000000000002</v>
      </c>
      <c r="F4093" s="47">
        <f t="shared" si="510"/>
        <v>25440.800000000003</v>
      </c>
      <c r="G4093" s="48">
        <f t="shared" si="511"/>
        <v>25440.800000000003</v>
      </c>
      <c r="H4093" s="21">
        <v>305238</v>
      </c>
      <c r="I4093" s="21" t="s">
        <v>5402</v>
      </c>
      <c r="J4093" s="21">
        <v>1</v>
      </c>
      <c r="K4093" s="21"/>
      <c r="L4093" s="21">
        <f t="shared" si="506"/>
        <v>1</v>
      </c>
      <c r="M4093" s="21"/>
      <c r="N4093" s="30"/>
      <c r="O4093" s="48"/>
      <c r="P4093" s="21" t="s">
        <v>16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/>
      <c r="Y4093" s="21" t="str">
        <f t="shared" si="512"/>
        <v/>
      </c>
      <c r="Z4093" s="21" t="str">
        <f t="shared" si="513"/>
        <v/>
      </c>
      <c r="AA4093" s="21" t="str">
        <f t="shared" si="514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x14ac:dyDescent="0.25">
      <c r="A4094" s="21">
        <v>4088</v>
      </c>
      <c r="B4094" s="21" t="s">
        <v>5827</v>
      </c>
      <c r="C4094" s="30">
        <v>45968</v>
      </c>
      <c r="D4094" s="30">
        <v>45975</v>
      </c>
      <c r="E4094" s="47">
        <v>193.8</v>
      </c>
      <c r="F4094" s="47">
        <f t="shared" si="510"/>
        <v>17054.400000000001</v>
      </c>
      <c r="G4094" s="48">
        <f t="shared" si="511"/>
        <v>34108.800000000003</v>
      </c>
      <c r="H4094" s="21">
        <v>305636</v>
      </c>
      <c r="I4094" s="21" t="s">
        <v>5068</v>
      </c>
      <c r="J4094" s="21">
        <v>2</v>
      </c>
      <c r="K4094" s="21">
        <v>2</v>
      </c>
      <c r="L4094" s="21">
        <f t="shared" si="506"/>
        <v>0</v>
      </c>
      <c r="M4094" s="21"/>
      <c r="N4094" s="30">
        <v>45976</v>
      </c>
      <c r="O4094" s="48"/>
      <c r="P4094" s="21" t="s">
        <v>295</v>
      </c>
      <c r="Q4094" s="21">
        <v>58158192396</v>
      </c>
      <c r="R4094" s="21"/>
      <c r="S4094" s="3">
        <v>4</v>
      </c>
      <c r="T4094" s="37"/>
      <c r="U4094" s="21" t="s">
        <v>18</v>
      </c>
      <c r="V4094" s="21" t="str">
        <f>VLOOKUP(P4094,'Customer List'!B:C,2,)</f>
        <v>Kerala</v>
      </c>
      <c r="W4094" s="38"/>
      <c r="X4094" s="30"/>
      <c r="Y4094" s="21" t="str">
        <f t="shared" si="512"/>
        <v/>
      </c>
      <c r="Z4094" s="21" t="str">
        <f t="shared" si="513"/>
        <v>Saturday</v>
      </c>
      <c r="AA4094" s="21" t="str">
        <f t="shared" si="514"/>
        <v/>
      </c>
      <c r="AB4094" s="21" t="str">
        <f>VLOOKUP(U4094,'Currency Sheet'!A:C,3,)</f>
        <v>DOLLAR</v>
      </c>
      <c r="AC4094" s="42" t="str">
        <f>VLOOKUP(P4094,'Customer List'!B:D,3,)</f>
        <v>OutStation</v>
      </c>
    </row>
    <row r="4095" spans="1:29" x14ac:dyDescent="0.25">
      <c r="A4095" s="21">
        <v>4089</v>
      </c>
      <c r="B4095" s="21" t="s">
        <v>5827</v>
      </c>
      <c r="C4095" s="30">
        <v>45968</v>
      </c>
      <c r="D4095" s="30">
        <v>45975</v>
      </c>
      <c r="E4095" s="47">
        <v>304.5</v>
      </c>
      <c r="F4095" s="47">
        <f t="shared" si="510"/>
        <v>26796</v>
      </c>
      <c r="G4095" s="48">
        <f t="shared" si="511"/>
        <v>26796</v>
      </c>
      <c r="H4095" s="21">
        <v>306742</v>
      </c>
      <c r="I4095" s="21" t="s">
        <v>5833</v>
      </c>
      <c r="J4095" s="21">
        <v>1</v>
      </c>
      <c r="K4095" s="21">
        <v>1</v>
      </c>
      <c r="L4095" s="21">
        <f t="shared" si="506"/>
        <v>0</v>
      </c>
      <c r="M4095" s="21"/>
      <c r="N4095" s="30">
        <v>45976</v>
      </c>
      <c r="O4095" s="48"/>
      <c r="P4095" s="21" t="s">
        <v>295</v>
      </c>
      <c r="Q4095" s="21">
        <v>58158192396</v>
      </c>
      <c r="R4095" s="21"/>
      <c r="S4095" s="3">
        <v>4</v>
      </c>
      <c r="T4095" s="37"/>
      <c r="U4095" s="21" t="s">
        <v>18</v>
      </c>
      <c r="V4095" s="21" t="str">
        <f>VLOOKUP(P4095,'Customer List'!B:C,2,)</f>
        <v>Kerala</v>
      </c>
      <c r="W4095" s="38"/>
      <c r="X4095" s="30"/>
      <c r="Y4095" s="21" t="str">
        <f t="shared" si="512"/>
        <v/>
      </c>
      <c r="Z4095" s="21" t="str">
        <f t="shared" si="513"/>
        <v>Saturday</v>
      </c>
      <c r="AA4095" s="21" t="str">
        <f t="shared" si="514"/>
        <v/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x14ac:dyDescent="0.25">
      <c r="A4096" s="21">
        <v>4090</v>
      </c>
      <c r="B4096" s="21" t="s">
        <v>5827</v>
      </c>
      <c r="C4096" s="30">
        <v>45968</v>
      </c>
      <c r="D4096" s="30">
        <v>45975</v>
      </c>
      <c r="E4096" s="47">
        <v>77.400000000000006</v>
      </c>
      <c r="F4096" s="47">
        <f t="shared" si="510"/>
        <v>6811.2000000000007</v>
      </c>
      <c r="G4096" s="48">
        <f t="shared" si="511"/>
        <v>6811.2000000000007</v>
      </c>
      <c r="H4096" s="21">
        <v>312213</v>
      </c>
      <c r="I4096" s="21" t="s">
        <v>5187</v>
      </c>
      <c r="J4096" s="21">
        <v>1</v>
      </c>
      <c r="K4096" s="21">
        <v>1</v>
      </c>
      <c r="L4096" s="21">
        <f t="shared" si="506"/>
        <v>0</v>
      </c>
      <c r="M4096" s="21"/>
      <c r="N4096" s="30">
        <v>45976</v>
      </c>
      <c r="O4096" s="48"/>
      <c r="P4096" s="21" t="s">
        <v>194</v>
      </c>
      <c r="Q4096" s="56">
        <v>58158193656</v>
      </c>
      <c r="R4096" s="21"/>
      <c r="S4096" s="3">
        <v>4</v>
      </c>
      <c r="T4096" s="37"/>
      <c r="U4096" s="21" t="s">
        <v>18</v>
      </c>
      <c r="V4096" s="21" t="str">
        <f>VLOOKUP(P4096,'Customer List'!B:C,2,)</f>
        <v>Kanpur</v>
      </c>
      <c r="W4096" s="38"/>
      <c r="X4096" s="30"/>
      <c r="Y4096" s="21" t="str">
        <f t="shared" si="512"/>
        <v/>
      </c>
      <c r="Z4096" s="21" t="str">
        <f t="shared" si="513"/>
        <v>Saturday</v>
      </c>
      <c r="AA4096" s="21" t="str">
        <f t="shared" si="514"/>
        <v/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x14ac:dyDescent="0.25">
      <c r="A4097" s="21">
        <v>4091</v>
      </c>
      <c r="B4097" s="21" t="s">
        <v>5827</v>
      </c>
      <c r="C4097" s="30">
        <v>45968</v>
      </c>
      <c r="D4097" s="30">
        <v>45975</v>
      </c>
      <c r="E4097" s="47">
        <v>105.6</v>
      </c>
      <c r="F4097" s="47">
        <f t="shared" si="510"/>
        <v>9292.7999999999993</v>
      </c>
      <c r="G4097" s="48">
        <f t="shared" si="511"/>
        <v>9292.7999999999993</v>
      </c>
      <c r="H4097" s="21">
        <v>314511</v>
      </c>
      <c r="I4097" s="21" t="s">
        <v>5808</v>
      </c>
      <c r="J4097" s="21">
        <v>1</v>
      </c>
      <c r="K4097" s="21">
        <v>1</v>
      </c>
      <c r="L4097" s="21">
        <f t="shared" si="506"/>
        <v>0</v>
      </c>
      <c r="M4097" s="21"/>
      <c r="N4097" s="30">
        <v>45976</v>
      </c>
      <c r="O4097" s="48"/>
      <c r="P4097" s="21" t="s">
        <v>302</v>
      </c>
      <c r="Q4097" s="21">
        <v>58158192363</v>
      </c>
      <c r="R4097" s="21"/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/>
      <c r="Y4097" s="21" t="str">
        <f t="shared" si="512"/>
        <v/>
      </c>
      <c r="Z4097" s="21" t="str">
        <f t="shared" si="513"/>
        <v>Saturday</v>
      </c>
      <c r="AA4097" s="21" t="str">
        <f t="shared" si="514"/>
        <v/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x14ac:dyDescent="0.25">
      <c r="A4098" s="21">
        <v>4092</v>
      </c>
      <c r="B4098" s="21" t="s">
        <v>5827</v>
      </c>
      <c r="C4098" s="30">
        <v>45968</v>
      </c>
      <c r="D4098" s="30">
        <v>45975</v>
      </c>
      <c r="E4098" s="47">
        <v>284.89999999999998</v>
      </c>
      <c r="F4098" s="47">
        <f t="shared" si="510"/>
        <v>25071.199999999997</v>
      </c>
      <c r="G4098" s="48">
        <f t="shared" si="511"/>
        <v>25071.199999999997</v>
      </c>
      <c r="H4098" s="21">
        <v>318340</v>
      </c>
      <c r="I4098" s="21" t="s">
        <v>4784</v>
      </c>
      <c r="J4098" s="21">
        <v>1</v>
      </c>
      <c r="K4098" s="21">
        <v>1</v>
      </c>
      <c r="L4098" s="21">
        <f t="shared" si="506"/>
        <v>0</v>
      </c>
      <c r="M4098" s="21"/>
      <c r="N4098" s="30">
        <v>45976</v>
      </c>
      <c r="O4098" s="48"/>
      <c r="P4098" s="21" t="s">
        <v>1134</v>
      </c>
      <c r="Q4098" s="21">
        <v>58158205766</v>
      </c>
      <c r="R4098" s="21"/>
      <c r="S4098" s="3">
        <v>4</v>
      </c>
      <c r="T4098" s="37"/>
      <c r="U4098" s="21" t="s">
        <v>18</v>
      </c>
      <c r="V4098" s="21" t="str">
        <f>VLOOKUP(P4098,'Customer List'!B:C,2,)</f>
        <v>Mumbai</v>
      </c>
      <c r="W4098" s="38"/>
      <c r="X4098" s="30"/>
      <c r="Y4098" s="21" t="str">
        <f t="shared" si="512"/>
        <v/>
      </c>
      <c r="Z4098" s="21" t="str">
        <f t="shared" si="513"/>
        <v>Saturday</v>
      </c>
      <c r="AA4098" s="21" t="str">
        <f t="shared" si="514"/>
        <v/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x14ac:dyDescent="0.25">
      <c r="A4099" s="21">
        <v>4093</v>
      </c>
      <c r="B4099" s="21" t="s">
        <v>5827</v>
      </c>
      <c r="C4099" s="30">
        <v>45968</v>
      </c>
      <c r="D4099" s="30">
        <v>45975</v>
      </c>
      <c r="E4099" s="47">
        <v>88.2</v>
      </c>
      <c r="F4099" s="47">
        <f t="shared" si="510"/>
        <v>7761.6</v>
      </c>
      <c r="G4099" s="48">
        <f t="shared" si="511"/>
        <v>7761.6</v>
      </c>
      <c r="H4099" s="21">
        <v>325631</v>
      </c>
      <c r="I4099" s="21" t="s">
        <v>5183</v>
      </c>
      <c r="J4099" s="21">
        <v>1</v>
      </c>
      <c r="K4099" s="21">
        <v>1</v>
      </c>
      <c r="L4099" s="21">
        <f t="shared" si="506"/>
        <v>0</v>
      </c>
      <c r="M4099" s="21"/>
      <c r="N4099" s="30">
        <v>45978</v>
      </c>
      <c r="O4099" s="48"/>
      <c r="P4099" s="21" t="s">
        <v>5840</v>
      </c>
      <c r="Q4099" s="21"/>
      <c r="R4099" s="21"/>
      <c r="S4099" s="3">
        <v>4</v>
      </c>
      <c r="T4099" s="37"/>
      <c r="U4099" s="21" t="s">
        <v>18</v>
      </c>
      <c r="V4099" s="21" t="str">
        <f>VLOOKUP(P4099,'Customer List'!B:C,2,)</f>
        <v>ROORKE</v>
      </c>
      <c r="W4099" s="38"/>
      <c r="X4099" s="30"/>
      <c r="Y4099" s="21" t="str">
        <f t="shared" si="512"/>
        <v/>
      </c>
      <c r="Z4099" s="21" t="str">
        <f t="shared" si="513"/>
        <v>Monday</v>
      </c>
      <c r="AA4099" s="21" t="str">
        <f t="shared" si="514"/>
        <v/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x14ac:dyDescent="0.25">
      <c r="A4100" s="21">
        <v>4094</v>
      </c>
      <c r="B4100" s="21" t="s">
        <v>5827</v>
      </c>
      <c r="C4100" s="30">
        <v>45968</v>
      </c>
      <c r="D4100" s="30">
        <v>45975</v>
      </c>
      <c r="E4100" s="47">
        <v>222</v>
      </c>
      <c r="F4100" s="47">
        <f t="shared" si="510"/>
        <v>19536</v>
      </c>
      <c r="G4100" s="48">
        <f t="shared" si="511"/>
        <v>19536</v>
      </c>
      <c r="H4100" s="21">
        <v>331222</v>
      </c>
      <c r="I4100" s="21" t="s">
        <v>5834</v>
      </c>
      <c r="J4100" s="21">
        <v>1</v>
      </c>
      <c r="K4100" s="21">
        <v>1</v>
      </c>
      <c r="L4100" s="21">
        <f t="shared" si="506"/>
        <v>0</v>
      </c>
      <c r="M4100" s="21"/>
      <c r="N4100" s="30">
        <v>45978</v>
      </c>
      <c r="O4100" s="48"/>
      <c r="P4100" s="21" t="s">
        <v>891</v>
      </c>
      <c r="Q4100" s="21"/>
      <c r="R4100" s="21"/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/>
      <c r="Y4100" s="21" t="str">
        <f t="shared" si="512"/>
        <v/>
      </c>
      <c r="Z4100" s="21" t="str">
        <f t="shared" si="513"/>
        <v>Monday</v>
      </c>
      <c r="AA4100" s="21" t="str">
        <f t="shared" si="514"/>
        <v/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4095</v>
      </c>
      <c r="B4101" s="21" t="s">
        <v>5827</v>
      </c>
      <c r="C4101" s="30">
        <v>45968</v>
      </c>
      <c r="D4101" s="30">
        <v>45975</v>
      </c>
      <c r="E4101" s="47">
        <v>64.8</v>
      </c>
      <c r="F4101" s="47">
        <f t="shared" si="510"/>
        <v>5702.4</v>
      </c>
      <c r="G4101" s="48">
        <f t="shared" si="511"/>
        <v>5702.4</v>
      </c>
      <c r="H4101" s="21">
        <v>348205</v>
      </c>
      <c r="I4101" s="21" t="s">
        <v>4794</v>
      </c>
      <c r="J4101" s="21">
        <v>1</v>
      </c>
      <c r="K4101" s="21">
        <v>1</v>
      </c>
      <c r="L4101" s="21">
        <f t="shared" si="506"/>
        <v>0</v>
      </c>
      <c r="M4101" s="21"/>
      <c r="N4101" s="30">
        <v>45976</v>
      </c>
      <c r="O4101" s="48"/>
      <c r="P4101" s="21" t="s">
        <v>302</v>
      </c>
      <c r="Q4101" s="21">
        <v>58158192363</v>
      </c>
      <c r="R4101" s="21"/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/>
      <c r="Y4101" s="21" t="str">
        <f t="shared" si="512"/>
        <v/>
      </c>
      <c r="Z4101" s="21" t="str">
        <f t="shared" si="513"/>
        <v>Saturday</v>
      </c>
      <c r="AA4101" s="21" t="str">
        <f t="shared" si="514"/>
        <v/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4096</v>
      </c>
      <c r="B4102" s="21" t="s">
        <v>5827</v>
      </c>
      <c r="C4102" s="30">
        <v>45968</v>
      </c>
      <c r="D4102" s="30">
        <v>45975</v>
      </c>
      <c r="E4102" s="47">
        <v>383.4</v>
      </c>
      <c r="F4102" s="47">
        <f t="shared" si="510"/>
        <v>33739.199999999997</v>
      </c>
      <c r="G4102" s="48">
        <f t="shared" si="511"/>
        <v>33739.199999999997</v>
      </c>
      <c r="H4102" s="21">
        <v>348801</v>
      </c>
      <c r="I4102" s="21" t="s">
        <v>5396</v>
      </c>
      <c r="J4102" s="21">
        <v>1</v>
      </c>
      <c r="K4102" s="21"/>
      <c r="L4102" s="21">
        <f t="shared" si="506"/>
        <v>1</v>
      </c>
      <c r="M4102" s="21"/>
      <c r="N4102" s="30"/>
      <c r="O4102" s="48"/>
      <c r="P4102" s="21" t="s">
        <v>637</v>
      </c>
      <c r="Q4102" s="21"/>
      <c r="R4102" s="21"/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/>
      <c r="X4102" s="30"/>
      <c r="Y4102" s="21" t="str">
        <f t="shared" si="512"/>
        <v/>
      </c>
      <c r="Z4102" s="21" t="str">
        <f t="shared" si="513"/>
        <v/>
      </c>
      <c r="AA4102" s="21" t="str">
        <f t="shared" si="514"/>
        <v/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 x14ac:dyDescent="0.25">
      <c r="A4103" s="21">
        <v>4097</v>
      </c>
      <c r="B4103" s="21" t="s">
        <v>5827</v>
      </c>
      <c r="C4103" s="30">
        <v>45968</v>
      </c>
      <c r="D4103" s="30">
        <v>45975</v>
      </c>
      <c r="E4103" s="47">
        <v>202.8</v>
      </c>
      <c r="F4103" s="47">
        <f t="shared" si="510"/>
        <v>17846.400000000001</v>
      </c>
      <c r="G4103" s="48">
        <f t="shared" si="511"/>
        <v>17846.400000000001</v>
      </c>
      <c r="H4103" s="21">
        <v>353214</v>
      </c>
      <c r="I4103" s="21" t="s">
        <v>5078</v>
      </c>
      <c r="J4103" s="21">
        <v>1</v>
      </c>
      <c r="K4103" s="21"/>
      <c r="L4103" s="21">
        <f t="shared" si="506"/>
        <v>1</v>
      </c>
      <c r="M4103" s="21"/>
      <c r="N4103" s="30"/>
      <c r="O4103" s="48"/>
      <c r="P4103" s="21" t="s">
        <v>30</v>
      </c>
      <c r="Q4103" s="21"/>
      <c r="R4103" s="21"/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/>
      <c r="X4103" s="30"/>
      <c r="Y4103" s="21" t="str">
        <f t="shared" si="512"/>
        <v/>
      </c>
      <c r="Z4103" s="21" t="str">
        <f t="shared" si="513"/>
        <v/>
      </c>
      <c r="AA4103" s="21" t="str">
        <f t="shared" si="514"/>
        <v/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x14ac:dyDescent="0.25">
      <c r="A4104" s="21">
        <v>4098</v>
      </c>
      <c r="B4104" s="21" t="s">
        <v>5827</v>
      </c>
      <c r="C4104" s="30">
        <v>45968</v>
      </c>
      <c r="D4104" s="30">
        <v>45975</v>
      </c>
      <c r="E4104" s="47">
        <v>67.2</v>
      </c>
      <c r="F4104" s="47">
        <f t="shared" si="510"/>
        <v>5913.6</v>
      </c>
      <c r="G4104" s="48">
        <f t="shared" si="511"/>
        <v>5913.6</v>
      </c>
      <c r="H4104" s="21">
        <v>361705</v>
      </c>
      <c r="I4104" s="21" t="s">
        <v>5835</v>
      </c>
      <c r="J4104" s="21">
        <v>1</v>
      </c>
      <c r="K4104" s="21">
        <v>1</v>
      </c>
      <c r="L4104" s="21">
        <f t="shared" si="506"/>
        <v>0</v>
      </c>
      <c r="M4104" s="21"/>
      <c r="N4104" s="30">
        <v>45978</v>
      </c>
      <c r="O4104" s="48"/>
      <c r="P4104" s="21" t="s">
        <v>5840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ROORKE</v>
      </c>
      <c r="W4104" s="38"/>
      <c r="X4104" s="30"/>
      <c r="Y4104" s="21" t="str">
        <f t="shared" si="512"/>
        <v/>
      </c>
      <c r="Z4104" s="21" t="str">
        <f t="shared" si="513"/>
        <v>Monday</v>
      </c>
      <c r="AA4104" s="21" t="str">
        <f t="shared" si="514"/>
        <v/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4099</v>
      </c>
      <c r="B4105" s="21" t="s">
        <v>5827</v>
      </c>
      <c r="C4105" s="30">
        <v>45968</v>
      </c>
      <c r="D4105" s="30">
        <v>45975</v>
      </c>
      <c r="E4105" s="47">
        <v>180</v>
      </c>
      <c r="F4105" s="47">
        <f t="shared" si="510"/>
        <v>15840</v>
      </c>
      <c r="G4105" s="48">
        <f t="shared" si="511"/>
        <v>47520</v>
      </c>
      <c r="H4105" s="21">
        <v>368540</v>
      </c>
      <c r="I4105" s="21" t="s">
        <v>4800</v>
      </c>
      <c r="J4105" s="21">
        <v>3</v>
      </c>
      <c r="K4105" s="21">
        <v>3</v>
      </c>
      <c r="L4105" s="21">
        <f t="shared" si="506"/>
        <v>0</v>
      </c>
      <c r="M4105" s="21"/>
      <c r="N4105" s="30">
        <v>45978</v>
      </c>
      <c r="O4105" s="48"/>
      <c r="P4105" s="21" t="s">
        <v>891</v>
      </c>
      <c r="Q4105" s="21"/>
      <c r="R4105" s="21"/>
      <c r="S4105" s="3">
        <v>4</v>
      </c>
      <c r="T4105" s="37"/>
      <c r="U4105" s="21" t="s">
        <v>18</v>
      </c>
      <c r="V4105" s="21" t="str">
        <f>VLOOKUP(P4105,'Customer List'!B:C,2,)</f>
        <v>Banglore</v>
      </c>
      <c r="W4105" s="38"/>
      <c r="X4105" s="30"/>
      <c r="Y4105" s="21" t="str">
        <f t="shared" si="512"/>
        <v/>
      </c>
      <c r="Z4105" s="21" t="str">
        <f t="shared" si="513"/>
        <v>Monday</v>
      </c>
      <c r="AA4105" s="21" t="str">
        <f t="shared" si="514"/>
        <v/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4100</v>
      </c>
      <c r="B4106" s="21" t="s">
        <v>5827</v>
      </c>
      <c r="C4106" s="30">
        <v>45968</v>
      </c>
      <c r="D4106" s="30">
        <v>45975</v>
      </c>
      <c r="E4106" s="47">
        <v>115.5</v>
      </c>
      <c r="F4106" s="47">
        <f t="shared" si="510"/>
        <v>10164</v>
      </c>
      <c r="G4106" s="48">
        <f t="shared" si="511"/>
        <v>10164</v>
      </c>
      <c r="H4106" s="21">
        <v>400157</v>
      </c>
      <c r="I4106" s="21" t="s">
        <v>4803</v>
      </c>
      <c r="J4106" s="21">
        <v>1</v>
      </c>
      <c r="K4106" s="21">
        <v>1</v>
      </c>
      <c r="L4106" s="21">
        <f t="shared" si="506"/>
        <v>0</v>
      </c>
      <c r="M4106" s="21"/>
      <c r="N4106" s="30">
        <v>45976</v>
      </c>
      <c r="O4106" s="48"/>
      <c r="P4106" s="21" t="s">
        <v>319</v>
      </c>
      <c r="Q4106" s="21">
        <v>58158192455</v>
      </c>
      <c r="R4106" s="21"/>
      <c r="S4106" s="3">
        <v>4</v>
      </c>
      <c r="T4106" s="37"/>
      <c r="U4106" s="21" t="s">
        <v>18</v>
      </c>
      <c r="V4106" s="21" t="str">
        <f>VLOOKUP(P4106,'Customer List'!B:C,2,)</f>
        <v>Gujrat</v>
      </c>
      <c r="W4106" s="38"/>
      <c r="X4106" s="30"/>
      <c r="Y4106" s="21" t="str">
        <f t="shared" si="512"/>
        <v/>
      </c>
      <c r="Z4106" s="21" t="str">
        <f t="shared" si="513"/>
        <v>Saturday</v>
      </c>
      <c r="AA4106" s="21" t="str">
        <f t="shared" si="514"/>
        <v/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4101</v>
      </c>
      <c r="B4107" s="21" t="s">
        <v>5827</v>
      </c>
      <c r="C4107" s="30">
        <v>45968</v>
      </c>
      <c r="D4107" s="30">
        <v>45975</v>
      </c>
      <c r="E4107" s="47">
        <v>18</v>
      </c>
      <c r="F4107" s="47">
        <f t="shared" si="510"/>
        <v>1584</v>
      </c>
      <c r="G4107" s="48">
        <f t="shared" si="511"/>
        <v>1584</v>
      </c>
      <c r="H4107" s="21">
        <v>400309</v>
      </c>
      <c r="I4107" s="21" t="s">
        <v>4805</v>
      </c>
      <c r="J4107" s="21">
        <v>1</v>
      </c>
      <c r="K4107" s="21">
        <v>1</v>
      </c>
      <c r="L4107" s="21">
        <f t="shared" si="506"/>
        <v>0</v>
      </c>
      <c r="M4107" s="21"/>
      <c r="N4107" s="30">
        <v>45976</v>
      </c>
      <c r="O4107" s="48"/>
      <c r="P4107" s="21" t="s">
        <v>892</v>
      </c>
      <c r="Q4107" s="21">
        <v>58158192993</v>
      </c>
      <c r="R4107" s="21"/>
      <c r="S4107" s="3">
        <v>4</v>
      </c>
      <c r="T4107" s="37"/>
      <c r="U4107" s="21" t="s">
        <v>18</v>
      </c>
      <c r="V4107" s="21" t="str">
        <f>VLOOKUP(P4107,'Customer List'!B:C,2,)</f>
        <v>Pune</v>
      </c>
      <c r="W4107" s="38"/>
      <c r="X4107" s="30"/>
      <c r="Y4107" s="21" t="str">
        <f t="shared" si="512"/>
        <v/>
      </c>
      <c r="Z4107" s="21" t="str">
        <f t="shared" si="513"/>
        <v>Saturday</v>
      </c>
      <c r="AA4107" s="21" t="str">
        <f t="shared" si="514"/>
        <v/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4102</v>
      </c>
      <c r="B4108" s="21" t="s">
        <v>5827</v>
      </c>
      <c r="C4108" s="30">
        <v>45968</v>
      </c>
      <c r="D4108" s="30">
        <v>45975</v>
      </c>
      <c r="E4108" s="47">
        <v>61.2</v>
      </c>
      <c r="F4108" s="47">
        <f t="shared" si="510"/>
        <v>5385.6</v>
      </c>
      <c r="G4108" s="48">
        <f t="shared" si="511"/>
        <v>5385.6</v>
      </c>
      <c r="H4108" s="21">
        <v>400412</v>
      </c>
      <c r="I4108" s="21" t="s">
        <v>5836</v>
      </c>
      <c r="J4108" s="21">
        <v>1</v>
      </c>
      <c r="K4108" s="21"/>
      <c r="L4108" s="21">
        <f t="shared" si="506"/>
        <v>1</v>
      </c>
      <c r="M4108" s="21"/>
      <c r="N4108" s="30"/>
      <c r="O4108" s="48"/>
      <c r="P4108" s="21" t="s">
        <v>16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/>
      <c r="X4108" s="30"/>
      <c r="Y4108" s="21" t="str">
        <f t="shared" si="512"/>
        <v/>
      </c>
      <c r="Z4108" s="21" t="str">
        <f t="shared" si="513"/>
        <v/>
      </c>
      <c r="AA4108" s="21" t="str">
        <f t="shared" si="514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x14ac:dyDescent="0.25">
      <c r="A4109" s="21">
        <v>4103</v>
      </c>
      <c r="B4109" s="21" t="s">
        <v>5827</v>
      </c>
      <c r="C4109" s="30">
        <v>45968</v>
      </c>
      <c r="D4109" s="30">
        <v>45975</v>
      </c>
      <c r="E4109" s="47">
        <v>88.2</v>
      </c>
      <c r="F4109" s="47">
        <f t="shared" si="510"/>
        <v>7761.6</v>
      </c>
      <c r="G4109" s="48">
        <f t="shared" si="511"/>
        <v>7761.6</v>
      </c>
      <c r="H4109" s="21">
        <v>400606</v>
      </c>
      <c r="I4109" s="21" t="s">
        <v>4806</v>
      </c>
      <c r="J4109" s="21">
        <v>1</v>
      </c>
      <c r="K4109" s="21"/>
      <c r="L4109" s="21">
        <f t="shared" si="506"/>
        <v>1</v>
      </c>
      <c r="M4109" s="21"/>
      <c r="N4109" s="30"/>
      <c r="O4109" s="48"/>
      <c r="P4109" s="21" t="s">
        <v>16</v>
      </c>
      <c r="Q4109" s="21"/>
      <c r="R4109" s="21"/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/>
      <c r="Y4109" s="21" t="str">
        <f t="shared" si="512"/>
        <v/>
      </c>
      <c r="Z4109" s="21" t="str">
        <f t="shared" si="513"/>
        <v/>
      </c>
      <c r="AA4109" s="21" t="str">
        <f t="shared" si="514"/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x14ac:dyDescent="0.25">
      <c r="A4110" s="21">
        <v>4104</v>
      </c>
      <c r="B4110" s="21" t="s">
        <v>5827</v>
      </c>
      <c r="C4110" s="30">
        <v>45968</v>
      </c>
      <c r="D4110" s="30">
        <v>45975</v>
      </c>
      <c r="E4110" s="47">
        <v>105.6</v>
      </c>
      <c r="F4110" s="47">
        <f t="shared" si="510"/>
        <v>9292.7999999999993</v>
      </c>
      <c r="G4110" s="48">
        <f t="shared" si="511"/>
        <v>9292.7999999999993</v>
      </c>
      <c r="H4110" s="21">
        <v>400618</v>
      </c>
      <c r="I4110" s="21" t="s">
        <v>4806</v>
      </c>
      <c r="J4110" s="21">
        <v>1</v>
      </c>
      <c r="K4110" s="21"/>
      <c r="L4110" s="21">
        <f t="shared" si="506"/>
        <v>1</v>
      </c>
      <c r="M4110" s="21"/>
      <c r="N4110" s="30"/>
      <c r="O4110" s="48"/>
      <c r="P4110" s="21" t="s">
        <v>16</v>
      </c>
      <c r="Q4110" s="21"/>
      <c r="R4110" s="21"/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/>
      <c r="X4110" s="30"/>
      <c r="Y4110" s="21" t="str">
        <f t="shared" si="512"/>
        <v/>
      </c>
      <c r="Z4110" s="21" t="str">
        <f t="shared" si="513"/>
        <v/>
      </c>
      <c r="AA4110" s="21" t="str">
        <f t="shared" si="514"/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x14ac:dyDescent="0.25">
      <c r="A4111" s="21">
        <v>4105</v>
      </c>
      <c r="B4111" s="21" t="s">
        <v>5827</v>
      </c>
      <c r="C4111" s="30">
        <v>45968</v>
      </c>
      <c r="D4111" s="30">
        <v>45975</v>
      </c>
      <c r="E4111" s="47">
        <v>159</v>
      </c>
      <c r="F4111" s="47">
        <f t="shared" si="510"/>
        <v>13992</v>
      </c>
      <c r="G4111" s="48">
        <f t="shared" si="511"/>
        <v>13992</v>
      </c>
      <c r="H4111" s="21">
        <v>400660</v>
      </c>
      <c r="I4111" s="21" t="s">
        <v>4806</v>
      </c>
      <c r="J4111" s="21">
        <v>1</v>
      </c>
      <c r="K4111" s="21"/>
      <c r="L4111" s="21">
        <f t="shared" si="506"/>
        <v>1</v>
      </c>
      <c r="M4111" s="21"/>
      <c r="N4111" s="30"/>
      <c r="O4111" s="48"/>
      <c r="P4111" s="21" t="s">
        <v>16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/>
      <c r="X4111" s="30"/>
      <c r="Y4111" s="21" t="str">
        <f t="shared" si="512"/>
        <v/>
      </c>
      <c r="Z4111" s="21" t="str">
        <f t="shared" si="513"/>
        <v/>
      </c>
      <c r="AA4111" s="21" t="str">
        <f t="shared" si="514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x14ac:dyDescent="0.25">
      <c r="A4112" s="21">
        <v>4106</v>
      </c>
      <c r="B4112" s="21" t="s">
        <v>5827</v>
      </c>
      <c r="C4112" s="30">
        <v>45968</v>
      </c>
      <c r="D4112" s="30">
        <v>45975</v>
      </c>
      <c r="E4112" s="47">
        <v>60.6</v>
      </c>
      <c r="F4112" s="47">
        <f t="shared" si="510"/>
        <v>5332.8</v>
      </c>
      <c r="G4112" s="48">
        <f t="shared" si="511"/>
        <v>5332.8</v>
      </c>
      <c r="H4112" s="21">
        <v>400951</v>
      </c>
      <c r="I4112" s="21" t="s">
        <v>5197</v>
      </c>
      <c r="J4112" s="21">
        <v>1</v>
      </c>
      <c r="K4112" s="21">
        <v>1</v>
      </c>
      <c r="L4112" s="21">
        <f t="shared" si="506"/>
        <v>0</v>
      </c>
      <c r="M4112" s="21"/>
      <c r="N4112" s="30">
        <v>45976</v>
      </c>
      <c r="O4112" s="48"/>
      <c r="P4112" s="21" t="s">
        <v>319</v>
      </c>
      <c r="Q4112" s="21">
        <v>58158192455</v>
      </c>
      <c r="R4112" s="21"/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/>
      <c r="X4112" s="30"/>
      <c r="Y4112" s="21" t="str">
        <f t="shared" si="512"/>
        <v/>
      </c>
      <c r="Z4112" s="21" t="str">
        <f t="shared" si="513"/>
        <v>Saturday</v>
      </c>
      <c r="AA4112" s="21" t="str">
        <f t="shared" si="514"/>
        <v/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x14ac:dyDescent="0.25">
      <c r="A4113" s="21">
        <v>4107</v>
      </c>
      <c r="B4113" s="21" t="s">
        <v>5827</v>
      </c>
      <c r="C4113" s="30">
        <v>45968</v>
      </c>
      <c r="D4113" s="30">
        <v>45975</v>
      </c>
      <c r="E4113" s="47">
        <v>297</v>
      </c>
      <c r="F4113" s="47">
        <f t="shared" si="510"/>
        <v>26136</v>
      </c>
      <c r="G4113" s="48">
        <f t="shared" si="511"/>
        <v>26136</v>
      </c>
      <c r="H4113" s="21">
        <v>403502</v>
      </c>
      <c r="I4113" s="21" t="s">
        <v>4808</v>
      </c>
      <c r="J4113" s="21">
        <v>1</v>
      </c>
      <c r="K4113" s="21">
        <v>1</v>
      </c>
      <c r="L4113" s="21">
        <f t="shared" si="506"/>
        <v>0</v>
      </c>
      <c r="M4113" s="21"/>
      <c r="N4113" s="30">
        <v>45978</v>
      </c>
      <c r="O4113" s="48"/>
      <c r="P4113" s="21" t="s">
        <v>2283</v>
      </c>
      <c r="Q4113" s="21"/>
      <c r="R4113" s="21"/>
      <c r="S4113" s="3">
        <v>4</v>
      </c>
      <c r="T4113" s="37"/>
      <c r="U4113" s="21" t="s">
        <v>18</v>
      </c>
      <c r="V4113" s="21" t="str">
        <f>VLOOKUP(P4113,'Customer List'!B:C,2,)</f>
        <v>BANGALORE</v>
      </c>
      <c r="W4113" s="38"/>
      <c r="X4113" s="30"/>
      <c r="Y4113" s="21" t="str">
        <f t="shared" si="512"/>
        <v/>
      </c>
      <c r="Z4113" s="21" t="str">
        <f t="shared" si="513"/>
        <v>Monday</v>
      </c>
      <c r="AA4113" s="21" t="str">
        <f t="shared" si="514"/>
        <v/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x14ac:dyDescent="0.25">
      <c r="A4114" s="21">
        <v>4108</v>
      </c>
      <c r="B4114" s="21" t="s">
        <v>5827</v>
      </c>
      <c r="C4114" s="30">
        <v>45968</v>
      </c>
      <c r="D4114" s="30">
        <v>45975</v>
      </c>
      <c r="E4114" s="47">
        <v>53.4</v>
      </c>
      <c r="F4114" s="47">
        <f t="shared" si="510"/>
        <v>4699.2</v>
      </c>
      <c r="G4114" s="48">
        <f t="shared" si="511"/>
        <v>4699.2</v>
      </c>
      <c r="H4114" s="21">
        <v>420201</v>
      </c>
      <c r="I4114" s="21" t="s">
        <v>1605</v>
      </c>
      <c r="J4114" s="21">
        <v>1</v>
      </c>
      <c r="K4114" s="21">
        <v>1</v>
      </c>
      <c r="L4114" s="21">
        <f t="shared" si="506"/>
        <v>0</v>
      </c>
      <c r="M4114" s="21"/>
      <c r="N4114" s="30">
        <v>45978</v>
      </c>
      <c r="O4114" s="48"/>
      <c r="P4114" s="21" t="s">
        <v>891</v>
      </c>
      <c r="Q4114" s="21"/>
      <c r="R4114" s="21"/>
      <c r="S4114" s="3">
        <v>4</v>
      </c>
      <c r="T4114" s="37"/>
      <c r="U4114" s="21" t="s">
        <v>18</v>
      </c>
      <c r="V4114" s="21" t="str">
        <f>VLOOKUP(P4114,'Customer List'!B:C,2,)</f>
        <v>Banglore</v>
      </c>
      <c r="W4114" s="38"/>
      <c r="X4114" s="30"/>
      <c r="Y4114" s="21" t="str">
        <f t="shared" si="512"/>
        <v/>
      </c>
      <c r="Z4114" s="21" t="str">
        <f t="shared" si="513"/>
        <v>Monday</v>
      </c>
      <c r="AA4114" s="21" t="str">
        <f t="shared" si="514"/>
        <v/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v>4109</v>
      </c>
      <c r="B4115" s="21" t="s">
        <v>5827</v>
      </c>
      <c r="C4115" s="30">
        <v>45968</v>
      </c>
      <c r="D4115" s="30">
        <v>45975</v>
      </c>
      <c r="E4115" s="47">
        <v>39</v>
      </c>
      <c r="F4115" s="47">
        <f t="shared" si="510"/>
        <v>3432</v>
      </c>
      <c r="G4115" s="48">
        <f t="shared" si="511"/>
        <v>3432</v>
      </c>
      <c r="H4115" s="21">
        <v>420301</v>
      </c>
      <c r="I4115" s="21" t="s">
        <v>2885</v>
      </c>
      <c r="J4115" s="21">
        <v>1</v>
      </c>
      <c r="K4115" s="21">
        <v>1</v>
      </c>
      <c r="L4115" s="21">
        <f t="shared" si="506"/>
        <v>0</v>
      </c>
      <c r="M4115" s="21"/>
      <c r="N4115" s="30">
        <v>45976</v>
      </c>
      <c r="O4115" s="48"/>
      <c r="P4115" s="21" t="s">
        <v>295</v>
      </c>
      <c r="Q4115" s="21">
        <v>58158192396</v>
      </c>
      <c r="R4115" s="21"/>
      <c r="S4115" s="3">
        <v>4</v>
      </c>
      <c r="T4115" s="37"/>
      <c r="U4115" s="21" t="s">
        <v>18</v>
      </c>
      <c r="V4115" s="21" t="str">
        <f>VLOOKUP(P4115,'Customer List'!B:C,2,)</f>
        <v>Kerala</v>
      </c>
      <c r="W4115" s="38"/>
      <c r="X4115" s="30"/>
      <c r="Y4115" s="21" t="str">
        <f t="shared" si="512"/>
        <v/>
      </c>
      <c r="Z4115" s="21" t="str">
        <f t="shared" si="513"/>
        <v>Saturday</v>
      </c>
      <c r="AA4115" s="21" t="str">
        <f t="shared" si="514"/>
        <v/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x14ac:dyDescent="0.25">
      <c r="A4116" s="21">
        <v>4110</v>
      </c>
      <c r="B4116" s="21" t="s">
        <v>5827</v>
      </c>
      <c r="C4116" s="30">
        <v>45968</v>
      </c>
      <c r="D4116" s="30">
        <v>45975</v>
      </c>
      <c r="E4116" s="47">
        <v>35.4</v>
      </c>
      <c r="F4116" s="47">
        <f t="shared" si="510"/>
        <v>3115.2</v>
      </c>
      <c r="G4116" s="48">
        <f t="shared" si="511"/>
        <v>24921.599999999999</v>
      </c>
      <c r="H4116" s="21">
        <v>420404</v>
      </c>
      <c r="I4116" s="21" t="s">
        <v>14</v>
      </c>
      <c r="J4116" s="21">
        <v>8</v>
      </c>
      <c r="K4116" s="21">
        <v>8</v>
      </c>
      <c r="L4116" s="21">
        <f t="shared" si="506"/>
        <v>0</v>
      </c>
      <c r="M4116" s="21"/>
      <c r="N4116" s="30">
        <v>45978</v>
      </c>
      <c r="O4116" s="48"/>
      <c r="P4116" s="21" t="s">
        <v>891</v>
      </c>
      <c r="Q4116" s="21"/>
      <c r="R4116" s="21"/>
      <c r="S4116" s="3">
        <v>4</v>
      </c>
      <c r="T4116" s="37"/>
      <c r="U4116" s="21" t="s">
        <v>18</v>
      </c>
      <c r="V4116" s="21" t="str">
        <f>VLOOKUP(P4116,'Customer List'!B:C,2,)</f>
        <v>Banglore</v>
      </c>
      <c r="W4116" s="38"/>
      <c r="X4116" s="30"/>
      <c r="Y4116" s="21" t="str">
        <f t="shared" si="512"/>
        <v/>
      </c>
      <c r="Z4116" s="21" t="str">
        <f t="shared" si="513"/>
        <v>Monday</v>
      </c>
      <c r="AA4116" s="21" t="str">
        <f t="shared" si="514"/>
        <v/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v>4111</v>
      </c>
      <c r="B4117" s="21" t="s">
        <v>5827</v>
      </c>
      <c r="C4117" s="30">
        <v>45968</v>
      </c>
      <c r="D4117" s="30">
        <v>45975</v>
      </c>
      <c r="E4117" s="47">
        <v>84.6</v>
      </c>
      <c r="F4117" s="47">
        <f t="shared" si="510"/>
        <v>7444.7999999999993</v>
      </c>
      <c r="G4117" s="48">
        <f t="shared" si="511"/>
        <v>59558.399999999994</v>
      </c>
      <c r="H4117" s="21">
        <v>421601</v>
      </c>
      <c r="I4117" s="21" t="s">
        <v>3037</v>
      </c>
      <c r="J4117" s="21">
        <v>8</v>
      </c>
      <c r="K4117" s="21">
        <v>8</v>
      </c>
      <c r="L4117" s="21">
        <f t="shared" si="506"/>
        <v>0</v>
      </c>
      <c r="M4117" s="21"/>
      <c r="N4117" s="30">
        <v>45976</v>
      </c>
      <c r="O4117" s="48"/>
      <c r="P4117" s="21" t="s">
        <v>621</v>
      </c>
      <c r="Q4117" s="21">
        <v>58158205394</v>
      </c>
      <c r="R4117" s="21"/>
      <c r="S4117" s="3" t="s">
        <v>299</v>
      </c>
      <c r="T4117" s="37"/>
      <c r="U4117" s="21" t="s">
        <v>18</v>
      </c>
      <c r="V4117" s="21" t="str">
        <f>VLOOKUP(P4117,'Customer List'!B:C,2,)</f>
        <v>Hyderabad</v>
      </c>
      <c r="W4117" s="38"/>
      <c r="X4117" s="30"/>
      <c r="Y4117" s="21" t="str">
        <f t="shared" si="512"/>
        <v/>
      </c>
      <c r="Z4117" s="21" t="str">
        <f t="shared" si="513"/>
        <v>Saturday</v>
      </c>
      <c r="AA4117" s="21" t="str">
        <f t="shared" si="514"/>
        <v/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x14ac:dyDescent="0.25">
      <c r="A4118" s="21">
        <v>4112</v>
      </c>
      <c r="B4118" s="21" t="s">
        <v>5827</v>
      </c>
      <c r="C4118" s="30">
        <v>45968</v>
      </c>
      <c r="D4118" s="30">
        <v>45975</v>
      </c>
      <c r="E4118" s="47">
        <v>11.4</v>
      </c>
      <c r="F4118" s="47">
        <f t="shared" si="510"/>
        <v>1003.2</v>
      </c>
      <c r="G4118" s="48">
        <f t="shared" si="511"/>
        <v>1003.2</v>
      </c>
      <c r="H4118" s="21">
        <v>421701</v>
      </c>
      <c r="I4118" s="21" t="s">
        <v>5837</v>
      </c>
      <c r="J4118" s="21">
        <v>1</v>
      </c>
      <c r="K4118" s="21">
        <v>1</v>
      </c>
      <c r="L4118" s="21">
        <f t="shared" si="506"/>
        <v>0</v>
      </c>
      <c r="M4118" s="21"/>
      <c r="N4118" s="30">
        <v>45979</v>
      </c>
      <c r="O4118" s="48"/>
      <c r="P4118" s="21" t="s">
        <v>208</v>
      </c>
      <c r="Q4118" s="21" t="s">
        <v>1127</v>
      </c>
      <c r="R4118" s="21" t="s">
        <v>1127</v>
      </c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/>
      <c r="X4118" s="30"/>
      <c r="Y4118" s="21" t="str">
        <f t="shared" si="512"/>
        <v/>
      </c>
      <c r="Z4118" s="21" t="str">
        <f t="shared" si="513"/>
        <v>Tuesday</v>
      </c>
      <c r="AA4118" s="21" t="str">
        <f t="shared" si="514"/>
        <v/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x14ac:dyDescent="0.25">
      <c r="A4119" s="21">
        <v>4113</v>
      </c>
      <c r="B4119" s="21" t="s">
        <v>5827</v>
      </c>
      <c r="C4119" s="30">
        <v>45968</v>
      </c>
      <c r="D4119" s="30">
        <v>45975</v>
      </c>
      <c r="E4119" s="47">
        <v>201</v>
      </c>
      <c r="F4119" s="47">
        <f t="shared" si="510"/>
        <v>17688</v>
      </c>
      <c r="G4119" s="48">
        <f t="shared" si="511"/>
        <v>17688</v>
      </c>
      <c r="H4119" s="21">
        <v>423102</v>
      </c>
      <c r="I4119" s="21" t="s">
        <v>1265</v>
      </c>
      <c r="J4119" s="21">
        <v>1</v>
      </c>
      <c r="K4119" s="21">
        <v>1</v>
      </c>
      <c r="L4119" s="21">
        <f t="shared" si="506"/>
        <v>0</v>
      </c>
      <c r="M4119" s="21"/>
      <c r="N4119" s="30">
        <v>45976</v>
      </c>
      <c r="O4119" s="48"/>
      <c r="P4119" s="21" t="s">
        <v>242</v>
      </c>
      <c r="Q4119" s="21">
        <v>58158203961</v>
      </c>
      <c r="R4119" s="21"/>
      <c r="S4119" s="3">
        <v>-20</v>
      </c>
      <c r="T4119" s="37"/>
      <c r="U4119" s="21" t="s">
        <v>18</v>
      </c>
      <c r="V4119" s="21" t="str">
        <f>VLOOKUP(P4119,'Customer List'!B:C,2,)</f>
        <v>Mumbai</v>
      </c>
      <c r="W4119" s="38"/>
      <c r="X4119" s="30"/>
      <c r="Y4119" s="21" t="str">
        <f t="shared" si="512"/>
        <v/>
      </c>
      <c r="Z4119" s="21" t="str">
        <f t="shared" si="513"/>
        <v>Saturday</v>
      </c>
      <c r="AA4119" s="21" t="str">
        <f t="shared" si="514"/>
        <v/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x14ac:dyDescent="0.25">
      <c r="A4120" s="21">
        <v>4114</v>
      </c>
      <c r="B4120" s="21" t="s">
        <v>5827</v>
      </c>
      <c r="C4120" s="30">
        <v>45968</v>
      </c>
      <c r="D4120" s="30">
        <v>45975</v>
      </c>
      <c r="E4120" s="47">
        <v>46.2</v>
      </c>
      <c r="F4120" s="47">
        <f t="shared" si="510"/>
        <v>4065.6000000000004</v>
      </c>
      <c r="G4120" s="48">
        <f t="shared" si="511"/>
        <v>16262.400000000001</v>
      </c>
      <c r="H4120" s="21">
        <v>423601</v>
      </c>
      <c r="I4120" s="21" t="s">
        <v>1505</v>
      </c>
      <c r="J4120" s="21">
        <v>4</v>
      </c>
      <c r="K4120" s="21">
        <v>4</v>
      </c>
      <c r="L4120" s="21">
        <f t="shared" si="506"/>
        <v>0</v>
      </c>
      <c r="M4120" s="21"/>
      <c r="N4120" s="30">
        <v>45976</v>
      </c>
      <c r="O4120" s="48"/>
      <c r="P4120" s="21" t="s">
        <v>298</v>
      </c>
      <c r="Q4120" s="21">
        <v>58158191884</v>
      </c>
      <c r="R4120" s="21"/>
      <c r="S4120" s="3" t="s">
        <v>299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/>
      <c r="Y4120" s="21" t="str">
        <f t="shared" si="512"/>
        <v/>
      </c>
      <c r="Z4120" s="21" t="str">
        <f t="shared" si="513"/>
        <v>Saturday</v>
      </c>
      <c r="AA4120" s="21" t="str">
        <f t="shared" si="514"/>
        <v/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x14ac:dyDescent="0.25">
      <c r="A4121" s="21">
        <v>4115</v>
      </c>
      <c r="B4121" s="21" t="s">
        <v>5827</v>
      </c>
      <c r="C4121" s="30">
        <v>45968</v>
      </c>
      <c r="D4121" s="30">
        <v>45975</v>
      </c>
      <c r="E4121" s="47">
        <v>198.1</v>
      </c>
      <c r="F4121" s="47">
        <f t="shared" si="510"/>
        <v>17432.8</v>
      </c>
      <c r="G4121" s="48">
        <f t="shared" si="511"/>
        <v>17432.8</v>
      </c>
      <c r="H4121" s="21">
        <v>505836</v>
      </c>
      <c r="I4121" s="21" t="s">
        <v>4829</v>
      </c>
      <c r="J4121" s="21">
        <v>1</v>
      </c>
      <c r="K4121" s="21">
        <v>1</v>
      </c>
      <c r="L4121" s="21">
        <f t="shared" si="506"/>
        <v>0</v>
      </c>
      <c r="M4121" s="21"/>
      <c r="N4121" s="30">
        <v>45976</v>
      </c>
      <c r="O4121" s="48"/>
      <c r="P4121" s="21" t="s">
        <v>276</v>
      </c>
      <c r="Q4121" s="21">
        <v>58158193520</v>
      </c>
      <c r="R4121" s="21"/>
      <c r="S4121" s="3">
        <v>4</v>
      </c>
      <c r="T4121" s="37"/>
      <c r="U4121" s="21" t="s">
        <v>18</v>
      </c>
      <c r="V4121" s="21" t="str">
        <f>VLOOKUP(P4121,'Customer List'!B:C,2,)</f>
        <v>Pune</v>
      </c>
      <c r="W4121" s="38"/>
      <c r="X4121" s="30"/>
      <c r="Y4121" s="21" t="str">
        <f t="shared" si="512"/>
        <v/>
      </c>
      <c r="Z4121" s="21" t="str">
        <f t="shared" si="513"/>
        <v>Saturday</v>
      </c>
      <c r="AA4121" s="21" t="str">
        <f t="shared" si="514"/>
        <v/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4116</v>
      </c>
      <c r="B4122" s="21" t="s">
        <v>5827</v>
      </c>
      <c r="C4122" s="30">
        <v>45968</v>
      </c>
      <c r="D4122" s="30">
        <v>45975</v>
      </c>
      <c r="E4122" s="47">
        <v>222</v>
      </c>
      <c r="F4122" s="47">
        <f t="shared" si="510"/>
        <v>19536</v>
      </c>
      <c r="G4122" s="48">
        <f t="shared" si="511"/>
        <v>97680</v>
      </c>
      <c r="H4122" s="21">
        <v>626812</v>
      </c>
      <c r="I4122" s="21" t="s">
        <v>5207</v>
      </c>
      <c r="J4122" s="21">
        <v>5</v>
      </c>
      <c r="K4122" s="21"/>
      <c r="L4122" s="21">
        <f t="shared" si="506"/>
        <v>5</v>
      </c>
      <c r="M4122" s="21"/>
      <c r="N4122" s="30"/>
      <c r="O4122" s="48"/>
      <c r="P4122" s="21" t="s">
        <v>2025</v>
      </c>
      <c r="Q4122" s="21"/>
      <c r="R4122" s="21"/>
      <c r="S4122" s="3">
        <v>4</v>
      </c>
      <c r="T4122" s="37"/>
      <c r="U4122" s="21" t="s">
        <v>18</v>
      </c>
      <c r="V4122" s="21" t="str">
        <f>VLOOKUP(P4122,'Customer List'!B:C,2,)</f>
        <v>STOCK</v>
      </c>
      <c r="W4122" s="38"/>
      <c r="X4122" s="30"/>
      <c r="Y4122" s="21" t="str">
        <f t="shared" si="512"/>
        <v/>
      </c>
      <c r="Z4122" s="21" t="str">
        <f t="shared" si="513"/>
        <v/>
      </c>
      <c r="AA4122" s="21" t="str">
        <f t="shared" si="514"/>
        <v/>
      </c>
      <c r="AB4122" s="21" t="str">
        <f>VLOOKUP(U4122,'Currency Sheet'!A:C,3,)</f>
        <v>DOLLAR</v>
      </c>
      <c r="AC4122" s="42" t="str">
        <f>VLOOKUP(P4122,'Customer List'!B:D,3,)</f>
        <v>STOCK</v>
      </c>
    </row>
    <row r="4123" spans="1:29" x14ac:dyDescent="0.25">
      <c r="A4123" s="21">
        <v>4117</v>
      </c>
      <c r="B4123" s="21" t="s">
        <v>5827</v>
      </c>
      <c r="C4123" s="30">
        <v>45968</v>
      </c>
      <c r="D4123" s="30">
        <v>45975</v>
      </c>
      <c r="E4123" s="47">
        <v>150</v>
      </c>
      <c r="F4123" s="47">
        <f t="shared" si="510"/>
        <v>13200</v>
      </c>
      <c r="G4123" s="48">
        <f t="shared" si="511"/>
        <v>13200</v>
      </c>
      <c r="H4123" s="21">
        <v>640934</v>
      </c>
      <c r="I4123" s="21" t="s">
        <v>5838</v>
      </c>
      <c r="J4123" s="21">
        <v>1</v>
      </c>
      <c r="K4123" s="21">
        <v>1</v>
      </c>
      <c r="L4123" s="21">
        <f t="shared" si="506"/>
        <v>0</v>
      </c>
      <c r="M4123" s="21"/>
      <c r="N4123" s="30">
        <v>45976</v>
      </c>
      <c r="O4123" s="48"/>
      <c r="P4123" s="21" t="s">
        <v>302</v>
      </c>
      <c r="Q4123" s="21">
        <v>58158192363</v>
      </c>
      <c r="R4123" s="21"/>
      <c r="S4123" s="3">
        <v>4</v>
      </c>
      <c r="T4123" s="37"/>
      <c r="U4123" s="21" t="s">
        <v>18</v>
      </c>
      <c r="V4123" s="21" t="str">
        <f>VLOOKUP(P4123,'Customer List'!B:C,2,)</f>
        <v>Banglore</v>
      </c>
      <c r="W4123" s="38"/>
      <c r="X4123" s="30"/>
      <c r="Y4123" s="21" t="str">
        <f t="shared" si="512"/>
        <v/>
      </c>
      <c r="Z4123" s="21" t="str">
        <f t="shared" si="513"/>
        <v>Saturday</v>
      </c>
      <c r="AA4123" s="21" t="str">
        <f t="shared" si="514"/>
        <v/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4118</v>
      </c>
      <c r="B4124" s="21" t="s">
        <v>5827</v>
      </c>
      <c r="C4124" s="30">
        <v>45968</v>
      </c>
      <c r="D4124" s="30">
        <v>45975</v>
      </c>
      <c r="E4124" s="47">
        <v>281.39999999999998</v>
      </c>
      <c r="F4124" s="47">
        <f t="shared" si="510"/>
        <v>24763.199999999997</v>
      </c>
      <c r="G4124" s="48">
        <f t="shared" si="511"/>
        <v>24763.199999999997</v>
      </c>
      <c r="H4124" s="21">
        <v>901518</v>
      </c>
      <c r="I4124" s="21" t="s">
        <v>5839</v>
      </c>
      <c r="J4124" s="21">
        <v>1</v>
      </c>
      <c r="K4124" s="21">
        <v>1</v>
      </c>
      <c r="L4124" s="21">
        <f t="shared" si="506"/>
        <v>0</v>
      </c>
      <c r="M4124" s="21"/>
      <c r="N4124" s="30">
        <v>45976</v>
      </c>
      <c r="O4124" s="48"/>
      <c r="P4124" s="21" t="s">
        <v>630</v>
      </c>
      <c r="Q4124" s="21">
        <v>58158192864</v>
      </c>
      <c r="R4124" s="21"/>
      <c r="S4124" s="3">
        <v>4</v>
      </c>
      <c r="T4124" s="37"/>
      <c r="U4124" s="21" t="s">
        <v>18</v>
      </c>
      <c r="V4124" s="21" t="str">
        <f>VLOOKUP(P4124,'Customer List'!B:C,2,)</f>
        <v>Telangana</v>
      </c>
      <c r="W4124" s="38"/>
      <c r="X4124" s="30"/>
      <c r="Y4124" s="21" t="str">
        <f t="shared" si="512"/>
        <v/>
      </c>
      <c r="Z4124" s="21" t="str">
        <f t="shared" si="513"/>
        <v>Saturday</v>
      </c>
      <c r="AA4124" s="21" t="str">
        <f t="shared" si="514"/>
        <v/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4119</v>
      </c>
      <c r="B4125" s="21" t="s">
        <v>5841</v>
      </c>
      <c r="C4125" s="30">
        <v>45965</v>
      </c>
      <c r="D4125" s="30">
        <v>45975</v>
      </c>
      <c r="E4125" s="47">
        <v>63</v>
      </c>
      <c r="F4125" s="47">
        <f t="shared" ref="F4125:F4188" si="515">IF(AB4125="DOLLAR",E4125*88,E4125)</f>
        <v>5544</v>
      </c>
      <c r="G4125" s="48">
        <f t="shared" ref="G4125:G4188" si="516">F4125*J4125</f>
        <v>11088</v>
      </c>
      <c r="H4125" s="21">
        <v>100219</v>
      </c>
      <c r="I4125" s="21" t="s">
        <v>4751</v>
      </c>
      <c r="J4125" s="21">
        <v>2</v>
      </c>
      <c r="K4125" s="21"/>
      <c r="L4125" s="21">
        <f t="shared" si="506"/>
        <v>2</v>
      </c>
      <c r="M4125" s="21"/>
      <c r="N4125" s="30"/>
      <c r="O4125" s="48"/>
      <c r="P4125" s="21" t="s">
        <v>42</v>
      </c>
      <c r="Q4125" s="21"/>
      <c r="R4125" s="21"/>
      <c r="S4125" s="3">
        <v>4</v>
      </c>
      <c r="T4125" s="37"/>
      <c r="U4125" s="21" t="s">
        <v>5878</v>
      </c>
      <c r="V4125" s="21" t="str">
        <f>VLOOKUP(P4125,'Customer List'!B:C,2,)</f>
        <v>Faridabad</v>
      </c>
      <c r="W4125" s="38"/>
      <c r="X4125" s="30"/>
      <c r="Y4125" s="21" t="str">
        <f t="shared" ref="Y4125:Y4188" si="517">IF(X4125="", "", X4125-N4125)</f>
        <v/>
      </c>
      <c r="Z4125" s="21" t="str">
        <f t="shared" ref="Z4125:Z4188" si="518">IF(N4125="", "", TEXT(N4125, "dddd"))</f>
        <v/>
      </c>
      <c r="AA4125" s="21" t="str">
        <f t="shared" ref="AA4125:AA4188" si="519">IF(X4125="", "", TEXT(X4125, "dddd"))</f>
        <v/>
      </c>
      <c r="AB4125" s="21" t="str">
        <f>VLOOKUP(U4125,'Currency Sheet'!A:C,3,)</f>
        <v>DOLLAR</v>
      </c>
      <c r="AC4125" s="42" t="str">
        <f>VLOOKUP(P4125,'Customer List'!B:D,3,)</f>
        <v>Local</v>
      </c>
    </row>
    <row r="4126" spans="1:29" x14ac:dyDescent="0.25">
      <c r="A4126" s="21">
        <v>4120</v>
      </c>
      <c r="B4126" s="21" t="s">
        <v>5841</v>
      </c>
      <c r="C4126" s="30">
        <v>45965</v>
      </c>
      <c r="D4126" s="30">
        <v>45975</v>
      </c>
      <c r="E4126" s="47">
        <v>191.8</v>
      </c>
      <c r="F4126" s="47">
        <f t="shared" si="515"/>
        <v>16878.400000000001</v>
      </c>
      <c r="G4126" s="48">
        <f t="shared" si="516"/>
        <v>16878.400000000001</v>
      </c>
      <c r="H4126" s="21">
        <v>100234</v>
      </c>
      <c r="I4126" s="21" t="s">
        <v>4751</v>
      </c>
      <c r="J4126" s="21">
        <v>1</v>
      </c>
      <c r="K4126" s="21"/>
      <c r="L4126" s="21">
        <f t="shared" si="506"/>
        <v>1</v>
      </c>
      <c r="M4126" s="21"/>
      <c r="N4126" s="30"/>
      <c r="O4126" s="48"/>
      <c r="P4126" s="21" t="s">
        <v>42</v>
      </c>
      <c r="Q4126" s="21"/>
      <c r="R4126" s="21"/>
      <c r="S4126" s="3">
        <v>4</v>
      </c>
      <c r="T4126" s="37"/>
      <c r="U4126" s="21" t="s">
        <v>5878</v>
      </c>
      <c r="V4126" s="21" t="str">
        <f>VLOOKUP(P4126,'Customer List'!B:C,2,)</f>
        <v>Faridabad</v>
      </c>
      <c r="W4126" s="38"/>
      <c r="X4126" s="30"/>
      <c r="Y4126" s="21" t="str">
        <f t="shared" si="517"/>
        <v/>
      </c>
      <c r="Z4126" s="21" t="str">
        <f t="shared" si="518"/>
        <v/>
      </c>
      <c r="AA4126" s="21" t="str">
        <f t="shared" si="519"/>
        <v/>
      </c>
      <c r="AB4126" s="21" t="str">
        <f>VLOOKUP(U4126,'Currency Sheet'!A:C,3,)</f>
        <v>DOLLAR</v>
      </c>
      <c r="AC4126" s="42" t="str">
        <f>VLOOKUP(P4126,'Customer List'!B:D,3,)</f>
        <v>Local</v>
      </c>
    </row>
    <row r="4127" spans="1:29" x14ac:dyDescent="0.25">
      <c r="A4127" s="21">
        <v>4121</v>
      </c>
      <c r="B4127" s="21" t="s">
        <v>5841</v>
      </c>
      <c r="C4127" s="30">
        <v>45965</v>
      </c>
      <c r="D4127" s="30">
        <v>45975</v>
      </c>
      <c r="E4127" s="47">
        <v>151.80000000000001</v>
      </c>
      <c r="F4127" s="47">
        <f t="shared" si="515"/>
        <v>13358.400000000001</v>
      </c>
      <c r="G4127" s="48">
        <f t="shared" si="516"/>
        <v>26716.800000000003</v>
      </c>
      <c r="H4127" s="21">
        <v>100240</v>
      </c>
      <c r="I4127" s="21" t="s">
        <v>4751</v>
      </c>
      <c r="J4127" s="21">
        <v>2</v>
      </c>
      <c r="K4127" s="21">
        <v>2</v>
      </c>
      <c r="L4127" s="21">
        <f t="shared" si="506"/>
        <v>0</v>
      </c>
      <c r="M4127" s="21"/>
      <c r="N4127" s="30">
        <v>45975</v>
      </c>
      <c r="O4127" s="48"/>
      <c r="P4127" s="21" t="s">
        <v>658</v>
      </c>
      <c r="Q4127" s="21">
        <v>58158172962</v>
      </c>
      <c r="R4127" s="21"/>
      <c r="S4127" s="3">
        <v>4</v>
      </c>
      <c r="T4127" s="37"/>
      <c r="U4127" s="21" t="s">
        <v>5878</v>
      </c>
      <c r="V4127" s="21" t="str">
        <f>VLOOKUP(P4127,'Customer List'!B:C,2,)</f>
        <v>Bhopal</v>
      </c>
      <c r="W4127" s="38"/>
      <c r="X4127" s="30"/>
      <c r="Y4127" s="21" t="str">
        <f t="shared" si="517"/>
        <v/>
      </c>
      <c r="Z4127" s="21" t="str">
        <f t="shared" si="518"/>
        <v>Friday</v>
      </c>
      <c r="AA4127" s="21" t="str">
        <f t="shared" si="519"/>
        <v/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x14ac:dyDescent="0.25">
      <c r="A4128" s="21">
        <v>4122</v>
      </c>
      <c r="B4128" s="21" t="s">
        <v>5841</v>
      </c>
      <c r="C4128" s="30">
        <v>45965</v>
      </c>
      <c r="D4128" s="30">
        <v>45975</v>
      </c>
      <c r="E4128" s="47">
        <v>67.2</v>
      </c>
      <c r="F4128" s="47">
        <f t="shared" si="515"/>
        <v>5913.6</v>
      </c>
      <c r="G4128" s="48">
        <f t="shared" si="516"/>
        <v>5913.6</v>
      </c>
      <c r="H4128" s="21">
        <v>100287</v>
      </c>
      <c r="I4128" s="21" t="s">
        <v>4751</v>
      </c>
      <c r="J4128" s="21">
        <v>1</v>
      </c>
      <c r="K4128" s="21">
        <v>1</v>
      </c>
      <c r="L4128" s="21">
        <f t="shared" si="506"/>
        <v>0</v>
      </c>
      <c r="M4128" s="21"/>
      <c r="N4128" s="30">
        <v>45976</v>
      </c>
      <c r="O4128" s="48"/>
      <c r="P4128" s="21" t="s">
        <v>228</v>
      </c>
      <c r="Q4128" s="21">
        <v>58158206186</v>
      </c>
      <c r="R4128" s="21"/>
      <c r="S4128" s="3">
        <v>4</v>
      </c>
      <c r="T4128" s="37"/>
      <c r="U4128" s="21" t="s">
        <v>5878</v>
      </c>
      <c r="V4128" s="21" t="str">
        <f>VLOOKUP(P4128,'Customer List'!B:C,2,)</f>
        <v>Kolkata</v>
      </c>
      <c r="W4128" s="38"/>
      <c r="X4128" s="30"/>
      <c r="Y4128" s="21" t="str">
        <f t="shared" si="517"/>
        <v/>
      </c>
      <c r="Z4128" s="21" t="str">
        <f t="shared" si="518"/>
        <v>Saturday</v>
      </c>
      <c r="AA4128" s="21" t="str">
        <f t="shared" si="519"/>
        <v/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" x14ac:dyDescent="0.25">
      <c r="A4129" s="21">
        <v>4123</v>
      </c>
      <c r="B4129" s="21" t="s">
        <v>5841</v>
      </c>
      <c r="C4129" s="30">
        <v>45965</v>
      </c>
      <c r="D4129" s="30">
        <v>45975</v>
      </c>
      <c r="E4129" s="47">
        <v>43.2</v>
      </c>
      <c r="F4129" s="47">
        <f t="shared" si="515"/>
        <v>3801.6000000000004</v>
      </c>
      <c r="G4129" s="48">
        <f t="shared" si="516"/>
        <v>3801.6000000000004</v>
      </c>
      <c r="H4129" s="21">
        <v>100408</v>
      </c>
      <c r="I4129" s="21" t="s">
        <v>4762</v>
      </c>
      <c r="J4129" s="21">
        <v>1</v>
      </c>
      <c r="K4129" s="21"/>
      <c r="L4129" s="21">
        <f t="shared" si="506"/>
        <v>1</v>
      </c>
      <c r="M4129" s="21"/>
      <c r="N4129" s="30"/>
      <c r="O4129" s="48"/>
      <c r="P4129" s="21" t="s">
        <v>42</v>
      </c>
      <c r="Q4129" s="21"/>
      <c r="R4129" s="21"/>
      <c r="S4129" s="3">
        <v>4</v>
      </c>
      <c r="T4129" s="37"/>
      <c r="U4129" s="21" t="s">
        <v>5878</v>
      </c>
      <c r="V4129" s="21" t="str">
        <f>VLOOKUP(P4129,'Customer List'!B:C,2,)</f>
        <v>Faridabad</v>
      </c>
      <c r="W4129" s="38"/>
      <c r="X4129" s="30"/>
      <c r="Y4129" s="21" t="str">
        <f t="shared" si="517"/>
        <v/>
      </c>
      <c r="Z4129" s="21" t="str">
        <f t="shared" si="518"/>
        <v/>
      </c>
      <c r="AA4129" s="21" t="str">
        <f t="shared" si="519"/>
        <v/>
      </c>
      <c r="AB4129" s="21" t="str">
        <f>VLOOKUP(U4129,'Currency Sheet'!A:C,3,)</f>
        <v>DOLLAR</v>
      </c>
      <c r="AC4129" s="42" t="str">
        <f>VLOOKUP(P4129,'Customer List'!B:D,3,)</f>
        <v>Local</v>
      </c>
    </row>
    <row r="4130" spans="1:29" x14ac:dyDescent="0.25">
      <c r="A4130" s="21">
        <v>4124</v>
      </c>
      <c r="B4130" s="21" t="s">
        <v>5841</v>
      </c>
      <c r="C4130" s="30">
        <v>45965</v>
      </c>
      <c r="D4130" s="30">
        <v>45975</v>
      </c>
      <c r="E4130" s="47">
        <v>79.2</v>
      </c>
      <c r="F4130" s="47">
        <f t="shared" si="515"/>
        <v>6969.6</v>
      </c>
      <c r="G4130" s="48">
        <f t="shared" si="516"/>
        <v>27878.400000000001</v>
      </c>
      <c r="H4130" s="21">
        <v>100412</v>
      </c>
      <c r="I4130" s="21" t="s">
        <v>4762</v>
      </c>
      <c r="J4130" s="21">
        <v>4</v>
      </c>
      <c r="K4130" s="21">
        <v>4</v>
      </c>
      <c r="L4130" s="21">
        <f t="shared" si="506"/>
        <v>0</v>
      </c>
      <c r="M4130" s="21"/>
      <c r="N4130" s="30">
        <v>45978</v>
      </c>
      <c r="O4130" s="48"/>
      <c r="P4130" s="21" t="s">
        <v>2171</v>
      </c>
      <c r="Q4130" s="21"/>
      <c r="R4130" s="21"/>
      <c r="S4130" s="3">
        <v>4</v>
      </c>
      <c r="T4130" s="37"/>
      <c r="U4130" s="21" t="s">
        <v>5878</v>
      </c>
      <c r="V4130" s="21" t="str">
        <f>VLOOKUP(P4130,'Customer List'!B:C,2,)</f>
        <v>Gujrat</v>
      </c>
      <c r="W4130" s="38"/>
      <c r="X4130" s="30"/>
      <c r="Y4130" s="21" t="str">
        <f t="shared" si="517"/>
        <v/>
      </c>
      <c r="Z4130" s="21" t="str">
        <f t="shared" si="518"/>
        <v>Monday</v>
      </c>
      <c r="AA4130" s="21" t="str">
        <f t="shared" si="519"/>
        <v/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" x14ac:dyDescent="0.25">
      <c r="A4131" s="21">
        <v>4125</v>
      </c>
      <c r="B4131" s="21" t="s">
        <v>5841</v>
      </c>
      <c r="C4131" s="30">
        <v>45965</v>
      </c>
      <c r="D4131" s="30">
        <v>45975</v>
      </c>
      <c r="E4131" s="47">
        <v>52.2</v>
      </c>
      <c r="F4131" s="47">
        <f t="shared" si="515"/>
        <v>4593.6000000000004</v>
      </c>
      <c r="G4131" s="48">
        <f t="shared" si="516"/>
        <v>4593.6000000000004</v>
      </c>
      <c r="H4131" s="21">
        <v>100413</v>
      </c>
      <c r="I4131" s="21" t="s">
        <v>4762</v>
      </c>
      <c r="J4131" s="21">
        <v>1</v>
      </c>
      <c r="K4131" s="21"/>
      <c r="L4131" s="21">
        <f t="shared" ref="L4131:L4194" si="520">J4131-K4131</f>
        <v>1</v>
      </c>
      <c r="M4131" s="21"/>
      <c r="N4131" s="30"/>
      <c r="O4131" s="48"/>
      <c r="P4131" s="21" t="s">
        <v>42</v>
      </c>
      <c r="Q4131" s="21"/>
      <c r="R4131" s="21"/>
      <c r="S4131" s="3">
        <v>4</v>
      </c>
      <c r="T4131" s="37"/>
      <c r="U4131" s="21" t="s">
        <v>5878</v>
      </c>
      <c r="V4131" s="21" t="str">
        <f>VLOOKUP(P4131,'Customer List'!B:C,2,)</f>
        <v>Faridabad</v>
      </c>
      <c r="W4131" s="38"/>
      <c r="X4131" s="30"/>
      <c r="Y4131" s="21" t="str">
        <f t="shared" si="517"/>
        <v/>
      </c>
      <c r="Z4131" s="21" t="str">
        <f t="shared" si="518"/>
        <v/>
      </c>
      <c r="AA4131" s="21" t="str">
        <f t="shared" si="519"/>
        <v/>
      </c>
      <c r="AB4131" s="21" t="str">
        <f>VLOOKUP(U4131,'Currency Sheet'!A:C,3,)</f>
        <v>DOLLAR</v>
      </c>
      <c r="AC4131" s="42" t="str">
        <f>VLOOKUP(P4131,'Customer List'!B:D,3,)</f>
        <v>Local</v>
      </c>
    </row>
    <row r="4132" spans="1:29" x14ac:dyDescent="0.25">
      <c r="A4132" s="21">
        <v>4126</v>
      </c>
      <c r="B4132" s="21" t="s">
        <v>5841</v>
      </c>
      <c r="C4132" s="30">
        <v>45965</v>
      </c>
      <c r="D4132" s="30">
        <v>45975</v>
      </c>
      <c r="E4132" s="47">
        <v>129</v>
      </c>
      <c r="F4132" s="47">
        <f t="shared" si="515"/>
        <v>11352</v>
      </c>
      <c r="G4132" s="48">
        <f t="shared" si="516"/>
        <v>11352</v>
      </c>
      <c r="H4132" s="21">
        <v>100414</v>
      </c>
      <c r="I4132" s="21" t="s">
        <v>4762</v>
      </c>
      <c r="J4132" s="21">
        <v>1</v>
      </c>
      <c r="K4132" s="21">
        <v>1</v>
      </c>
      <c r="L4132" s="21">
        <f t="shared" si="520"/>
        <v>0</v>
      </c>
      <c r="M4132" s="21"/>
      <c r="N4132" s="30">
        <v>45976</v>
      </c>
      <c r="O4132" s="48"/>
      <c r="P4132" s="21" t="s">
        <v>242</v>
      </c>
      <c r="Q4132" s="21">
        <v>58158203961</v>
      </c>
      <c r="R4132" s="21"/>
      <c r="S4132" s="3">
        <v>4</v>
      </c>
      <c r="T4132" s="37"/>
      <c r="U4132" s="21" t="s">
        <v>5878</v>
      </c>
      <c r="V4132" s="21" t="str">
        <f>VLOOKUP(P4132,'Customer List'!B:C,2,)</f>
        <v>Mumbai</v>
      </c>
      <c r="W4132" s="38"/>
      <c r="X4132" s="30"/>
      <c r="Y4132" s="21" t="str">
        <f t="shared" si="517"/>
        <v/>
      </c>
      <c r="Z4132" s="21" t="str">
        <f t="shared" si="518"/>
        <v>Saturday</v>
      </c>
      <c r="AA4132" s="21" t="str">
        <f t="shared" si="519"/>
        <v/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" x14ac:dyDescent="0.25">
      <c r="A4133" s="21">
        <v>4127</v>
      </c>
      <c r="B4133" s="21" t="s">
        <v>5841</v>
      </c>
      <c r="C4133" s="30">
        <v>45965</v>
      </c>
      <c r="D4133" s="30">
        <v>45975</v>
      </c>
      <c r="E4133" s="47">
        <v>129</v>
      </c>
      <c r="F4133" s="47">
        <f t="shared" si="515"/>
        <v>11352</v>
      </c>
      <c r="G4133" s="48">
        <f t="shared" si="516"/>
        <v>11352</v>
      </c>
      <c r="H4133" s="21">
        <v>100422</v>
      </c>
      <c r="I4133" s="21" t="s">
        <v>4762</v>
      </c>
      <c r="J4133" s="21">
        <v>1</v>
      </c>
      <c r="K4133" s="21"/>
      <c r="L4133" s="21">
        <f t="shared" si="520"/>
        <v>1</v>
      </c>
      <c r="M4133" s="21"/>
      <c r="N4133" s="30"/>
      <c r="O4133" s="48"/>
      <c r="P4133" s="21" t="s">
        <v>42</v>
      </c>
      <c r="Q4133" s="21"/>
      <c r="R4133" s="21"/>
      <c r="S4133" s="3">
        <v>4</v>
      </c>
      <c r="T4133" s="37"/>
      <c r="U4133" s="21" t="s">
        <v>5878</v>
      </c>
      <c r="V4133" s="21" t="str">
        <f>VLOOKUP(P4133,'Customer List'!B:C,2,)</f>
        <v>Faridabad</v>
      </c>
      <c r="W4133" s="38"/>
      <c r="X4133" s="30"/>
      <c r="Y4133" s="21" t="str">
        <f t="shared" si="517"/>
        <v/>
      </c>
      <c r="Z4133" s="21" t="str">
        <f t="shared" si="518"/>
        <v/>
      </c>
      <c r="AA4133" s="21" t="str">
        <f t="shared" si="519"/>
        <v/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" x14ac:dyDescent="0.25">
      <c r="A4134" s="21">
        <v>4128</v>
      </c>
      <c r="B4134" s="21" t="s">
        <v>5841</v>
      </c>
      <c r="C4134" s="30">
        <v>45965</v>
      </c>
      <c r="D4134" s="30">
        <v>45975</v>
      </c>
      <c r="E4134" s="47">
        <v>129</v>
      </c>
      <c r="F4134" s="47">
        <f t="shared" si="515"/>
        <v>11352</v>
      </c>
      <c r="G4134" s="48">
        <f t="shared" si="516"/>
        <v>11352</v>
      </c>
      <c r="H4134" s="21">
        <v>100422</v>
      </c>
      <c r="I4134" s="21" t="s">
        <v>4762</v>
      </c>
      <c r="J4134" s="21">
        <v>1</v>
      </c>
      <c r="K4134" s="21">
        <v>1</v>
      </c>
      <c r="L4134" s="21">
        <f t="shared" si="520"/>
        <v>0</v>
      </c>
      <c r="M4134" s="21"/>
      <c r="N4134" s="30">
        <v>45976</v>
      </c>
      <c r="O4134" s="48"/>
      <c r="P4134" s="21" t="s">
        <v>276</v>
      </c>
      <c r="Q4134" s="21">
        <v>58158193520</v>
      </c>
      <c r="R4134" s="21"/>
      <c r="S4134" s="3">
        <v>4</v>
      </c>
      <c r="T4134" s="37"/>
      <c r="U4134" s="21" t="s">
        <v>5878</v>
      </c>
      <c r="V4134" s="21" t="str">
        <f>VLOOKUP(P4134,'Customer List'!B:C,2,)</f>
        <v>Pune</v>
      </c>
      <c r="W4134" s="38"/>
      <c r="X4134" s="30"/>
      <c r="Y4134" s="21" t="str">
        <f t="shared" si="517"/>
        <v/>
      </c>
      <c r="Z4134" s="21" t="str">
        <f t="shared" si="518"/>
        <v>Saturday</v>
      </c>
      <c r="AA4134" s="21" t="str">
        <f t="shared" si="519"/>
        <v/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" x14ac:dyDescent="0.25">
      <c r="A4135" s="21">
        <v>4129</v>
      </c>
      <c r="B4135" s="21" t="s">
        <v>5841</v>
      </c>
      <c r="C4135" s="30">
        <v>45965</v>
      </c>
      <c r="D4135" s="30">
        <v>45975</v>
      </c>
      <c r="E4135" s="47">
        <v>172.79999999999998</v>
      </c>
      <c r="F4135" s="47">
        <f t="shared" si="515"/>
        <v>15206.399999999998</v>
      </c>
      <c r="G4135" s="48">
        <f t="shared" si="516"/>
        <v>45619.199999999997</v>
      </c>
      <c r="H4135" s="21">
        <v>100432</v>
      </c>
      <c r="I4135" s="21" t="s">
        <v>4762</v>
      </c>
      <c r="J4135" s="21">
        <v>3</v>
      </c>
      <c r="K4135" s="21"/>
      <c r="L4135" s="21">
        <f t="shared" si="520"/>
        <v>3</v>
      </c>
      <c r="M4135" s="21"/>
      <c r="N4135" s="30"/>
      <c r="O4135" s="48"/>
      <c r="P4135" s="21" t="s">
        <v>42</v>
      </c>
      <c r="Q4135" s="21"/>
      <c r="R4135" s="21"/>
      <c r="S4135" s="3">
        <v>4</v>
      </c>
      <c r="T4135" s="37"/>
      <c r="U4135" s="21" t="s">
        <v>5878</v>
      </c>
      <c r="V4135" s="21" t="str">
        <f>VLOOKUP(P4135,'Customer List'!B:C,2,)</f>
        <v>Faridabad</v>
      </c>
      <c r="W4135" s="38"/>
      <c r="X4135" s="30"/>
      <c r="Y4135" s="21" t="str">
        <f t="shared" si="517"/>
        <v/>
      </c>
      <c r="Z4135" s="21" t="str">
        <f t="shared" si="518"/>
        <v/>
      </c>
      <c r="AA4135" s="21" t="str">
        <f t="shared" si="519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" x14ac:dyDescent="0.25">
      <c r="A4136" s="21">
        <v>4130</v>
      </c>
      <c r="B4136" s="21" t="s">
        <v>5841</v>
      </c>
      <c r="C4136" s="30">
        <v>45965</v>
      </c>
      <c r="D4136" s="30">
        <v>45975</v>
      </c>
      <c r="E4136" s="47">
        <v>59.4</v>
      </c>
      <c r="F4136" s="47">
        <f t="shared" si="515"/>
        <v>5227.2</v>
      </c>
      <c r="G4136" s="48">
        <f t="shared" si="516"/>
        <v>5227.2</v>
      </c>
      <c r="H4136" s="21">
        <v>100510</v>
      </c>
      <c r="I4136" s="21" t="s">
        <v>4762</v>
      </c>
      <c r="J4136" s="21">
        <v>1</v>
      </c>
      <c r="K4136" s="21">
        <v>1</v>
      </c>
      <c r="L4136" s="21">
        <f t="shared" si="520"/>
        <v>0</v>
      </c>
      <c r="M4136" s="21"/>
      <c r="N4136" s="30">
        <v>45975</v>
      </c>
      <c r="O4136" s="48"/>
      <c r="P4136" s="21" t="s">
        <v>658</v>
      </c>
      <c r="Q4136" s="21">
        <v>58158172962</v>
      </c>
      <c r="R4136" s="21"/>
      <c r="S4136" s="3">
        <v>4</v>
      </c>
      <c r="T4136" s="37"/>
      <c r="U4136" s="21" t="s">
        <v>5878</v>
      </c>
      <c r="V4136" s="21" t="str">
        <f>VLOOKUP(P4136,'Customer List'!B:C,2,)</f>
        <v>Bhopal</v>
      </c>
      <c r="W4136" s="38"/>
      <c r="X4136" s="30"/>
      <c r="Y4136" s="21" t="str">
        <f t="shared" si="517"/>
        <v/>
      </c>
      <c r="Z4136" s="21" t="str">
        <f t="shared" si="518"/>
        <v>Friday</v>
      </c>
      <c r="AA4136" s="21" t="str">
        <f t="shared" si="519"/>
        <v/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" x14ac:dyDescent="0.25">
      <c r="A4137" s="21">
        <v>4131</v>
      </c>
      <c r="B4137" s="21" t="s">
        <v>5841</v>
      </c>
      <c r="C4137" s="30">
        <v>45965</v>
      </c>
      <c r="D4137" s="30">
        <v>45975</v>
      </c>
      <c r="E4137" s="47">
        <v>276.75</v>
      </c>
      <c r="F4137" s="47">
        <f t="shared" si="515"/>
        <v>24354</v>
      </c>
      <c r="G4137" s="48">
        <f t="shared" si="516"/>
        <v>24354</v>
      </c>
      <c r="H4137" s="21">
        <v>100573</v>
      </c>
      <c r="I4137" s="21" t="s">
        <v>5842</v>
      </c>
      <c r="J4137" s="21">
        <v>1</v>
      </c>
      <c r="K4137" s="21"/>
      <c r="L4137" s="21">
        <f t="shared" si="520"/>
        <v>1</v>
      </c>
      <c r="M4137" s="21"/>
      <c r="N4137" s="30"/>
      <c r="O4137" s="48"/>
      <c r="P4137" s="21" t="s">
        <v>42</v>
      </c>
      <c r="Q4137" s="21"/>
      <c r="R4137" s="21"/>
      <c r="S4137" s="3">
        <v>4</v>
      </c>
      <c r="T4137" s="37"/>
      <c r="U4137" s="21" t="s">
        <v>5878</v>
      </c>
      <c r="V4137" s="21" t="str">
        <f>VLOOKUP(P4137,'Customer List'!B:C,2,)</f>
        <v>Faridabad</v>
      </c>
      <c r="W4137" s="38"/>
      <c r="X4137" s="30"/>
      <c r="Y4137" s="21" t="str">
        <f t="shared" si="517"/>
        <v/>
      </c>
      <c r="Z4137" s="21" t="str">
        <f t="shared" si="518"/>
        <v/>
      </c>
      <c r="AA4137" s="21" t="str">
        <f t="shared" si="519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" x14ac:dyDescent="0.25">
      <c r="A4138" s="21">
        <v>4132</v>
      </c>
      <c r="B4138" s="21" t="s">
        <v>5841</v>
      </c>
      <c r="C4138" s="30">
        <v>45965</v>
      </c>
      <c r="D4138" s="30">
        <v>45975</v>
      </c>
      <c r="E4138" s="47">
        <v>19.8</v>
      </c>
      <c r="F4138" s="47">
        <f t="shared" si="515"/>
        <v>1742.4</v>
      </c>
      <c r="G4138" s="48">
        <f t="shared" si="516"/>
        <v>1742.4</v>
      </c>
      <c r="H4138" s="21">
        <v>100711</v>
      </c>
      <c r="I4138" s="21" t="s">
        <v>4752</v>
      </c>
      <c r="J4138" s="21">
        <v>1</v>
      </c>
      <c r="K4138" s="21"/>
      <c r="L4138" s="21">
        <f t="shared" si="520"/>
        <v>1</v>
      </c>
      <c r="M4138" s="21"/>
      <c r="N4138" s="30"/>
      <c r="O4138" s="48"/>
      <c r="P4138" s="21" t="s">
        <v>42</v>
      </c>
      <c r="Q4138" s="21"/>
      <c r="R4138" s="21"/>
      <c r="S4138" s="3">
        <v>4</v>
      </c>
      <c r="T4138" s="37"/>
      <c r="U4138" s="21" t="s">
        <v>5878</v>
      </c>
      <c r="V4138" s="21" t="str">
        <f>VLOOKUP(P4138,'Customer List'!B:C,2,)</f>
        <v>Faridabad</v>
      </c>
      <c r="W4138" s="38"/>
      <c r="X4138" s="30"/>
      <c r="Y4138" s="21" t="str">
        <f t="shared" si="517"/>
        <v/>
      </c>
      <c r="Z4138" s="21" t="str">
        <f t="shared" si="518"/>
        <v/>
      </c>
      <c r="AA4138" s="21" t="str">
        <f t="shared" si="519"/>
        <v/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" x14ac:dyDescent="0.25">
      <c r="A4139" s="21">
        <v>4133</v>
      </c>
      <c r="B4139" s="21" t="s">
        <v>5841</v>
      </c>
      <c r="C4139" s="30">
        <v>45965</v>
      </c>
      <c r="D4139" s="30">
        <v>45975</v>
      </c>
      <c r="E4139" s="47">
        <v>129</v>
      </c>
      <c r="F4139" s="47">
        <f t="shared" si="515"/>
        <v>11352</v>
      </c>
      <c r="G4139" s="48">
        <f t="shared" si="516"/>
        <v>11352</v>
      </c>
      <c r="H4139" s="21">
        <v>100714</v>
      </c>
      <c r="I4139" s="21" t="s">
        <v>4752</v>
      </c>
      <c r="J4139" s="21">
        <v>1</v>
      </c>
      <c r="K4139" s="21"/>
      <c r="L4139" s="21">
        <f t="shared" si="520"/>
        <v>1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5878</v>
      </c>
      <c r="V4139" s="21" t="str">
        <f>VLOOKUP(P4139,'Customer List'!B:C,2,)</f>
        <v>Faridabad</v>
      </c>
      <c r="W4139" s="38"/>
      <c r="X4139" s="30"/>
      <c r="Y4139" s="21" t="str">
        <f t="shared" si="517"/>
        <v/>
      </c>
      <c r="Z4139" s="21" t="str">
        <f t="shared" si="518"/>
        <v/>
      </c>
      <c r="AA4139" s="21" t="str">
        <f t="shared" si="519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 x14ac:dyDescent="0.25">
      <c r="A4140" s="21">
        <v>4134</v>
      </c>
      <c r="B4140" s="21" t="s">
        <v>5841</v>
      </c>
      <c r="C4140" s="30">
        <v>45965</v>
      </c>
      <c r="D4140" s="30">
        <v>45975</v>
      </c>
      <c r="E4140" s="47">
        <v>146.30000000000001</v>
      </c>
      <c r="F4140" s="47">
        <f t="shared" si="515"/>
        <v>12874.400000000001</v>
      </c>
      <c r="G4140" s="48">
        <f t="shared" si="516"/>
        <v>12874.400000000001</v>
      </c>
      <c r="H4140" s="21">
        <v>100741</v>
      </c>
      <c r="I4140" s="21" t="s">
        <v>4752</v>
      </c>
      <c r="J4140" s="21">
        <v>1</v>
      </c>
      <c r="K4140" s="21">
        <v>1</v>
      </c>
      <c r="L4140" s="21">
        <f t="shared" si="520"/>
        <v>0</v>
      </c>
      <c r="M4140" s="21"/>
      <c r="N4140" s="30">
        <v>45976</v>
      </c>
      <c r="O4140" s="48"/>
      <c r="P4140" s="21" t="s">
        <v>276</v>
      </c>
      <c r="Q4140" s="21">
        <v>58158193520</v>
      </c>
      <c r="R4140" s="21"/>
      <c r="S4140" s="3">
        <v>4</v>
      </c>
      <c r="T4140" s="37"/>
      <c r="U4140" s="21" t="s">
        <v>5878</v>
      </c>
      <c r="V4140" s="21" t="str">
        <f>VLOOKUP(P4140,'Customer List'!B:C,2,)</f>
        <v>Pune</v>
      </c>
      <c r="W4140" s="38"/>
      <c r="X4140" s="30"/>
      <c r="Y4140" s="21" t="str">
        <f t="shared" si="517"/>
        <v/>
      </c>
      <c r="Z4140" s="21" t="str">
        <f t="shared" si="518"/>
        <v>Saturday</v>
      </c>
      <c r="AA4140" s="21" t="str">
        <f t="shared" si="519"/>
        <v/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" x14ac:dyDescent="0.25">
      <c r="A4141" s="21">
        <v>4135</v>
      </c>
      <c r="B4141" s="21" t="s">
        <v>5841</v>
      </c>
      <c r="C4141" s="30">
        <v>45965</v>
      </c>
      <c r="D4141" s="30">
        <v>45975</v>
      </c>
      <c r="E4141" s="47">
        <v>63</v>
      </c>
      <c r="F4141" s="47">
        <f t="shared" si="515"/>
        <v>5544</v>
      </c>
      <c r="G4141" s="48">
        <f t="shared" si="516"/>
        <v>5544</v>
      </c>
      <c r="H4141" s="21">
        <v>101212</v>
      </c>
      <c r="I4141" s="21" t="s">
        <v>4753</v>
      </c>
      <c r="J4141" s="21">
        <v>1</v>
      </c>
      <c r="K4141" s="21">
        <v>1</v>
      </c>
      <c r="L4141" s="21">
        <f t="shared" si="520"/>
        <v>0</v>
      </c>
      <c r="M4141" s="21"/>
      <c r="N4141" s="30">
        <v>45976</v>
      </c>
      <c r="O4141" s="48"/>
      <c r="P4141" s="21" t="s">
        <v>276</v>
      </c>
      <c r="Q4141" s="21">
        <v>58158193520</v>
      </c>
      <c r="R4141" s="21"/>
      <c r="S4141" s="3">
        <v>4</v>
      </c>
      <c r="T4141" s="37"/>
      <c r="U4141" s="21" t="s">
        <v>5878</v>
      </c>
      <c r="V4141" s="21" t="str">
        <f>VLOOKUP(P4141,'Customer List'!B:C,2,)</f>
        <v>Pune</v>
      </c>
      <c r="W4141" s="38"/>
      <c r="X4141" s="30"/>
      <c r="Y4141" s="21" t="str">
        <f t="shared" si="517"/>
        <v/>
      </c>
      <c r="Z4141" s="21" t="str">
        <f t="shared" si="518"/>
        <v>Saturday</v>
      </c>
      <c r="AA4141" s="21" t="str">
        <f t="shared" si="519"/>
        <v/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" x14ac:dyDescent="0.25">
      <c r="A4142" s="21">
        <v>4136</v>
      </c>
      <c r="B4142" s="21" t="s">
        <v>5841</v>
      </c>
      <c r="C4142" s="30">
        <v>45965</v>
      </c>
      <c r="D4142" s="30">
        <v>45975</v>
      </c>
      <c r="E4142" s="47">
        <v>63.6</v>
      </c>
      <c r="F4142" s="47">
        <f t="shared" si="515"/>
        <v>5596.8</v>
      </c>
      <c r="G4142" s="48">
        <f t="shared" si="516"/>
        <v>5596.8</v>
      </c>
      <c r="H4142" s="21">
        <v>101229</v>
      </c>
      <c r="I4142" s="21" t="s">
        <v>4753</v>
      </c>
      <c r="J4142" s="21">
        <v>1</v>
      </c>
      <c r="K4142" s="21">
        <v>1</v>
      </c>
      <c r="L4142" s="21">
        <f t="shared" si="520"/>
        <v>0</v>
      </c>
      <c r="M4142" s="21"/>
      <c r="N4142" s="30">
        <v>45976</v>
      </c>
      <c r="O4142" s="48"/>
      <c r="P4142" s="21" t="s">
        <v>228</v>
      </c>
      <c r="Q4142" s="21">
        <v>58158206186</v>
      </c>
      <c r="R4142" s="21"/>
      <c r="S4142" s="3">
        <v>4</v>
      </c>
      <c r="T4142" s="37"/>
      <c r="U4142" s="21" t="s">
        <v>5878</v>
      </c>
      <c r="V4142" s="21" t="str">
        <f>VLOOKUP(P4142,'Customer List'!B:C,2,)</f>
        <v>Kolkata</v>
      </c>
      <c r="W4142" s="38"/>
      <c r="X4142" s="30"/>
      <c r="Y4142" s="21" t="str">
        <f t="shared" si="517"/>
        <v/>
      </c>
      <c r="Z4142" s="21" t="str">
        <f t="shared" si="518"/>
        <v>Saturday</v>
      </c>
      <c r="AA4142" s="21" t="str">
        <f t="shared" si="519"/>
        <v/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 x14ac:dyDescent="0.25">
      <c r="A4143" s="21">
        <v>4137</v>
      </c>
      <c r="B4143" s="21" t="s">
        <v>5841</v>
      </c>
      <c r="C4143" s="30">
        <v>45965</v>
      </c>
      <c r="D4143" s="30">
        <v>45975</v>
      </c>
      <c r="E4143" s="47">
        <v>75.599999999999994</v>
      </c>
      <c r="F4143" s="47">
        <f t="shared" si="515"/>
        <v>6652.7999999999993</v>
      </c>
      <c r="G4143" s="48">
        <f t="shared" si="516"/>
        <v>6652.7999999999993</v>
      </c>
      <c r="H4143" s="21">
        <v>101255</v>
      </c>
      <c r="I4143" s="21" t="s">
        <v>4753</v>
      </c>
      <c r="J4143" s="21">
        <v>1</v>
      </c>
      <c r="K4143" s="21"/>
      <c r="L4143" s="21">
        <f t="shared" si="520"/>
        <v>1</v>
      </c>
      <c r="M4143" s="21"/>
      <c r="N4143" s="30"/>
      <c r="O4143" s="48"/>
      <c r="P4143" s="21" t="s">
        <v>42</v>
      </c>
      <c r="Q4143" s="21"/>
      <c r="R4143" s="21"/>
      <c r="S4143" s="3">
        <v>4</v>
      </c>
      <c r="T4143" s="37"/>
      <c r="U4143" s="21" t="s">
        <v>5878</v>
      </c>
      <c r="V4143" s="21" t="str">
        <f>VLOOKUP(P4143,'Customer List'!B:C,2,)</f>
        <v>Faridabad</v>
      </c>
      <c r="W4143" s="38"/>
      <c r="X4143" s="30"/>
      <c r="Y4143" s="21" t="str">
        <f t="shared" si="517"/>
        <v/>
      </c>
      <c r="Z4143" s="21" t="str">
        <f t="shared" si="518"/>
        <v/>
      </c>
      <c r="AA4143" s="21" t="str">
        <f t="shared" si="519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" x14ac:dyDescent="0.25">
      <c r="A4144" s="21">
        <v>4138</v>
      </c>
      <c r="B4144" s="21" t="s">
        <v>5841</v>
      </c>
      <c r="C4144" s="30">
        <v>45965</v>
      </c>
      <c r="D4144" s="30">
        <v>45975</v>
      </c>
      <c r="E4144" s="47">
        <v>191.1</v>
      </c>
      <c r="F4144" s="47">
        <f t="shared" si="515"/>
        <v>16816.8</v>
      </c>
      <c r="G4144" s="48">
        <f t="shared" si="516"/>
        <v>16816.8</v>
      </c>
      <c r="H4144" s="21">
        <v>101259</v>
      </c>
      <c r="I4144" s="21" t="s">
        <v>4753</v>
      </c>
      <c r="J4144" s="21">
        <v>1</v>
      </c>
      <c r="K4144" s="21">
        <v>1</v>
      </c>
      <c r="L4144" s="21">
        <f t="shared" si="520"/>
        <v>0</v>
      </c>
      <c r="M4144" s="21"/>
      <c r="N4144" s="30">
        <v>45978</v>
      </c>
      <c r="O4144" s="48"/>
      <c r="P4144" s="21" t="s">
        <v>3334</v>
      </c>
      <c r="Q4144" s="21"/>
      <c r="R4144" s="21"/>
      <c r="S4144" s="3">
        <v>4</v>
      </c>
      <c r="T4144" s="37"/>
      <c r="U4144" s="21" t="s">
        <v>5878</v>
      </c>
      <c r="V4144" s="21" t="str">
        <f>VLOOKUP(P4144,'Customer List'!B:C,2,)</f>
        <v>Chandigarh</v>
      </c>
      <c r="W4144" s="38"/>
      <c r="X4144" s="30"/>
      <c r="Y4144" s="21" t="str">
        <f t="shared" si="517"/>
        <v/>
      </c>
      <c r="Z4144" s="21" t="str">
        <f t="shared" si="518"/>
        <v>Monday</v>
      </c>
      <c r="AA4144" s="21" t="str">
        <f t="shared" si="519"/>
        <v/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x14ac:dyDescent="0.25">
      <c r="A4145" s="21">
        <v>4139</v>
      </c>
      <c r="B4145" s="21" t="s">
        <v>5841</v>
      </c>
      <c r="C4145" s="30">
        <v>45965</v>
      </c>
      <c r="D4145" s="30">
        <v>45975</v>
      </c>
      <c r="E4145" s="47">
        <v>179.9</v>
      </c>
      <c r="F4145" s="47">
        <f t="shared" si="515"/>
        <v>15831.2</v>
      </c>
      <c r="G4145" s="48">
        <f t="shared" si="516"/>
        <v>15831.2</v>
      </c>
      <c r="H4145" s="21">
        <v>101263</v>
      </c>
      <c r="I4145" s="21" t="s">
        <v>4753</v>
      </c>
      <c r="J4145" s="21">
        <v>1</v>
      </c>
      <c r="K4145" s="21"/>
      <c r="L4145" s="21">
        <f t="shared" si="520"/>
        <v>1</v>
      </c>
      <c r="M4145" s="21"/>
      <c r="N4145" s="30"/>
      <c r="O4145" s="48"/>
      <c r="P4145" s="21" t="s">
        <v>42</v>
      </c>
      <c r="Q4145" s="21"/>
      <c r="R4145" s="21"/>
      <c r="S4145" s="3">
        <v>4</v>
      </c>
      <c r="T4145" s="37"/>
      <c r="U4145" s="21" t="s">
        <v>5878</v>
      </c>
      <c r="V4145" s="21" t="str">
        <f>VLOOKUP(P4145,'Customer List'!B:C,2,)</f>
        <v>Faridabad</v>
      </c>
      <c r="W4145" s="38"/>
      <c r="X4145" s="30"/>
      <c r="Y4145" s="21" t="str">
        <f t="shared" si="517"/>
        <v/>
      </c>
      <c r="Z4145" s="21" t="str">
        <f t="shared" si="518"/>
        <v/>
      </c>
      <c r="AA4145" s="21" t="str">
        <f t="shared" si="519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x14ac:dyDescent="0.25">
      <c r="A4146" s="21">
        <v>4140</v>
      </c>
      <c r="B4146" s="21" t="s">
        <v>5841</v>
      </c>
      <c r="C4146" s="30">
        <v>45965</v>
      </c>
      <c r="D4146" s="30">
        <v>45975</v>
      </c>
      <c r="E4146" s="47">
        <v>129</v>
      </c>
      <c r="F4146" s="47">
        <f t="shared" si="515"/>
        <v>11352</v>
      </c>
      <c r="G4146" s="48">
        <f t="shared" si="516"/>
        <v>11352</v>
      </c>
      <c r="H4146" s="21">
        <v>102022</v>
      </c>
      <c r="I4146" s="21" t="s">
        <v>5166</v>
      </c>
      <c r="J4146" s="21">
        <v>1</v>
      </c>
      <c r="K4146" s="21">
        <v>1</v>
      </c>
      <c r="L4146" s="21">
        <f t="shared" si="520"/>
        <v>0</v>
      </c>
      <c r="M4146" s="21"/>
      <c r="N4146" s="30">
        <v>45976</v>
      </c>
      <c r="O4146" s="48"/>
      <c r="P4146" s="21" t="s">
        <v>276</v>
      </c>
      <c r="Q4146" s="21">
        <v>58158193520</v>
      </c>
      <c r="R4146" s="21"/>
      <c r="S4146" s="3">
        <v>4</v>
      </c>
      <c r="T4146" s="37"/>
      <c r="U4146" s="21" t="s">
        <v>5878</v>
      </c>
      <c r="V4146" s="21" t="str">
        <f>VLOOKUP(P4146,'Customer List'!B:C,2,)</f>
        <v>Pune</v>
      </c>
      <c r="W4146" s="38"/>
      <c r="X4146" s="30"/>
      <c r="Y4146" s="21" t="str">
        <f t="shared" si="517"/>
        <v/>
      </c>
      <c r="Z4146" s="21" t="str">
        <f t="shared" si="518"/>
        <v>Saturday</v>
      </c>
      <c r="AA4146" s="21" t="str">
        <f t="shared" si="519"/>
        <v/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4141</v>
      </c>
      <c r="B4147" s="21" t="s">
        <v>5841</v>
      </c>
      <c r="C4147" s="30">
        <v>45965</v>
      </c>
      <c r="D4147" s="30">
        <v>45975</v>
      </c>
      <c r="E4147" s="47">
        <v>159</v>
      </c>
      <c r="F4147" s="47">
        <f t="shared" si="515"/>
        <v>13992</v>
      </c>
      <c r="G4147" s="48">
        <f t="shared" si="516"/>
        <v>13992</v>
      </c>
      <c r="H4147" s="21">
        <v>103032</v>
      </c>
      <c r="I4147" s="21" t="s">
        <v>5168</v>
      </c>
      <c r="J4147" s="21">
        <v>1</v>
      </c>
      <c r="K4147" s="21">
        <v>1</v>
      </c>
      <c r="L4147" s="21">
        <f t="shared" si="520"/>
        <v>0</v>
      </c>
      <c r="M4147" s="21"/>
      <c r="N4147" s="30">
        <v>45976</v>
      </c>
      <c r="O4147" s="48"/>
      <c r="P4147" s="21" t="s">
        <v>276</v>
      </c>
      <c r="Q4147" s="21">
        <v>58158193520</v>
      </c>
      <c r="R4147" s="21"/>
      <c r="S4147" s="3">
        <v>4</v>
      </c>
      <c r="T4147" s="37"/>
      <c r="U4147" s="21" t="s">
        <v>5878</v>
      </c>
      <c r="V4147" s="21" t="str">
        <f>VLOOKUP(P4147,'Customer List'!B:C,2,)</f>
        <v>Pune</v>
      </c>
      <c r="W4147" s="38"/>
      <c r="X4147" s="30"/>
      <c r="Y4147" s="21" t="str">
        <f t="shared" si="517"/>
        <v/>
      </c>
      <c r="Z4147" s="21" t="str">
        <f t="shared" si="518"/>
        <v>Saturday</v>
      </c>
      <c r="AA4147" s="21" t="str">
        <f t="shared" si="519"/>
        <v/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x14ac:dyDescent="0.25">
      <c r="A4148" s="21">
        <v>4142</v>
      </c>
      <c r="B4148" s="21" t="s">
        <v>5841</v>
      </c>
      <c r="C4148" s="30">
        <v>45965</v>
      </c>
      <c r="D4148" s="30">
        <v>45975</v>
      </c>
      <c r="E4148" s="47">
        <v>169.4</v>
      </c>
      <c r="F4148" s="47">
        <f t="shared" si="515"/>
        <v>14907.2</v>
      </c>
      <c r="G4148" s="48">
        <f t="shared" si="516"/>
        <v>14907.2</v>
      </c>
      <c r="H4148" s="21">
        <v>103134</v>
      </c>
      <c r="I4148" s="21" t="s">
        <v>4755</v>
      </c>
      <c r="J4148" s="21">
        <v>1</v>
      </c>
      <c r="K4148" s="21">
        <v>1</v>
      </c>
      <c r="L4148" s="21">
        <f t="shared" si="520"/>
        <v>0</v>
      </c>
      <c r="M4148" s="21"/>
      <c r="N4148" s="30">
        <v>45976</v>
      </c>
      <c r="O4148" s="48"/>
      <c r="P4148" s="21" t="s">
        <v>2046</v>
      </c>
      <c r="Q4148" s="21">
        <v>58158206610</v>
      </c>
      <c r="R4148" s="21"/>
      <c r="S4148" s="3">
        <v>4</v>
      </c>
      <c r="T4148" s="37"/>
      <c r="U4148" s="21" t="s">
        <v>5878</v>
      </c>
      <c r="V4148" s="21" t="str">
        <f>VLOOKUP(P4148,'Customer List'!B:C,2,)</f>
        <v>Banglore</v>
      </c>
      <c r="W4148" s="38"/>
      <c r="X4148" s="30"/>
      <c r="Y4148" s="21" t="str">
        <f t="shared" si="517"/>
        <v/>
      </c>
      <c r="Z4148" s="21" t="str">
        <f t="shared" si="518"/>
        <v>Saturday</v>
      </c>
      <c r="AA4148" s="21" t="str">
        <f t="shared" si="519"/>
        <v/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x14ac:dyDescent="0.25">
      <c r="A4149" s="21">
        <v>4143</v>
      </c>
      <c r="B4149" s="21" t="s">
        <v>5841</v>
      </c>
      <c r="C4149" s="30">
        <v>45965</v>
      </c>
      <c r="D4149" s="30">
        <v>45975</v>
      </c>
      <c r="E4149" s="47">
        <v>191.1</v>
      </c>
      <c r="F4149" s="47">
        <f t="shared" si="515"/>
        <v>16816.8</v>
      </c>
      <c r="G4149" s="48">
        <f t="shared" si="516"/>
        <v>16816.8</v>
      </c>
      <c r="H4149" s="21">
        <v>103149</v>
      </c>
      <c r="I4149" s="21" t="s">
        <v>4755</v>
      </c>
      <c r="J4149" s="21">
        <v>1</v>
      </c>
      <c r="K4149" s="21"/>
      <c r="L4149" s="21">
        <f t="shared" si="520"/>
        <v>1</v>
      </c>
      <c r="M4149" s="21"/>
      <c r="N4149" s="30"/>
      <c r="O4149" s="48"/>
      <c r="P4149" s="21" t="s">
        <v>42</v>
      </c>
      <c r="Q4149" s="21"/>
      <c r="R4149" s="21"/>
      <c r="S4149" s="3">
        <v>4</v>
      </c>
      <c r="T4149" s="37"/>
      <c r="U4149" s="21" t="s">
        <v>5878</v>
      </c>
      <c r="V4149" s="21" t="str">
        <f>VLOOKUP(P4149,'Customer List'!B:C,2,)</f>
        <v>Faridabad</v>
      </c>
      <c r="W4149" s="38"/>
      <c r="X4149" s="30"/>
      <c r="Y4149" s="21" t="str">
        <f t="shared" si="517"/>
        <v/>
      </c>
      <c r="Z4149" s="21" t="str">
        <f t="shared" si="518"/>
        <v/>
      </c>
      <c r="AA4149" s="21" t="str">
        <f t="shared" si="519"/>
        <v/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x14ac:dyDescent="0.25">
      <c r="A4150" s="21">
        <v>4144</v>
      </c>
      <c r="B4150" s="21" t="s">
        <v>5841</v>
      </c>
      <c r="C4150" s="30">
        <v>45965</v>
      </c>
      <c r="D4150" s="30">
        <v>45975</v>
      </c>
      <c r="E4150" s="47">
        <v>192</v>
      </c>
      <c r="F4150" s="47">
        <f t="shared" si="515"/>
        <v>16896</v>
      </c>
      <c r="G4150" s="48">
        <f t="shared" si="516"/>
        <v>16896</v>
      </c>
      <c r="H4150" s="21">
        <v>103192</v>
      </c>
      <c r="I4150" s="21" t="s">
        <v>4755</v>
      </c>
      <c r="J4150" s="21">
        <v>1</v>
      </c>
      <c r="K4150" s="21">
        <v>1</v>
      </c>
      <c r="L4150" s="21">
        <f t="shared" si="520"/>
        <v>0</v>
      </c>
      <c r="M4150" s="21"/>
      <c r="N4150" s="30">
        <v>45976</v>
      </c>
      <c r="O4150" s="48"/>
      <c r="P4150" s="21" t="s">
        <v>276</v>
      </c>
      <c r="Q4150" s="21">
        <v>58158193520</v>
      </c>
      <c r="R4150" s="21"/>
      <c r="S4150" s="3">
        <v>4</v>
      </c>
      <c r="T4150" s="37"/>
      <c r="U4150" s="21" t="s">
        <v>5878</v>
      </c>
      <c r="V4150" s="21" t="str">
        <f>VLOOKUP(P4150,'Customer List'!B:C,2,)</f>
        <v>Pune</v>
      </c>
      <c r="W4150" s="38"/>
      <c r="X4150" s="30"/>
      <c r="Y4150" s="21" t="str">
        <f t="shared" si="517"/>
        <v/>
      </c>
      <c r="Z4150" s="21" t="str">
        <f t="shared" si="518"/>
        <v>Saturday</v>
      </c>
      <c r="AA4150" s="21" t="str">
        <f t="shared" si="519"/>
        <v/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4145</v>
      </c>
      <c r="B4151" s="21" t="s">
        <v>5841</v>
      </c>
      <c r="C4151" s="30">
        <v>45965</v>
      </c>
      <c r="D4151" s="30">
        <v>45975</v>
      </c>
      <c r="E4151" s="47">
        <v>49.8</v>
      </c>
      <c r="F4151" s="47">
        <f t="shared" si="515"/>
        <v>4382.3999999999996</v>
      </c>
      <c r="G4151" s="48">
        <f t="shared" si="516"/>
        <v>4382.3999999999996</v>
      </c>
      <c r="H4151" s="21">
        <v>104505</v>
      </c>
      <c r="I4151" s="21" t="s">
        <v>5170</v>
      </c>
      <c r="J4151" s="21">
        <v>1</v>
      </c>
      <c r="K4151" s="21">
        <v>1</v>
      </c>
      <c r="L4151" s="21">
        <f t="shared" si="520"/>
        <v>0</v>
      </c>
      <c r="M4151" s="21"/>
      <c r="N4151" s="30">
        <v>45976</v>
      </c>
      <c r="O4151" s="48"/>
      <c r="P4151" s="21" t="s">
        <v>276</v>
      </c>
      <c r="Q4151" s="21">
        <v>58158193520</v>
      </c>
      <c r="R4151" s="21"/>
      <c r="S4151" s="3">
        <v>4</v>
      </c>
      <c r="T4151" s="37"/>
      <c r="U4151" s="21" t="s">
        <v>5878</v>
      </c>
      <c r="V4151" s="21" t="str">
        <f>VLOOKUP(P4151,'Customer List'!B:C,2,)</f>
        <v>Pune</v>
      </c>
      <c r="W4151" s="38"/>
      <c r="X4151" s="30"/>
      <c r="Y4151" s="21" t="str">
        <f t="shared" si="517"/>
        <v/>
      </c>
      <c r="Z4151" s="21" t="str">
        <f t="shared" si="518"/>
        <v>Saturday</v>
      </c>
      <c r="AA4151" s="21" t="str">
        <f t="shared" si="519"/>
        <v/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4146</v>
      </c>
      <c r="B4152" s="21" t="s">
        <v>5841</v>
      </c>
      <c r="C4152" s="30">
        <v>45965</v>
      </c>
      <c r="D4152" s="30">
        <v>45975</v>
      </c>
      <c r="E4152" s="47">
        <v>137.4</v>
      </c>
      <c r="F4152" s="47">
        <f t="shared" si="515"/>
        <v>12091.2</v>
      </c>
      <c r="G4152" s="48">
        <f t="shared" si="516"/>
        <v>12091.2</v>
      </c>
      <c r="H4152" s="21">
        <v>104518</v>
      </c>
      <c r="I4152" s="21" t="s">
        <v>5170</v>
      </c>
      <c r="J4152" s="21">
        <v>1</v>
      </c>
      <c r="K4152" s="21">
        <v>1</v>
      </c>
      <c r="L4152" s="21">
        <f t="shared" si="520"/>
        <v>0</v>
      </c>
      <c r="M4152" s="21"/>
      <c r="N4152" s="30">
        <v>45976</v>
      </c>
      <c r="O4152" s="48"/>
      <c r="P4152" s="21" t="s">
        <v>242</v>
      </c>
      <c r="Q4152" s="21">
        <v>58158203961</v>
      </c>
      <c r="R4152" s="21"/>
      <c r="S4152" s="3">
        <v>4</v>
      </c>
      <c r="T4152" s="37"/>
      <c r="U4152" s="21" t="s">
        <v>5878</v>
      </c>
      <c r="V4152" s="21" t="str">
        <f>VLOOKUP(P4152,'Customer List'!B:C,2,)</f>
        <v>Mumbai</v>
      </c>
      <c r="W4152" s="38"/>
      <c r="X4152" s="30"/>
      <c r="Y4152" s="21" t="str">
        <f t="shared" si="517"/>
        <v/>
      </c>
      <c r="Z4152" s="21" t="str">
        <f t="shared" si="518"/>
        <v>Saturday</v>
      </c>
      <c r="AA4152" s="21" t="str">
        <f t="shared" si="519"/>
        <v/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4147</v>
      </c>
      <c r="B4153" s="21" t="s">
        <v>5841</v>
      </c>
      <c r="C4153" s="30">
        <v>45965</v>
      </c>
      <c r="D4153" s="30">
        <v>45975</v>
      </c>
      <c r="E4153" s="47">
        <v>135.1</v>
      </c>
      <c r="F4153" s="47">
        <f t="shared" si="515"/>
        <v>11888.8</v>
      </c>
      <c r="G4153" s="48">
        <f t="shared" si="516"/>
        <v>11888.8</v>
      </c>
      <c r="H4153" s="21">
        <v>104527</v>
      </c>
      <c r="I4153" s="21" t="s">
        <v>5170</v>
      </c>
      <c r="J4153" s="21">
        <v>1</v>
      </c>
      <c r="K4153" s="21">
        <v>1</v>
      </c>
      <c r="L4153" s="21">
        <f t="shared" si="520"/>
        <v>0</v>
      </c>
      <c r="M4153" s="21"/>
      <c r="N4153" s="30">
        <v>45979</v>
      </c>
      <c r="O4153" s="48"/>
      <c r="P4153" s="21" t="s">
        <v>153</v>
      </c>
      <c r="Q4153" s="21" t="s">
        <v>1127</v>
      </c>
      <c r="R4153" s="21" t="s">
        <v>1127</v>
      </c>
      <c r="S4153" s="3">
        <v>4</v>
      </c>
      <c r="T4153" s="37"/>
      <c r="U4153" s="21" t="s">
        <v>5878</v>
      </c>
      <c r="V4153" s="21" t="str">
        <f>VLOOKUP(P4153,'Customer List'!B:C,2,)</f>
        <v>Noida</v>
      </c>
      <c r="W4153" s="38"/>
      <c r="X4153" s="30"/>
      <c r="Y4153" s="21" t="str">
        <f t="shared" si="517"/>
        <v/>
      </c>
      <c r="Z4153" s="21" t="str">
        <f t="shared" si="518"/>
        <v>Tuesday</v>
      </c>
      <c r="AA4153" s="21" t="str">
        <f t="shared" si="519"/>
        <v/>
      </c>
      <c r="AB4153" s="21" t="str">
        <f>VLOOKUP(U4153,'Currency Sheet'!A:C,3,)</f>
        <v>DOLLAR</v>
      </c>
      <c r="AC4153" s="42" t="str">
        <f>VLOOKUP(P4153,'Customer List'!B:D,3,)</f>
        <v>Local</v>
      </c>
    </row>
    <row r="4154" spans="1:29" x14ac:dyDescent="0.25">
      <c r="A4154" s="21">
        <v>4148</v>
      </c>
      <c r="B4154" s="21" t="s">
        <v>5841</v>
      </c>
      <c r="C4154" s="30">
        <v>45965</v>
      </c>
      <c r="D4154" s="30">
        <v>45975</v>
      </c>
      <c r="E4154" s="47">
        <v>233.1</v>
      </c>
      <c r="F4154" s="47">
        <f t="shared" si="515"/>
        <v>20512.8</v>
      </c>
      <c r="G4154" s="48">
        <f t="shared" si="516"/>
        <v>20512.8</v>
      </c>
      <c r="H4154" s="21">
        <v>104741</v>
      </c>
      <c r="I4154" s="21" t="s">
        <v>4756</v>
      </c>
      <c r="J4154" s="21">
        <v>1</v>
      </c>
      <c r="K4154" s="21"/>
      <c r="L4154" s="21">
        <f t="shared" si="520"/>
        <v>1</v>
      </c>
      <c r="M4154" s="21"/>
      <c r="N4154" s="30"/>
      <c r="O4154" s="48"/>
      <c r="P4154" s="21" t="s">
        <v>42</v>
      </c>
      <c r="Q4154" s="21"/>
      <c r="R4154" s="21"/>
      <c r="S4154" s="3">
        <v>4</v>
      </c>
      <c r="T4154" s="37"/>
      <c r="U4154" s="21" t="s">
        <v>5878</v>
      </c>
      <c r="V4154" s="21" t="str">
        <f>VLOOKUP(P4154,'Customer List'!B:C,2,)</f>
        <v>Faridabad</v>
      </c>
      <c r="W4154" s="38"/>
      <c r="X4154" s="30"/>
      <c r="Y4154" s="21" t="str">
        <f t="shared" si="517"/>
        <v/>
      </c>
      <c r="Z4154" s="21" t="str">
        <f t="shared" si="518"/>
        <v/>
      </c>
      <c r="AA4154" s="21" t="str">
        <f t="shared" si="519"/>
        <v/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x14ac:dyDescent="0.25">
      <c r="A4155" s="21">
        <v>4149</v>
      </c>
      <c r="B4155" s="21" t="s">
        <v>5841</v>
      </c>
      <c r="C4155" s="30">
        <v>45965</v>
      </c>
      <c r="D4155" s="30">
        <v>45975</v>
      </c>
      <c r="E4155" s="47">
        <v>151.19999999999999</v>
      </c>
      <c r="F4155" s="47">
        <f t="shared" si="515"/>
        <v>13305.599999999999</v>
      </c>
      <c r="G4155" s="48">
        <f t="shared" si="516"/>
        <v>13305.599999999999</v>
      </c>
      <c r="H4155" s="21">
        <v>105808</v>
      </c>
      <c r="I4155" s="21" t="s">
        <v>4758</v>
      </c>
      <c r="J4155" s="21">
        <v>1</v>
      </c>
      <c r="K4155" s="21">
        <v>1</v>
      </c>
      <c r="L4155" s="21">
        <f t="shared" si="520"/>
        <v>0</v>
      </c>
      <c r="M4155" s="21"/>
      <c r="N4155" s="30">
        <v>45978</v>
      </c>
      <c r="O4155" s="48"/>
      <c r="P4155" s="21" t="s">
        <v>2171</v>
      </c>
      <c r="Q4155" s="21"/>
      <c r="R4155" s="21"/>
      <c r="S4155" s="3">
        <v>4</v>
      </c>
      <c r="T4155" s="37"/>
      <c r="U4155" s="21" t="s">
        <v>5878</v>
      </c>
      <c r="V4155" s="21" t="str">
        <f>VLOOKUP(P4155,'Customer List'!B:C,2,)</f>
        <v>Gujrat</v>
      </c>
      <c r="W4155" s="38"/>
      <c r="X4155" s="30"/>
      <c r="Y4155" s="21" t="str">
        <f t="shared" si="517"/>
        <v/>
      </c>
      <c r="Z4155" s="21" t="str">
        <f t="shared" si="518"/>
        <v>Monday</v>
      </c>
      <c r="AA4155" s="21" t="str">
        <f t="shared" si="519"/>
        <v/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x14ac:dyDescent="0.25">
      <c r="A4156" s="21">
        <v>4150</v>
      </c>
      <c r="B4156" s="21" t="s">
        <v>5841</v>
      </c>
      <c r="C4156" s="30">
        <v>45965</v>
      </c>
      <c r="D4156" s="30">
        <v>45975</v>
      </c>
      <c r="E4156" s="47">
        <v>142.80000000000001</v>
      </c>
      <c r="F4156" s="47">
        <f t="shared" si="515"/>
        <v>12566.400000000001</v>
      </c>
      <c r="G4156" s="48">
        <f t="shared" si="516"/>
        <v>12566.400000000001</v>
      </c>
      <c r="H4156" s="21">
        <v>106311</v>
      </c>
      <c r="I4156" s="21" t="s">
        <v>5843</v>
      </c>
      <c r="J4156" s="21">
        <v>1</v>
      </c>
      <c r="K4156" s="21">
        <v>1</v>
      </c>
      <c r="L4156" s="21">
        <f t="shared" si="520"/>
        <v>0</v>
      </c>
      <c r="M4156" s="21"/>
      <c r="N4156" s="30">
        <v>45976</v>
      </c>
      <c r="O4156" s="48"/>
      <c r="P4156" s="21" t="s">
        <v>276</v>
      </c>
      <c r="Q4156" s="21">
        <v>58158193520</v>
      </c>
      <c r="R4156" s="21"/>
      <c r="S4156" s="3">
        <v>4</v>
      </c>
      <c r="T4156" s="37"/>
      <c r="U4156" s="21" t="s">
        <v>5878</v>
      </c>
      <c r="V4156" s="21" t="str">
        <f>VLOOKUP(P4156,'Customer List'!B:C,2,)</f>
        <v>Pune</v>
      </c>
      <c r="W4156" s="38"/>
      <c r="X4156" s="30"/>
      <c r="Y4156" s="21" t="str">
        <f t="shared" si="517"/>
        <v/>
      </c>
      <c r="Z4156" s="21" t="str">
        <f t="shared" si="518"/>
        <v>Saturday</v>
      </c>
      <c r="AA4156" s="21" t="str">
        <f t="shared" si="519"/>
        <v/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4151</v>
      </c>
      <c r="B4157" s="21" t="s">
        <v>5841</v>
      </c>
      <c r="C4157" s="30">
        <v>45965</v>
      </c>
      <c r="D4157" s="30">
        <v>45975</v>
      </c>
      <c r="E4157" s="47">
        <v>88.2</v>
      </c>
      <c r="F4157" s="47">
        <f t="shared" si="515"/>
        <v>7761.6</v>
      </c>
      <c r="G4157" s="48">
        <f t="shared" si="516"/>
        <v>7761.6</v>
      </c>
      <c r="H4157" s="21">
        <v>106317</v>
      </c>
      <c r="I4157" s="21" t="s">
        <v>5843</v>
      </c>
      <c r="J4157" s="21">
        <v>1</v>
      </c>
      <c r="K4157" s="21"/>
      <c r="L4157" s="21">
        <f t="shared" si="520"/>
        <v>1</v>
      </c>
      <c r="M4157" s="21"/>
      <c r="N4157" s="30"/>
      <c r="O4157" s="48"/>
      <c r="P4157" s="21" t="s">
        <v>42</v>
      </c>
      <c r="Q4157" s="21"/>
      <c r="R4157" s="21"/>
      <c r="S4157" s="3">
        <v>4</v>
      </c>
      <c r="T4157" s="37"/>
      <c r="U4157" s="21" t="s">
        <v>5878</v>
      </c>
      <c r="V4157" s="21" t="str">
        <f>VLOOKUP(P4157,'Customer List'!B:C,2,)</f>
        <v>Faridabad</v>
      </c>
      <c r="W4157" s="38"/>
      <c r="X4157" s="30"/>
      <c r="Y4157" s="21" t="str">
        <f t="shared" si="517"/>
        <v/>
      </c>
      <c r="Z4157" s="21" t="str">
        <f t="shared" si="518"/>
        <v/>
      </c>
      <c r="AA4157" s="21" t="str">
        <f t="shared" si="519"/>
        <v/>
      </c>
      <c r="AB4157" s="21" t="str">
        <f>VLOOKUP(U4157,'Currency Sheet'!A:C,3,)</f>
        <v>DOLLAR</v>
      </c>
      <c r="AC4157" s="42" t="str">
        <f>VLOOKUP(P4157,'Customer List'!B:D,3,)</f>
        <v>Local</v>
      </c>
    </row>
    <row r="4158" spans="1:29" x14ac:dyDescent="0.25">
      <c r="A4158" s="21">
        <v>4152</v>
      </c>
      <c r="B4158" s="21" t="s">
        <v>5841</v>
      </c>
      <c r="C4158" s="30">
        <v>45965</v>
      </c>
      <c r="D4158" s="30">
        <v>45975</v>
      </c>
      <c r="E4158" s="47">
        <v>55.8</v>
      </c>
      <c r="F4158" s="47">
        <f t="shared" si="515"/>
        <v>4910.3999999999996</v>
      </c>
      <c r="G4158" s="48">
        <f t="shared" si="516"/>
        <v>4910.3999999999996</v>
      </c>
      <c r="H4158" s="21">
        <v>108305</v>
      </c>
      <c r="I4158" s="21" t="s">
        <v>5844</v>
      </c>
      <c r="J4158" s="21">
        <v>1</v>
      </c>
      <c r="K4158" s="21">
        <v>1</v>
      </c>
      <c r="L4158" s="21">
        <f t="shared" si="520"/>
        <v>0</v>
      </c>
      <c r="M4158" s="21"/>
      <c r="N4158" s="30">
        <v>45975</v>
      </c>
      <c r="O4158" s="48"/>
      <c r="P4158" s="21" t="s">
        <v>658</v>
      </c>
      <c r="Q4158" s="21">
        <v>58158172962</v>
      </c>
      <c r="R4158" s="21"/>
      <c r="S4158" s="3">
        <v>4</v>
      </c>
      <c r="T4158" s="37"/>
      <c r="U4158" s="21" t="s">
        <v>5878</v>
      </c>
      <c r="V4158" s="21" t="str">
        <f>VLOOKUP(P4158,'Customer List'!B:C,2,)</f>
        <v>Bhopal</v>
      </c>
      <c r="W4158" s="38"/>
      <c r="X4158" s="30"/>
      <c r="Y4158" s="21" t="str">
        <f t="shared" si="517"/>
        <v/>
      </c>
      <c r="Z4158" s="21" t="str">
        <f t="shared" si="518"/>
        <v>Friday</v>
      </c>
      <c r="AA4158" s="21" t="str">
        <f t="shared" si="519"/>
        <v/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v>4153</v>
      </c>
      <c r="B4159" s="21" t="s">
        <v>5841</v>
      </c>
      <c r="C4159" s="30">
        <v>45965</v>
      </c>
      <c r="D4159" s="30">
        <v>45975</v>
      </c>
      <c r="E4159" s="47">
        <v>81.599999999999994</v>
      </c>
      <c r="F4159" s="47">
        <f t="shared" si="515"/>
        <v>7180.7999999999993</v>
      </c>
      <c r="G4159" s="48">
        <f t="shared" si="516"/>
        <v>7180.7999999999993</v>
      </c>
      <c r="H4159" s="21">
        <v>108455</v>
      </c>
      <c r="I4159" s="21" t="s">
        <v>4760</v>
      </c>
      <c r="J4159" s="21">
        <v>1</v>
      </c>
      <c r="K4159" s="21"/>
      <c r="L4159" s="21">
        <f t="shared" si="520"/>
        <v>1</v>
      </c>
      <c r="M4159" s="21"/>
      <c r="N4159" s="30"/>
      <c r="O4159" s="48"/>
      <c r="P4159" s="21" t="s">
        <v>42</v>
      </c>
      <c r="Q4159" s="21"/>
      <c r="R4159" s="21"/>
      <c r="S4159" s="3">
        <v>4</v>
      </c>
      <c r="T4159" s="37"/>
      <c r="U4159" s="21" t="s">
        <v>5878</v>
      </c>
      <c r="V4159" s="21" t="str">
        <f>VLOOKUP(P4159,'Customer List'!B:C,2,)</f>
        <v>Faridabad</v>
      </c>
      <c r="W4159" s="38"/>
      <c r="X4159" s="30"/>
      <c r="Y4159" s="21" t="str">
        <f t="shared" si="517"/>
        <v/>
      </c>
      <c r="Z4159" s="21" t="str">
        <f t="shared" si="518"/>
        <v/>
      </c>
      <c r="AA4159" s="21" t="str">
        <f t="shared" si="519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x14ac:dyDescent="0.25">
      <c r="A4160" s="21">
        <v>4154</v>
      </c>
      <c r="B4160" s="21" t="s">
        <v>5841</v>
      </c>
      <c r="C4160" s="30">
        <v>45965</v>
      </c>
      <c r="D4160" s="30">
        <v>45975</v>
      </c>
      <c r="E4160" s="47">
        <v>229.6</v>
      </c>
      <c r="F4160" s="47">
        <f t="shared" si="515"/>
        <v>20204.8</v>
      </c>
      <c r="G4160" s="48">
        <f t="shared" si="516"/>
        <v>20204.8</v>
      </c>
      <c r="H4160" s="21">
        <v>108745</v>
      </c>
      <c r="I4160" s="21" t="s">
        <v>5538</v>
      </c>
      <c r="J4160" s="21">
        <v>1</v>
      </c>
      <c r="K4160" s="21"/>
      <c r="L4160" s="21">
        <f t="shared" si="520"/>
        <v>1</v>
      </c>
      <c r="M4160" s="21"/>
      <c r="N4160" s="30"/>
      <c r="O4160" s="48"/>
      <c r="P4160" s="21" t="s">
        <v>42</v>
      </c>
      <c r="Q4160" s="21"/>
      <c r="R4160" s="21"/>
      <c r="S4160" s="3">
        <v>4</v>
      </c>
      <c r="T4160" s="37"/>
      <c r="U4160" s="21" t="s">
        <v>5878</v>
      </c>
      <c r="V4160" s="21" t="str">
        <f>VLOOKUP(P4160,'Customer List'!B:C,2,)</f>
        <v>Faridabad</v>
      </c>
      <c r="W4160" s="38"/>
      <c r="X4160" s="30"/>
      <c r="Y4160" s="21" t="str">
        <f t="shared" si="517"/>
        <v/>
      </c>
      <c r="Z4160" s="21" t="str">
        <f t="shared" si="518"/>
        <v/>
      </c>
      <c r="AA4160" s="21" t="str">
        <f t="shared" si="519"/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x14ac:dyDescent="0.25">
      <c r="A4161" s="21">
        <v>4155</v>
      </c>
      <c r="B4161" s="21" t="s">
        <v>5841</v>
      </c>
      <c r="C4161" s="30">
        <v>45965</v>
      </c>
      <c r="D4161" s="30">
        <v>45975</v>
      </c>
      <c r="E4161" s="47">
        <v>164.5</v>
      </c>
      <c r="F4161" s="47">
        <f t="shared" si="515"/>
        <v>14476</v>
      </c>
      <c r="G4161" s="48">
        <f t="shared" si="516"/>
        <v>28952</v>
      </c>
      <c r="H4161" s="21">
        <v>113705</v>
      </c>
      <c r="I4161" s="21" t="s">
        <v>5166</v>
      </c>
      <c r="J4161" s="21">
        <v>2</v>
      </c>
      <c r="K4161" s="21">
        <v>2</v>
      </c>
      <c r="L4161" s="21">
        <f t="shared" si="520"/>
        <v>0</v>
      </c>
      <c r="M4161" s="21"/>
      <c r="N4161" s="30">
        <v>45976</v>
      </c>
      <c r="O4161" s="48"/>
      <c r="P4161" s="21" t="s">
        <v>242</v>
      </c>
      <c r="Q4161" s="21">
        <v>58158203961</v>
      </c>
      <c r="R4161" s="21"/>
      <c r="S4161" s="3">
        <v>4</v>
      </c>
      <c r="T4161" s="37"/>
      <c r="U4161" s="21" t="s">
        <v>5878</v>
      </c>
      <c r="V4161" s="21" t="str">
        <f>VLOOKUP(P4161,'Customer List'!B:C,2,)</f>
        <v>Mumbai</v>
      </c>
      <c r="W4161" s="38"/>
      <c r="X4161" s="30"/>
      <c r="Y4161" s="21" t="str">
        <f t="shared" si="517"/>
        <v/>
      </c>
      <c r="Z4161" s="21" t="str">
        <f t="shared" si="518"/>
        <v>Saturday</v>
      </c>
      <c r="AA4161" s="21" t="str">
        <f t="shared" si="519"/>
        <v/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v>4156</v>
      </c>
      <c r="B4162" s="21" t="s">
        <v>5841</v>
      </c>
      <c r="C4162" s="30">
        <v>45965</v>
      </c>
      <c r="D4162" s="30">
        <v>45975</v>
      </c>
      <c r="E4162" s="47">
        <v>80.400000000000006</v>
      </c>
      <c r="F4162" s="47">
        <f t="shared" si="515"/>
        <v>7075.2000000000007</v>
      </c>
      <c r="G4162" s="48">
        <f t="shared" si="516"/>
        <v>7075.2000000000007</v>
      </c>
      <c r="H4162" s="21">
        <v>115508</v>
      </c>
      <c r="I4162" s="21" t="s">
        <v>5171</v>
      </c>
      <c r="J4162" s="21">
        <v>1</v>
      </c>
      <c r="K4162" s="21"/>
      <c r="L4162" s="21">
        <f t="shared" si="520"/>
        <v>1</v>
      </c>
      <c r="M4162" s="21"/>
      <c r="N4162" s="30"/>
      <c r="O4162" s="48"/>
      <c r="P4162" s="21" t="s">
        <v>42</v>
      </c>
      <c r="Q4162" s="21"/>
      <c r="R4162" s="21"/>
      <c r="S4162" s="3">
        <v>4</v>
      </c>
      <c r="T4162" s="37"/>
      <c r="U4162" s="21" t="s">
        <v>5878</v>
      </c>
      <c r="V4162" s="21" t="str">
        <f>VLOOKUP(P4162,'Customer List'!B:C,2,)</f>
        <v>Faridabad</v>
      </c>
      <c r="W4162" s="38"/>
      <c r="X4162" s="30"/>
      <c r="Y4162" s="21" t="str">
        <f t="shared" si="517"/>
        <v/>
      </c>
      <c r="Z4162" s="21" t="str">
        <f t="shared" si="518"/>
        <v/>
      </c>
      <c r="AA4162" s="21" t="str">
        <f t="shared" si="519"/>
        <v/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x14ac:dyDescent="0.25">
      <c r="A4163" s="21">
        <v>4157</v>
      </c>
      <c r="B4163" s="21" t="s">
        <v>5841</v>
      </c>
      <c r="C4163" s="30">
        <v>45965</v>
      </c>
      <c r="D4163" s="30">
        <v>45975</v>
      </c>
      <c r="E4163" s="47">
        <v>212.1</v>
      </c>
      <c r="F4163" s="47">
        <f t="shared" si="515"/>
        <v>18664.8</v>
      </c>
      <c r="G4163" s="48">
        <f t="shared" si="516"/>
        <v>18664.8</v>
      </c>
      <c r="H4163" s="21">
        <v>119725</v>
      </c>
      <c r="I4163" s="21" t="s">
        <v>5173</v>
      </c>
      <c r="J4163" s="21">
        <v>1</v>
      </c>
      <c r="K4163" s="21">
        <v>1</v>
      </c>
      <c r="L4163" s="21">
        <f t="shared" si="520"/>
        <v>0</v>
      </c>
      <c r="M4163" s="21"/>
      <c r="N4163" s="30">
        <v>45976</v>
      </c>
      <c r="O4163" s="48"/>
      <c r="P4163" s="21" t="s">
        <v>276</v>
      </c>
      <c r="Q4163" s="21">
        <v>58158193520</v>
      </c>
      <c r="R4163" s="21"/>
      <c r="S4163" s="3">
        <v>4</v>
      </c>
      <c r="T4163" s="37"/>
      <c r="U4163" s="21" t="s">
        <v>5878</v>
      </c>
      <c r="V4163" s="21" t="str">
        <f>VLOOKUP(P4163,'Customer List'!B:C,2,)</f>
        <v>Pune</v>
      </c>
      <c r="W4163" s="38"/>
      <c r="X4163" s="30"/>
      <c r="Y4163" s="21" t="str">
        <f t="shared" si="517"/>
        <v/>
      </c>
      <c r="Z4163" s="21" t="str">
        <f t="shared" si="518"/>
        <v>Saturday</v>
      </c>
      <c r="AA4163" s="21" t="str">
        <f t="shared" si="519"/>
        <v/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x14ac:dyDescent="0.25">
      <c r="A4164" s="21">
        <v>4158</v>
      </c>
      <c r="B4164" s="21" t="s">
        <v>5841</v>
      </c>
      <c r="C4164" s="30">
        <v>45965</v>
      </c>
      <c r="D4164" s="30">
        <v>45975</v>
      </c>
      <c r="E4164" s="47">
        <v>63</v>
      </c>
      <c r="F4164" s="47">
        <f t="shared" si="515"/>
        <v>5544</v>
      </c>
      <c r="G4164" s="48">
        <f t="shared" si="516"/>
        <v>5544</v>
      </c>
      <c r="H4164" s="21">
        <v>123113</v>
      </c>
      <c r="I4164" s="21" t="s">
        <v>4765</v>
      </c>
      <c r="J4164" s="21">
        <v>1</v>
      </c>
      <c r="K4164" s="21"/>
      <c r="L4164" s="21">
        <f t="shared" si="520"/>
        <v>1</v>
      </c>
      <c r="M4164" s="21"/>
      <c r="N4164" s="30"/>
      <c r="O4164" s="48"/>
      <c r="P4164" s="21" t="s">
        <v>42</v>
      </c>
      <c r="Q4164" s="21"/>
      <c r="R4164" s="21"/>
      <c r="S4164" s="3">
        <v>4</v>
      </c>
      <c r="T4164" s="37"/>
      <c r="U4164" s="21" t="s">
        <v>5878</v>
      </c>
      <c r="V4164" s="21" t="str">
        <f>VLOOKUP(P4164,'Customer List'!B:C,2,)</f>
        <v>Faridabad</v>
      </c>
      <c r="W4164" s="38"/>
      <c r="X4164" s="30"/>
      <c r="Y4164" s="21" t="str">
        <f t="shared" si="517"/>
        <v/>
      </c>
      <c r="Z4164" s="21" t="str">
        <f t="shared" si="518"/>
        <v/>
      </c>
      <c r="AA4164" s="21" t="str">
        <f t="shared" si="519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x14ac:dyDescent="0.25">
      <c r="A4165" s="21">
        <v>4159</v>
      </c>
      <c r="B4165" s="21" t="s">
        <v>5841</v>
      </c>
      <c r="C4165" s="30">
        <v>45965</v>
      </c>
      <c r="D4165" s="30">
        <v>45975</v>
      </c>
      <c r="E4165" s="47">
        <v>204.4</v>
      </c>
      <c r="F4165" s="47">
        <f t="shared" si="515"/>
        <v>17987.2</v>
      </c>
      <c r="G4165" s="48">
        <f t="shared" si="516"/>
        <v>17987.2</v>
      </c>
      <c r="H4165" s="21">
        <v>123171</v>
      </c>
      <c r="I4165" s="21" t="s">
        <v>4765</v>
      </c>
      <c r="J4165" s="21">
        <v>1</v>
      </c>
      <c r="K4165" s="21">
        <v>1</v>
      </c>
      <c r="L4165" s="21">
        <f t="shared" si="520"/>
        <v>0</v>
      </c>
      <c r="M4165" s="21"/>
      <c r="N4165" s="30">
        <v>45976</v>
      </c>
      <c r="O4165" s="48"/>
      <c r="P4165" s="21" t="s">
        <v>276</v>
      </c>
      <c r="Q4165" s="21">
        <v>58158193520</v>
      </c>
      <c r="R4165" s="21"/>
      <c r="S4165" s="3">
        <v>4</v>
      </c>
      <c r="T4165" s="37"/>
      <c r="U4165" s="21" t="s">
        <v>5878</v>
      </c>
      <c r="V4165" s="21" t="str">
        <f>VLOOKUP(P4165,'Customer List'!B:C,2,)</f>
        <v>Pune</v>
      </c>
      <c r="W4165" s="38"/>
      <c r="X4165" s="30"/>
      <c r="Y4165" s="21" t="str">
        <f t="shared" si="517"/>
        <v/>
      </c>
      <c r="Z4165" s="21" t="str">
        <f t="shared" si="518"/>
        <v>Saturday</v>
      </c>
      <c r="AA4165" s="21" t="str">
        <f t="shared" si="519"/>
        <v/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4160</v>
      </c>
      <c r="B4166" s="21" t="s">
        <v>5841</v>
      </c>
      <c r="C4166" s="30">
        <v>45965</v>
      </c>
      <c r="D4166" s="30">
        <v>45975</v>
      </c>
      <c r="E4166" s="47">
        <v>159</v>
      </c>
      <c r="F4166" s="47">
        <f t="shared" si="515"/>
        <v>13992</v>
      </c>
      <c r="G4166" s="48">
        <f t="shared" si="516"/>
        <v>13992</v>
      </c>
      <c r="H4166" s="21">
        <v>125254</v>
      </c>
      <c r="I4166" s="21" t="s">
        <v>5175</v>
      </c>
      <c r="J4166" s="21">
        <v>1</v>
      </c>
      <c r="K4166" s="21">
        <v>1</v>
      </c>
      <c r="L4166" s="21">
        <f t="shared" si="520"/>
        <v>0</v>
      </c>
      <c r="M4166" s="21"/>
      <c r="N4166" s="30">
        <v>45976</v>
      </c>
      <c r="O4166" s="48"/>
      <c r="P4166" s="21" t="s">
        <v>276</v>
      </c>
      <c r="Q4166" s="21">
        <v>58158193520</v>
      </c>
      <c r="R4166" s="21"/>
      <c r="S4166" s="3">
        <v>4</v>
      </c>
      <c r="T4166" s="37"/>
      <c r="U4166" s="21" t="s">
        <v>5878</v>
      </c>
      <c r="V4166" s="21" t="str">
        <f>VLOOKUP(P4166,'Customer List'!B:C,2,)</f>
        <v>Pune</v>
      </c>
      <c r="W4166" s="38"/>
      <c r="X4166" s="30"/>
      <c r="Y4166" s="21" t="str">
        <f t="shared" si="517"/>
        <v/>
      </c>
      <c r="Z4166" s="21" t="str">
        <f t="shared" si="518"/>
        <v>Saturday</v>
      </c>
      <c r="AA4166" s="21" t="str">
        <f t="shared" si="519"/>
        <v/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x14ac:dyDescent="0.25">
      <c r="A4167" s="21">
        <v>4161</v>
      </c>
      <c r="B4167" s="21" t="s">
        <v>5841</v>
      </c>
      <c r="C4167" s="30">
        <v>45965</v>
      </c>
      <c r="D4167" s="30">
        <v>45975</v>
      </c>
      <c r="E4167" s="47">
        <v>177.1</v>
      </c>
      <c r="F4167" s="47">
        <f t="shared" si="515"/>
        <v>15584.8</v>
      </c>
      <c r="G4167" s="48">
        <f t="shared" si="516"/>
        <v>31169.599999999999</v>
      </c>
      <c r="H4167" s="21">
        <v>126631</v>
      </c>
      <c r="I4167" s="21" t="s">
        <v>5845</v>
      </c>
      <c r="J4167" s="21">
        <v>2</v>
      </c>
      <c r="K4167" s="21">
        <v>2</v>
      </c>
      <c r="L4167" s="21">
        <f t="shared" si="520"/>
        <v>0</v>
      </c>
      <c r="M4167" s="21"/>
      <c r="N4167" s="30">
        <v>45976</v>
      </c>
      <c r="O4167" s="48"/>
      <c r="P4167" s="21" t="s">
        <v>242</v>
      </c>
      <c r="Q4167" s="21">
        <v>58158203961</v>
      </c>
      <c r="R4167" s="21"/>
      <c r="S4167" s="3">
        <v>4</v>
      </c>
      <c r="T4167" s="37"/>
      <c r="U4167" s="21" t="s">
        <v>5878</v>
      </c>
      <c r="V4167" s="21" t="str">
        <f>VLOOKUP(P4167,'Customer List'!B:C,2,)</f>
        <v>Mumbai</v>
      </c>
      <c r="W4167" s="38"/>
      <c r="X4167" s="30"/>
      <c r="Y4167" s="21" t="str">
        <f t="shared" si="517"/>
        <v/>
      </c>
      <c r="Z4167" s="21" t="str">
        <f t="shared" si="518"/>
        <v>Saturday</v>
      </c>
      <c r="AA4167" s="21" t="str">
        <f t="shared" si="519"/>
        <v/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v>4162</v>
      </c>
      <c r="B4168" s="21" t="s">
        <v>5841</v>
      </c>
      <c r="C4168" s="30">
        <v>45965</v>
      </c>
      <c r="D4168" s="30">
        <v>45975</v>
      </c>
      <c r="E4168" s="47">
        <v>80.400000000000006</v>
      </c>
      <c r="F4168" s="47">
        <f t="shared" si="515"/>
        <v>7075.2000000000007</v>
      </c>
      <c r="G4168" s="48">
        <f t="shared" si="516"/>
        <v>7075.2000000000007</v>
      </c>
      <c r="H4168" s="21">
        <v>127607</v>
      </c>
      <c r="I4168" s="21" t="s">
        <v>5176</v>
      </c>
      <c r="J4168" s="21">
        <v>1</v>
      </c>
      <c r="K4168" s="21">
        <v>1</v>
      </c>
      <c r="L4168" s="21">
        <f t="shared" si="520"/>
        <v>0</v>
      </c>
      <c r="M4168" s="21"/>
      <c r="N4168" s="30">
        <v>45976</v>
      </c>
      <c r="O4168" s="48"/>
      <c r="P4168" s="21" t="s">
        <v>228</v>
      </c>
      <c r="Q4168" s="21">
        <v>58158206186</v>
      </c>
      <c r="R4168" s="21"/>
      <c r="S4168" s="3">
        <v>4</v>
      </c>
      <c r="T4168" s="37"/>
      <c r="U4168" s="21" t="s">
        <v>5878</v>
      </c>
      <c r="V4168" s="21" t="str">
        <f>VLOOKUP(P4168,'Customer List'!B:C,2,)</f>
        <v>Kolkata</v>
      </c>
      <c r="W4168" s="38"/>
      <c r="X4168" s="30"/>
      <c r="Y4168" s="21" t="str">
        <f t="shared" si="517"/>
        <v/>
      </c>
      <c r="Z4168" s="21" t="str">
        <f t="shared" si="518"/>
        <v>Saturday</v>
      </c>
      <c r="AA4168" s="21" t="str">
        <f t="shared" si="519"/>
        <v/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x14ac:dyDescent="0.25">
      <c r="A4169" s="21">
        <v>4163</v>
      </c>
      <c r="B4169" s="21" t="s">
        <v>5841</v>
      </c>
      <c r="C4169" s="30">
        <v>45965</v>
      </c>
      <c r="D4169" s="30">
        <v>45975</v>
      </c>
      <c r="E4169" s="47">
        <v>183.4</v>
      </c>
      <c r="F4169" s="47">
        <f t="shared" si="515"/>
        <v>16139.2</v>
      </c>
      <c r="G4169" s="48">
        <f t="shared" si="516"/>
        <v>16139.2</v>
      </c>
      <c r="H4169" s="21">
        <v>127639</v>
      </c>
      <c r="I4169" s="21" t="s">
        <v>5176</v>
      </c>
      <c r="J4169" s="21">
        <v>1</v>
      </c>
      <c r="K4169" s="21">
        <v>1</v>
      </c>
      <c r="L4169" s="21">
        <f t="shared" si="520"/>
        <v>0</v>
      </c>
      <c r="M4169" s="21"/>
      <c r="N4169" s="30">
        <v>45976</v>
      </c>
      <c r="O4169" s="48"/>
      <c r="P4169" s="21" t="s">
        <v>276</v>
      </c>
      <c r="Q4169" s="21">
        <v>58158193520</v>
      </c>
      <c r="R4169" s="21"/>
      <c r="S4169" s="3">
        <v>4</v>
      </c>
      <c r="T4169" s="37"/>
      <c r="U4169" s="21" t="s">
        <v>5878</v>
      </c>
      <c r="V4169" s="21" t="str">
        <f>VLOOKUP(P4169,'Customer List'!B:C,2,)</f>
        <v>Pune</v>
      </c>
      <c r="W4169" s="38"/>
      <c r="X4169" s="30"/>
      <c r="Y4169" s="21" t="str">
        <f t="shared" si="517"/>
        <v/>
      </c>
      <c r="Z4169" s="21" t="str">
        <f t="shared" si="518"/>
        <v>Saturday</v>
      </c>
      <c r="AA4169" s="21" t="str">
        <f t="shared" si="519"/>
        <v/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x14ac:dyDescent="0.25">
      <c r="A4170" s="21">
        <v>4164</v>
      </c>
      <c r="B4170" s="21" t="s">
        <v>5841</v>
      </c>
      <c r="C4170" s="30">
        <v>45965</v>
      </c>
      <c r="D4170" s="30">
        <v>45975</v>
      </c>
      <c r="E4170" s="47">
        <v>53.4</v>
      </c>
      <c r="F4170" s="47">
        <f t="shared" si="515"/>
        <v>4699.2</v>
      </c>
      <c r="G4170" s="48">
        <f t="shared" si="516"/>
        <v>4699.2</v>
      </c>
      <c r="H4170" s="21">
        <v>128005</v>
      </c>
      <c r="I4170" s="21" t="s">
        <v>5846</v>
      </c>
      <c r="J4170" s="21">
        <v>1</v>
      </c>
      <c r="K4170" s="21">
        <v>1</v>
      </c>
      <c r="L4170" s="21">
        <f t="shared" si="520"/>
        <v>0</v>
      </c>
      <c r="M4170" s="21"/>
      <c r="N4170" s="30">
        <v>45976</v>
      </c>
      <c r="O4170" s="48"/>
      <c r="P4170" s="21" t="s">
        <v>228</v>
      </c>
      <c r="Q4170" s="21">
        <v>58158206186</v>
      </c>
      <c r="R4170" s="21"/>
      <c r="S4170" s="3">
        <v>4</v>
      </c>
      <c r="T4170" s="37"/>
      <c r="U4170" s="21" t="s">
        <v>5878</v>
      </c>
      <c r="V4170" s="21" t="str">
        <f>VLOOKUP(P4170,'Customer List'!B:C,2,)</f>
        <v>Kolkata</v>
      </c>
      <c r="W4170" s="38"/>
      <c r="X4170" s="30"/>
      <c r="Y4170" s="21" t="str">
        <f t="shared" si="517"/>
        <v/>
      </c>
      <c r="Z4170" s="21" t="str">
        <f t="shared" si="518"/>
        <v>Saturday</v>
      </c>
      <c r="AA4170" s="21" t="str">
        <f t="shared" si="519"/>
        <v/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v>4165</v>
      </c>
      <c r="B4171" s="21" t="s">
        <v>5841</v>
      </c>
      <c r="C4171" s="30">
        <v>45965</v>
      </c>
      <c r="D4171" s="30">
        <v>45975</v>
      </c>
      <c r="E4171" s="47">
        <v>204.4</v>
      </c>
      <c r="F4171" s="47">
        <f t="shared" si="515"/>
        <v>17987.2</v>
      </c>
      <c r="G4171" s="48">
        <f t="shared" si="516"/>
        <v>17987.2</v>
      </c>
      <c r="H4171" s="21">
        <v>135220</v>
      </c>
      <c r="I4171" s="21" t="s">
        <v>5177</v>
      </c>
      <c r="J4171" s="21">
        <v>1</v>
      </c>
      <c r="K4171" s="21"/>
      <c r="L4171" s="21">
        <f t="shared" si="520"/>
        <v>1</v>
      </c>
      <c r="M4171" s="21"/>
      <c r="N4171" s="30"/>
      <c r="O4171" s="48"/>
      <c r="P4171" s="21" t="s">
        <v>42</v>
      </c>
      <c r="Q4171" s="21"/>
      <c r="R4171" s="21"/>
      <c r="S4171" s="3">
        <v>4</v>
      </c>
      <c r="T4171" s="37"/>
      <c r="U4171" s="21" t="s">
        <v>5878</v>
      </c>
      <c r="V4171" s="21" t="str">
        <f>VLOOKUP(P4171,'Customer List'!B:C,2,)</f>
        <v>Faridabad</v>
      </c>
      <c r="W4171" s="38"/>
      <c r="X4171" s="30"/>
      <c r="Y4171" s="21" t="str">
        <f t="shared" si="517"/>
        <v/>
      </c>
      <c r="Z4171" s="21" t="str">
        <f t="shared" si="518"/>
        <v/>
      </c>
      <c r="AA4171" s="21" t="str">
        <f t="shared" si="519"/>
        <v/>
      </c>
      <c r="AB4171" s="21" t="str">
        <f>VLOOKUP(U4171,'Currency Sheet'!A:C,3,)</f>
        <v>DOLLAR</v>
      </c>
      <c r="AC4171" s="42" t="str">
        <f>VLOOKUP(P4171,'Customer List'!B:D,3,)</f>
        <v>Local</v>
      </c>
    </row>
    <row r="4172" spans="1:29" x14ac:dyDescent="0.25">
      <c r="A4172" s="21">
        <v>4166</v>
      </c>
      <c r="B4172" s="21" t="s">
        <v>5841</v>
      </c>
      <c r="C4172" s="30">
        <v>45965</v>
      </c>
      <c r="D4172" s="30">
        <v>45975</v>
      </c>
      <c r="E4172" s="47">
        <v>225</v>
      </c>
      <c r="F4172" s="47">
        <f t="shared" si="515"/>
        <v>19800</v>
      </c>
      <c r="G4172" s="48">
        <f t="shared" si="516"/>
        <v>19800</v>
      </c>
      <c r="H4172" s="21">
        <v>135252</v>
      </c>
      <c r="I4172" s="21" t="s">
        <v>5177</v>
      </c>
      <c r="J4172" s="21">
        <v>1</v>
      </c>
      <c r="K4172" s="21">
        <v>1</v>
      </c>
      <c r="L4172" s="21">
        <f t="shared" si="520"/>
        <v>0</v>
      </c>
      <c r="M4172" s="21"/>
      <c r="N4172" s="30">
        <v>45976</v>
      </c>
      <c r="O4172" s="48"/>
      <c r="P4172" s="21" t="s">
        <v>276</v>
      </c>
      <c r="Q4172" s="21">
        <v>58158193520</v>
      </c>
      <c r="R4172" s="21"/>
      <c r="S4172" s="3">
        <v>4</v>
      </c>
      <c r="T4172" s="37"/>
      <c r="U4172" s="21" t="s">
        <v>5878</v>
      </c>
      <c r="V4172" s="21" t="str">
        <f>VLOOKUP(P4172,'Customer List'!B:C,2,)</f>
        <v>Pune</v>
      </c>
      <c r="W4172" s="38"/>
      <c r="X4172" s="30"/>
      <c r="Y4172" s="21" t="str">
        <f t="shared" si="517"/>
        <v/>
      </c>
      <c r="Z4172" s="21" t="str">
        <f t="shared" si="518"/>
        <v>Saturday</v>
      </c>
      <c r="AA4172" s="21" t="str">
        <f t="shared" si="519"/>
        <v/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4167</v>
      </c>
      <c r="B4173" s="21" t="s">
        <v>5841</v>
      </c>
      <c r="C4173" s="30">
        <v>45965</v>
      </c>
      <c r="D4173" s="30">
        <v>45975</v>
      </c>
      <c r="E4173" s="47">
        <v>179.4</v>
      </c>
      <c r="F4173" s="47">
        <f t="shared" si="515"/>
        <v>15787.2</v>
      </c>
      <c r="G4173" s="48">
        <f t="shared" si="516"/>
        <v>15787.2</v>
      </c>
      <c r="H4173" s="21">
        <v>141706</v>
      </c>
      <c r="I4173" s="21" t="s">
        <v>4768</v>
      </c>
      <c r="J4173" s="21">
        <v>1</v>
      </c>
      <c r="K4173" s="21"/>
      <c r="L4173" s="21">
        <f t="shared" si="520"/>
        <v>1</v>
      </c>
      <c r="M4173" s="21"/>
      <c r="N4173" s="30"/>
      <c r="O4173" s="48"/>
      <c r="P4173" s="21" t="s">
        <v>42</v>
      </c>
      <c r="Q4173" s="21"/>
      <c r="R4173" s="21"/>
      <c r="S4173" s="3">
        <v>4</v>
      </c>
      <c r="T4173" s="37"/>
      <c r="U4173" s="21" t="s">
        <v>5878</v>
      </c>
      <c r="V4173" s="21" t="str">
        <f>VLOOKUP(P4173,'Customer List'!B:C,2,)</f>
        <v>Faridabad</v>
      </c>
      <c r="W4173" s="38"/>
      <c r="X4173" s="30"/>
      <c r="Y4173" s="21" t="str">
        <f t="shared" si="517"/>
        <v/>
      </c>
      <c r="Z4173" s="21" t="str">
        <f t="shared" si="518"/>
        <v/>
      </c>
      <c r="AA4173" s="21" t="str">
        <f t="shared" si="519"/>
        <v/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x14ac:dyDescent="0.25">
      <c r="A4174" s="21">
        <v>4168</v>
      </c>
      <c r="B4174" s="21" t="s">
        <v>5841</v>
      </c>
      <c r="C4174" s="30">
        <v>45965</v>
      </c>
      <c r="D4174" s="30">
        <v>45975</v>
      </c>
      <c r="E4174" s="47">
        <v>175.8</v>
      </c>
      <c r="F4174" s="47">
        <f t="shared" si="515"/>
        <v>15470.400000000001</v>
      </c>
      <c r="G4174" s="48">
        <f t="shared" si="516"/>
        <v>15470.400000000001</v>
      </c>
      <c r="H4174" s="21">
        <v>141734</v>
      </c>
      <c r="I4174" s="21" t="s">
        <v>4768</v>
      </c>
      <c r="J4174" s="21">
        <v>1</v>
      </c>
      <c r="K4174" s="21">
        <v>1</v>
      </c>
      <c r="L4174" s="21">
        <f t="shared" si="520"/>
        <v>0</v>
      </c>
      <c r="M4174" s="21"/>
      <c r="N4174" s="30">
        <v>45976</v>
      </c>
      <c r="O4174" s="48"/>
      <c r="P4174" s="21" t="s">
        <v>276</v>
      </c>
      <c r="Q4174" s="21">
        <v>58158193520</v>
      </c>
      <c r="R4174" s="21"/>
      <c r="S4174" s="3">
        <v>4</v>
      </c>
      <c r="T4174" s="37"/>
      <c r="U4174" s="21" t="s">
        <v>5878</v>
      </c>
      <c r="V4174" s="21" t="str">
        <f>VLOOKUP(P4174,'Customer List'!B:C,2,)</f>
        <v>Pune</v>
      </c>
      <c r="W4174" s="38"/>
      <c r="X4174" s="30"/>
      <c r="Y4174" s="21" t="str">
        <f t="shared" si="517"/>
        <v/>
      </c>
      <c r="Z4174" s="21" t="str">
        <f t="shared" si="518"/>
        <v>Saturday</v>
      </c>
      <c r="AA4174" s="21" t="str">
        <f t="shared" si="519"/>
        <v/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4169</v>
      </c>
      <c r="B4175" s="21" t="s">
        <v>5841</v>
      </c>
      <c r="C4175" s="30">
        <v>45965</v>
      </c>
      <c r="D4175" s="30">
        <v>45975</v>
      </c>
      <c r="E4175" s="47">
        <v>183.4</v>
      </c>
      <c r="F4175" s="47">
        <f t="shared" si="515"/>
        <v>16139.2</v>
      </c>
      <c r="G4175" s="48">
        <f t="shared" si="516"/>
        <v>32278.400000000001</v>
      </c>
      <c r="H4175" s="21">
        <v>142521</v>
      </c>
      <c r="I4175" s="21" t="s">
        <v>4761</v>
      </c>
      <c r="J4175" s="21">
        <v>2</v>
      </c>
      <c r="K4175" s="21">
        <v>2</v>
      </c>
      <c r="L4175" s="21">
        <f t="shared" si="520"/>
        <v>0</v>
      </c>
      <c r="M4175" s="21"/>
      <c r="N4175" s="30">
        <v>45976</v>
      </c>
      <c r="O4175" s="48"/>
      <c r="P4175" s="21" t="s">
        <v>242</v>
      </c>
      <c r="Q4175" s="21">
        <v>58158203961</v>
      </c>
      <c r="R4175" s="21"/>
      <c r="S4175" s="3">
        <v>4</v>
      </c>
      <c r="T4175" s="37"/>
      <c r="U4175" s="21" t="s">
        <v>5878</v>
      </c>
      <c r="V4175" s="21" t="str">
        <f>VLOOKUP(P4175,'Customer List'!B:C,2,)</f>
        <v>Mumbai</v>
      </c>
      <c r="W4175" s="38"/>
      <c r="X4175" s="30"/>
      <c r="Y4175" s="21" t="str">
        <f t="shared" si="517"/>
        <v/>
      </c>
      <c r="Z4175" s="21" t="str">
        <f t="shared" si="518"/>
        <v>Saturday</v>
      </c>
      <c r="AA4175" s="21" t="str">
        <f t="shared" si="519"/>
        <v/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4170</v>
      </c>
      <c r="B4176" s="21" t="s">
        <v>5841</v>
      </c>
      <c r="C4176" s="30">
        <v>45965</v>
      </c>
      <c r="D4176" s="30">
        <v>45975</v>
      </c>
      <c r="E4176" s="47">
        <v>88.2</v>
      </c>
      <c r="F4176" s="47">
        <f t="shared" si="515"/>
        <v>7761.6</v>
      </c>
      <c r="G4176" s="48">
        <f t="shared" si="516"/>
        <v>7761.6</v>
      </c>
      <c r="H4176" s="21">
        <v>145311</v>
      </c>
      <c r="I4176" s="21" t="s">
        <v>5847</v>
      </c>
      <c r="J4176" s="21">
        <v>1</v>
      </c>
      <c r="K4176" s="21"/>
      <c r="L4176" s="21">
        <f t="shared" si="520"/>
        <v>1</v>
      </c>
      <c r="M4176" s="21"/>
      <c r="N4176" s="30"/>
      <c r="O4176" s="48"/>
      <c r="P4176" s="21" t="s">
        <v>42</v>
      </c>
      <c r="Q4176" s="21"/>
      <c r="R4176" s="21"/>
      <c r="S4176" s="3">
        <v>4</v>
      </c>
      <c r="T4176" s="37"/>
      <c r="U4176" s="21" t="s">
        <v>5878</v>
      </c>
      <c r="V4176" s="21" t="str">
        <f>VLOOKUP(P4176,'Customer List'!B:C,2,)</f>
        <v>Faridabad</v>
      </c>
      <c r="W4176" s="38"/>
      <c r="X4176" s="30"/>
      <c r="Y4176" s="21" t="str">
        <f t="shared" si="517"/>
        <v/>
      </c>
      <c r="Z4176" s="21" t="str">
        <f t="shared" si="518"/>
        <v/>
      </c>
      <c r="AA4176" s="21" t="str">
        <f t="shared" si="519"/>
        <v/>
      </c>
      <c r="AB4176" s="21" t="str">
        <f>VLOOKUP(U4176,'Currency Sheet'!A:C,3,)</f>
        <v>DOLLAR</v>
      </c>
      <c r="AC4176" s="42" t="str">
        <f>VLOOKUP(P4176,'Customer List'!B:D,3,)</f>
        <v>Local</v>
      </c>
    </row>
    <row r="4177" spans="1:29" x14ac:dyDescent="0.25">
      <c r="A4177" s="21">
        <v>4171</v>
      </c>
      <c r="B4177" s="21" t="s">
        <v>5841</v>
      </c>
      <c r="C4177" s="30">
        <v>45965</v>
      </c>
      <c r="D4177" s="30">
        <v>45975</v>
      </c>
      <c r="E4177" s="47">
        <v>109.8</v>
      </c>
      <c r="F4177" s="47">
        <f t="shared" si="515"/>
        <v>9662.4</v>
      </c>
      <c r="G4177" s="48">
        <f t="shared" si="516"/>
        <v>19324.8</v>
      </c>
      <c r="H4177" s="21">
        <v>152404</v>
      </c>
      <c r="I4177" s="21" t="s">
        <v>5171</v>
      </c>
      <c r="J4177" s="21">
        <v>2</v>
      </c>
      <c r="K4177" s="21">
        <v>2</v>
      </c>
      <c r="L4177" s="21">
        <f t="shared" si="520"/>
        <v>0</v>
      </c>
      <c r="M4177" s="21"/>
      <c r="N4177" s="30">
        <v>45975</v>
      </c>
      <c r="O4177" s="48"/>
      <c r="P4177" s="21" t="s">
        <v>658</v>
      </c>
      <c r="Q4177" s="21">
        <v>58158172962</v>
      </c>
      <c r="R4177" s="21"/>
      <c r="S4177" s="3">
        <v>4</v>
      </c>
      <c r="T4177" s="37"/>
      <c r="U4177" s="21" t="s">
        <v>5878</v>
      </c>
      <c r="V4177" s="21" t="str">
        <f>VLOOKUP(P4177,'Customer List'!B:C,2,)</f>
        <v>Bhopal</v>
      </c>
      <c r="W4177" s="38"/>
      <c r="X4177" s="30"/>
      <c r="Y4177" s="21" t="str">
        <f t="shared" si="517"/>
        <v/>
      </c>
      <c r="Z4177" s="21" t="str">
        <f t="shared" si="518"/>
        <v>Friday</v>
      </c>
      <c r="AA4177" s="21" t="str">
        <f t="shared" si="519"/>
        <v/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4172</v>
      </c>
      <c r="B4178" s="21" t="s">
        <v>5841</v>
      </c>
      <c r="C4178" s="30">
        <v>45965</v>
      </c>
      <c r="D4178" s="30">
        <v>45975</v>
      </c>
      <c r="E4178" s="47">
        <v>102.6</v>
      </c>
      <c r="F4178" s="47">
        <f t="shared" si="515"/>
        <v>9028.7999999999993</v>
      </c>
      <c r="G4178" s="48">
        <f t="shared" si="516"/>
        <v>9028.7999999999993</v>
      </c>
      <c r="H4178" s="21">
        <v>154317</v>
      </c>
      <c r="I4178" s="21" t="s">
        <v>5848</v>
      </c>
      <c r="J4178" s="21">
        <v>1</v>
      </c>
      <c r="K4178" s="21"/>
      <c r="L4178" s="21">
        <f t="shared" si="520"/>
        <v>1</v>
      </c>
      <c r="M4178" s="21"/>
      <c r="N4178" s="30"/>
      <c r="O4178" s="48"/>
      <c r="P4178" s="21" t="s">
        <v>42</v>
      </c>
      <c r="Q4178" s="21"/>
      <c r="R4178" s="21"/>
      <c r="S4178" s="3">
        <v>4</v>
      </c>
      <c r="T4178" s="37"/>
      <c r="U4178" s="21" t="s">
        <v>5878</v>
      </c>
      <c r="V4178" s="21" t="str">
        <f>VLOOKUP(P4178,'Customer List'!B:C,2,)</f>
        <v>Faridabad</v>
      </c>
      <c r="W4178" s="38"/>
      <c r="X4178" s="30"/>
      <c r="Y4178" s="21" t="str">
        <f t="shared" si="517"/>
        <v/>
      </c>
      <c r="Z4178" s="21" t="str">
        <f t="shared" si="518"/>
        <v/>
      </c>
      <c r="AA4178" s="21" t="str">
        <f t="shared" si="519"/>
        <v/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 x14ac:dyDescent="0.25">
      <c r="A4179" s="21">
        <v>4173</v>
      </c>
      <c r="B4179" s="21" t="s">
        <v>5841</v>
      </c>
      <c r="C4179" s="30">
        <v>45965</v>
      </c>
      <c r="D4179" s="30">
        <v>45975</v>
      </c>
      <c r="E4179" s="47">
        <v>211.2</v>
      </c>
      <c r="F4179" s="47">
        <f t="shared" si="515"/>
        <v>18585.599999999999</v>
      </c>
      <c r="G4179" s="48">
        <f t="shared" si="516"/>
        <v>18585.599999999999</v>
      </c>
      <c r="H4179" s="21">
        <v>155520</v>
      </c>
      <c r="I4179" s="21" t="s">
        <v>5180</v>
      </c>
      <c r="J4179" s="21">
        <v>1</v>
      </c>
      <c r="K4179" s="21"/>
      <c r="L4179" s="21">
        <f t="shared" si="520"/>
        <v>1</v>
      </c>
      <c r="M4179" s="21"/>
      <c r="N4179" s="30"/>
      <c r="O4179" s="48"/>
      <c r="P4179" s="21" t="s">
        <v>42</v>
      </c>
      <c r="Q4179" s="21"/>
      <c r="R4179" s="21"/>
      <c r="S4179" s="3">
        <v>4</v>
      </c>
      <c r="T4179" s="37"/>
      <c r="U4179" s="21" t="s">
        <v>5878</v>
      </c>
      <c r="V4179" s="21" t="str">
        <f>VLOOKUP(P4179,'Customer List'!B:C,2,)</f>
        <v>Faridabad</v>
      </c>
      <c r="W4179" s="38"/>
      <c r="X4179" s="30"/>
      <c r="Y4179" s="21" t="str">
        <f t="shared" si="517"/>
        <v/>
      </c>
      <c r="Z4179" s="21" t="str">
        <f t="shared" si="518"/>
        <v/>
      </c>
      <c r="AA4179" s="21" t="str">
        <f t="shared" si="519"/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x14ac:dyDescent="0.25">
      <c r="A4180" s="21">
        <v>4174</v>
      </c>
      <c r="B4180" s="21" t="s">
        <v>5841</v>
      </c>
      <c r="C4180" s="30">
        <v>45965</v>
      </c>
      <c r="D4180" s="30">
        <v>45975</v>
      </c>
      <c r="E4180" s="47">
        <v>165.6</v>
      </c>
      <c r="F4180" s="47">
        <f t="shared" si="515"/>
        <v>14572.8</v>
      </c>
      <c r="G4180" s="48">
        <f t="shared" si="516"/>
        <v>14572.8</v>
      </c>
      <c r="H4180" s="21">
        <v>156604</v>
      </c>
      <c r="I4180" s="21" t="s">
        <v>5181</v>
      </c>
      <c r="J4180" s="21">
        <v>1</v>
      </c>
      <c r="K4180" s="21">
        <v>1</v>
      </c>
      <c r="L4180" s="21">
        <f t="shared" si="520"/>
        <v>0</v>
      </c>
      <c r="M4180" s="21"/>
      <c r="N4180" s="30">
        <v>45976</v>
      </c>
      <c r="O4180" s="48"/>
      <c r="P4180" s="21" t="s">
        <v>276</v>
      </c>
      <c r="Q4180" s="21">
        <v>58158193520</v>
      </c>
      <c r="R4180" s="21"/>
      <c r="S4180" s="3">
        <v>4</v>
      </c>
      <c r="T4180" s="37"/>
      <c r="U4180" s="21" t="s">
        <v>5878</v>
      </c>
      <c r="V4180" s="21" t="str">
        <f>VLOOKUP(P4180,'Customer List'!B:C,2,)</f>
        <v>Pune</v>
      </c>
      <c r="W4180" s="38"/>
      <c r="X4180" s="30"/>
      <c r="Y4180" s="21" t="str">
        <f t="shared" si="517"/>
        <v/>
      </c>
      <c r="Z4180" s="21" t="str">
        <f t="shared" si="518"/>
        <v>Saturday</v>
      </c>
      <c r="AA4180" s="21" t="str">
        <f t="shared" si="519"/>
        <v/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x14ac:dyDescent="0.25">
      <c r="A4181" s="21">
        <v>4175</v>
      </c>
      <c r="B4181" s="21" t="s">
        <v>5841</v>
      </c>
      <c r="C4181" s="30">
        <v>45965</v>
      </c>
      <c r="D4181" s="30">
        <v>45975</v>
      </c>
      <c r="E4181" s="47">
        <v>165.6</v>
      </c>
      <c r="F4181" s="47">
        <f t="shared" si="515"/>
        <v>14572.8</v>
      </c>
      <c r="G4181" s="48">
        <f t="shared" si="516"/>
        <v>58291.199999999997</v>
      </c>
      <c r="H4181" s="21">
        <v>156604</v>
      </c>
      <c r="I4181" s="21" t="s">
        <v>5181</v>
      </c>
      <c r="J4181" s="21">
        <v>4</v>
      </c>
      <c r="K4181" s="21">
        <v>4</v>
      </c>
      <c r="L4181" s="21">
        <f t="shared" si="520"/>
        <v>0</v>
      </c>
      <c r="M4181" s="21"/>
      <c r="N4181" s="30">
        <v>45976</v>
      </c>
      <c r="O4181" s="48"/>
      <c r="P4181" s="21" t="s">
        <v>2046</v>
      </c>
      <c r="Q4181" s="21"/>
      <c r="R4181" s="21"/>
      <c r="S4181" s="3">
        <v>4</v>
      </c>
      <c r="T4181" s="37"/>
      <c r="U4181" s="21" t="s">
        <v>5878</v>
      </c>
      <c r="V4181" s="21" t="str">
        <f>VLOOKUP(P4181,'Customer List'!B:C,2,)</f>
        <v>Banglore</v>
      </c>
      <c r="W4181" s="38"/>
      <c r="X4181" s="30"/>
      <c r="Y4181" s="21" t="str">
        <f t="shared" si="517"/>
        <v/>
      </c>
      <c r="Z4181" s="21" t="str">
        <f t="shared" si="518"/>
        <v>Saturday</v>
      </c>
      <c r="AA4181" s="21" t="str">
        <f t="shared" si="519"/>
        <v/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v>4176</v>
      </c>
      <c r="B4182" s="21" t="s">
        <v>5841</v>
      </c>
      <c r="C4182" s="30">
        <v>45965</v>
      </c>
      <c r="D4182" s="30">
        <v>45975</v>
      </c>
      <c r="E4182" s="47">
        <v>18</v>
      </c>
      <c r="F4182" s="47">
        <f t="shared" si="515"/>
        <v>1584</v>
      </c>
      <c r="G4182" s="48">
        <f t="shared" si="516"/>
        <v>1584</v>
      </c>
      <c r="H4182" s="21">
        <v>157213</v>
      </c>
      <c r="I4182" s="21" t="s">
        <v>4755</v>
      </c>
      <c r="J4182" s="21">
        <v>1</v>
      </c>
      <c r="K4182" s="21">
        <v>1</v>
      </c>
      <c r="L4182" s="21">
        <f t="shared" si="520"/>
        <v>0</v>
      </c>
      <c r="M4182" s="21"/>
      <c r="N4182" s="30">
        <v>45976</v>
      </c>
      <c r="O4182" s="48"/>
      <c r="P4182" s="21" t="s">
        <v>228</v>
      </c>
      <c r="Q4182" s="21">
        <v>58158206186</v>
      </c>
      <c r="R4182" s="21"/>
      <c r="S4182" s="3">
        <v>4</v>
      </c>
      <c r="T4182" s="37"/>
      <c r="U4182" s="21" t="s">
        <v>5878</v>
      </c>
      <c r="V4182" s="21" t="str">
        <f>VLOOKUP(P4182,'Customer List'!B:C,2,)</f>
        <v>Kolkata</v>
      </c>
      <c r="W4182" s="38"/>
      <c r="X4182" s="30"/>
      <c r="Y4182" s="21" t="str">
        <f t="shared" si="517"/>
        <v/>
      </c>
      <c r="Z4182" s="21" t="str">
        <f t="shared" si="518"/>
        <v>Saturday</v>
      </c>
      <c r="AA4182" s="21" t="str">
        <f t="shared" si="519"/>
        <v/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x14ac:dyDescent="0.25">
      <c r="A4183" s="21">
        <v>4177</v>
      </c>
      <c r="B4183" s="21" t="s">
        <v>5841</v>
      </c>
      <c r="C4183" s="30">
        <v>45965</v>
      </c>
      <c r="D4183" s="30">
        <v>45975</v>
      </c>
      <c r="E4183" s="47">
        <v>111</v>
      </c>
      <c r="F4183" s="47">
        <f t="shared" si="515"/>
        <v>9768</v>
      </c>
      <c r="G4183" s="48">
        <f t="shared" si="516"/>
        <v>9768</v>
      </c>
      <c r="H4183" s="21">
        <v>161218</v>
      </c>
      <c r="I4183" s="21" t="s">
        <v>5169</v>
      </c>
      <c r="J4183" s="21">
        <v>1</v>
      </c>
      <c r="K4183" s="21"/>
      <c r="L4183" s="21">
        <f t="shared" si="520"/>
        <v>1</v>
      </c>
      <c r="M4183" s="21"/>
      <c r="N4183" s="30"/>
      <c r="O4183" s="48"/>
      <c r="P4183" s="21" t="s">
        <v>42</v>
      </c>
      <c r="Q4183" s="21"/>
      <c r="R4183" s="21"/>
      <c r="S4183" s="3">
        <v>4</v>
      </c>
      <c r="T4183" s="37"/>
      <c r="U4183" s="21" t="s">
        <v>5878</v>
      </c>
      <c r="V4183" s="21" t="str">
        <f>VLOOKUP(P4183,'Customer List'!B:C,2,)</f>
        <v>Faridabad</v>
      </c>
      <c r="W4183" s="38"/>
      <c r="X4183" s="30"/>
      <c r="Y4183" s="21" t="str">
        <f t="shared" si="517"/>
        <v/>
      </c>
      <c r="Z4183" s="21" t="str">
        <f t="shared" si="518"/>
        <v/>
      </c>
      <c r="AA4183" s="21" t="str">
        <f t="shared" si="519"/>
        <v/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x14ac:dyDescent="0.25">
      <c r="A4184" s="21">
        <v>4178</v>
      </c>
      <c r="B4184" s="21" t="s">
        <v>5841</v>
      </c>
      <c r="C4184" s="30">
        <v>45965</v>
      </c>
      <c r="D4184" s="30">
        <v>45975</v>
      </c>
      <c r="E4184" s="47">
        <v>18.600000000000001</v>
      </c>
      <c r="F4184" s="47">
        <f t="shared" si="515"/>
        <v>1636.8000000000002</v>
      </c>
      <c r="G4184" s="48">
        <f t="shared" si="516"/>
        <v>1636.8000000000002</v>
      </c>
      <c r="H4184" s="21">
        <v>162303</v>
      </c>
      <c r="I4184" s="21" t="s">
        <v>4752</v>
      </c>
      <c r="J4184" s="21">
        <v>1</v>
      </c>
      <c r="K4184" s="21">
        <v>1</v>
      </c>
      <c r="L4184" s="21">
        <f t="shared" si="520"/>
        <v>0</v>
      </c>
      <c r="M4184" s="21"/>
      <c r="N4184" s="30">
        <v>45976</v>
      </c>
      <c r="O4184" s="48"/>
      <c r="P4184" s="21" t="s">
        <v>228</v>
      </c>
      <c r="Q4184" s="21">
        <v>58158206186</v>
      </c>
      <c r="R4184" s="21"/>
      <c r="S4184" s="3">
        <v>4</v>
      </c>
      <c r="T4184" s="37"/>
      <c r="U4184" s="21" t="s">
        <v>5878</v>
      </c>
      <c r="V4184" s="21" t="str">
        <f>VLOOKUP(P4184,'Customer List'!B:C,2,)</f>
        <v>Kolkata</v>
      </c>
      <c r="W4184" s="38"/>
      <c r="X4184" s="30"/>
      <c r="Y4184" s="21" t="str">
        <f t="shared" si="517"/>
        <v/>
      </c>
      <c r="Z4184" s="21" t="str">
        <f t="shared" si="518"/>
        <v>Saturday</v>
      </c>
      <c r="AA4184" s="21" t="str">
        <f t="shared" si="519"/>
        <v/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4179</v>
      </c>
      <c r="B4185" s="21" t="s">
        <v>5841</v>
      </c>
      <c r="C4185" s="30">
        <v>45965</v>
      </c>
      <c r="D4185" s="30">
        <v>45975</v>
      </c>
      <c r="E4185" s="47">
        <v>177</v>
      </c>
      <c r="F4185" s="47">
        <f t="shared" si="515"/>
        <v>15576</v>
      </c>
      <c r="G4185" s="48">
        <f t="shared" si="516"/>
        <v>15576</v>
      </c>
      <c r="H4185" s="21">
        <v>165804</v>
      </c>
      <c r="I4185" s="21" t="s">
        <v>4771</v>
      </c>
      <c r="J4185" s="21">
        <v>1</v>
      </c>
      <c r="K4185" s="21">
        <v>1</v>
      </c>
      <c r="L4185" s="21">
        <f t="shared" si="520"/>
        <v>0</v>
      </c>
      <c r="M4185" s="21"/>
      <c r="N4185" s="30">
        <v>45976</v>
      </c>
      <c r="O4185" s="48"/>
      <c r="P4185" s="21" t="s">
        <v>276</v>
      </c>
      <c r="Q4185" s="21">
        <v>58158193520</v>
      </c>
      <c r="R4185" s="21"/>
      <c r="S4185" s="3">
        <v>4</v>
      </c>
      <c r="T4185" s="37"/>
      <c r="U4185" s="21" t="s">
        <v>5878</v>
      </c>
      <c r="V4185" s="21" t="str">
        <f>VLOOKUP(P4185,'Customer List'!B:C,2,)</f>
        <v>Pune</v>
      </c>
      <c r="W4185" s="38"/>
      <c r="X4185" s="30"/>
      <c r="Y4185" s="21" t="str">
        <f t="shared" si="517"/>
        <v/>
      </c>
      <c r="Z4185" s="21" t="str">
        <f t="shared" si="518"/>
        <v>Saturday</v>
      </c>
      <c r="AA4185" s="21" t="str">
        <f t="shared" si="519"/>
        <v/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x14ac:dyDescent="0.25">
      <c r="A4186" s="21">
        <v>4180</v>
      </c>
      <c r="B4186" s="21" t="s">
        <v>5841</v>
      </c>
      <c r="C4186" s="30">
        <v>45965</v>
      </c>
      <c r="D4186" s="30">
        <v>45975</v>
      </c>
      <c r="E4186" s="47">
        <v>3806.25</v>
      </c>
      <c r="F4186" s="47">
        <f t="shared" si="515"/>
        <v>334950</v>
      </c>
      <c r="G4186" s="48">
        <f t="shared" si="516"/>
        <v>334950</v>
      </c>
      <c r="H4186" s="21">
        <v>199902</v>
      </c>
      <c r="I4186" s="21" t="s">
        <v>5849</v>
      </c>
      <c r="J4186" s="21">
        <v>1</v>
      </c>
      <c r="K4186" s="21"/>
      <c r="L4186" s="21">
        <f t="shared" si="520"/>
        <v>1</v>
      </c>
      <c r="M4186" s="21"/>
      <c r="N4186" s="30"/>
      <c r="O4186" s="48"/>
      <c r="P4186" s="21" t="s">
        <v>42</v>
      </c>
      <c r="Q4186" s="21"/>
      <c r="R4186" s="21"/>
      <c r="S4186" s="3">
        <v>4</v>
      </c>
      <c r="T4186" s="37"/>
      <c r="U4186" s="21" t="s">
        <v>5878</v>
      </c>
      <c r="V4186" s="21" t="str">
        <f>VLOOKUP(P4186,'Customer List'!B:C,2,)</f>
        <v>Faridabad</v>
      </c>
      <c r="W4186" s="38"/>
      <c r="X4186" s="30"/>
      <c r="Y4186" s="21" t="str">
        <f t="shared" si="517"/>
        <v/>
      </c>
      <c r="Z4186" s="21" t="str">
        <f t="shared" si="518"/>
        <v/>
      </c>
      <c r="AA4186" s="21" t="str">
        <f t="shared" si="519"/>
        <v/>
      </c>
      <c r="AB4186" s="21" t="str">
        <f>VLOOKUP(U4186,'Currency Sheet'!A:C,3,)</f>
        <v>DOLLAR</v>
      </c>
      <c r="AC4186" s="42" t="str">
        <f>VLOOKUP(P4186,'Customer List'!B:D,3,)</f>
        <v>Local</v>
      </c>
    </row>
    <row r="4187" spans="1:29" x14ac:dyDescent="0.25">
      <c r="A4187" s="21">
        <v>4181</v>
      </c>
      <c r="B4187" s="21" t="s">
        <v>5841</v>
      </c>
      <c r="C4187" s="30">
        <v>45965</v>
      </c>
      <c r="D4187" s="30">
        <v>45975</v>
      </c>
      <c r="E4187" s="47">
        <v>336</v>
      </c>
      <c r="F4187" s="47">
        <f t="shared" si="515"/>
        <v>29568</v>
      </c>
      <c r="G4187" s="48">
        <f t="shared" si="516"/>
        <v>29568</v>
      </c>
      <c r="H4187" s="21">
        <v>285011</v>
      </c>
      <c r="I4187" s="21" t="s">
        <v>5850</v>
      </c>
      <c r="J4187" s="21">
        <v>1</v>
      </c>
      <c r="K4187" s="21">
        <v>1</v>
      </c>
      <c r="L4187" s="21">
        <f t="shared" si="520"/>
        <v>0</v>
      </c>
      <c r="M4187" s="21"/>
      <c r="N4187" s="30">
        <v>45976</v>
      </c>
      <c r="O4187" s="48"/>
      <c r="P4187" s="21" t="s">
        <v>276</v>
      </c>
      <c r="Q4187" s="21">
        <v>58158193520</v>
      </c>
      <c r="R4187" s="21"/>
      <c r="S4187" s="3">
        <v>4</v>
      </c>
      <c r="T4187" s="37"/>
      <c r="U4187" s="21" t="s">
        <v>5878</v>
      </c>
      <c r="V4187" s="21" t="str">
        <f>VLOOKUP(P4187,'Customer List'!B:C,2,)</f>
        <v>Pune</v>
      </c>
      <c r="W4187" s="38"/>
      <c r="X4187" s="30"/>
      <c r="Y4187" s="21" t="str">
        <f t="shared" si="517"/>
        <v/>
      </c>
      <c r="Z4187" s="21" t="str">
        <f t="shared" si="518"/>
        <v>Saturday</v>
      </c>
      <c r="AA4187" s="21" t="str">
        <f t="shared" si="519"/>
        <v/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4182</v>
      </c>
      <c r="B4188" s="21" t="s">
        <v>5841</v>
      </c>
      <c r="C4188" s="30">
        <v>45965</v>
      </c>
      <c r="D4188" s="30">
        <v>45975</v>
      </c>
      <c r="E4188" s="47">
        <v>266.7</v>
      </c>
      <c r="F4188" s="47">
        <f t="shared" si="515"/>
        <v>23469.599999999999</v>
      </c>
      <c r="G4188" s="48">
        <f t="shared" si="516"/>
        <v>23469.599999999999</v>
      </c>
      <c r="H4188" s="21">
        <v>300434</v>
      </c>
      <c r="I4188" s="21" t="s">
        <v>4772</v>
      </c>
      <c r="J4188" s="21">
        <v>1</v>
      </c>
      <c r="K4188" s="21"/>
      <c r="L4188" s="21">
        <f t="shared" si="520"/>
        <v>1</v>
      </c>
      <c r="M4188" s="21"/>
      <c r="N4188" s="30"/>
      <c r="O4188" s="48"/>
      <c r="P4188" s="21" t="s">
        <v>30</v>
      </c>
      <c r="Q4188" s="21"/>
      <c r="R4188" s="21"/>
      <c r="S4188" s="3">
        <v>4</v>
      </c>
      <c r="T4188" s="37"/>
      <c r="U4188" s="21" t="s">
        <v>5878</v>
      </c>
      <c r="V4188" s="21" t="str">
        <f>VLOOKUP(P4188,'Customer List'!B:C,2,)</f>
        <v>Delhi</v>
      </c>
      <c r="W4188" s="38"/>
      <c r="X4188" s="30"/>
      <c r="Y4188" s="21" t="str">
        <f t="shared" si="517"/>
        <v/>
      </c>
      <c r="Z4188" s="21" t="str">
        <f t="shared" si="518"/>
        <v/>
      </c>
      <c r="AA4188" s="21" t="str">
        <f t="shared" si="519"/>
        <v/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x14ac:dyDescent="0.25">
      <c r="A4189" s="21">
        <v>4183</v>
      </c>
      <c r="B4189" s="21" t="s">
        <v>5841</v>
      </c>
      <c r="C4189" s="30">
        <v>45965</v>
      </c>
      <c r="D4189" s="30">
        <v>45975</v>
      </c>
      <c r="E4189" s="47">
        <v>175.2</v>
      </c>
      <c r="F4189" s="47">
        <f t="shared" ref="F4189:F4252" si="521">IF(AB4189="DOLLAR",E4189*88,E4189)</f>
        <v>15417.599999999999</v>
      </c>
      <c r="G4189" s="48">
        <f t="shared" ref="G4189:G4252" si="522">F4189*J4189</f>
        <v>15417.599999999999</v>
      </c>
      <c r="H4189" s="21">
        <v>300512</v>
      </c>
      <c r="I4189" s="21" t="s">
        <v>4783</v>
      </c>
      <c r="J4189" s="21">
        <v>1</v>
      </c>
      <c r="K4189" s="21">
        <v>1</v>
      </c>
      <c r="L4189" s="21">
        <f t="shared" si="520"/>
        <v>0</v>
      </c>
      <c r="M4189" s="21"/>
      <c r="N4189" s="30">
        <v>45976</v>
      </c>
      <c r="O4189" s="48"/>
      <c r="P4189" s="21" t="s">
        <v>626</v>
      </c>
      <c r="Q4189" s="21">
        <v>58158204996</v>
      </c>
      <c r="R4189" s="21"/>
      <c r="S4189" s="3">
        <v>4</v>
      </c>
      <c r="T4189" s="37"/>
      <c r="U4189" s="21" t="s">
        <v>5878</v>
      </c>
      <c r="V4189" s="21" t="str">
        <f>VLOOKUP(P4189,'Customer List'!B:C,2,)</f>
        <v>Hyderabad</v>
      </c>
      <c r="W4189" s="38"/>
      <c r="X4189" s="30"/>
      <c r="Y4189" s="21" t="str">
        <f t="shared" ref="Y4189:Y4252" si="523">IF(X4189="", "", X4189-N4189)</f>
        <v/>
      </c>
      <c r="Z4189" s="21" t="str">
        <f t="shared" ref="Z4189:Z4252" si="524">IF(N4189="", "", TEXT(N4189, "dddd"))</f>
        <v>Saturday</v>
      </c>
      <c r="AA4189" s="21" t="str">
        <f t="shared" ref="AA4189:AA4252" si="525">IF(X4189="", "", TEXT(X4189, "dddd"))</f>
        <v/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v>4184</v>
      </c>
      <c r="B4190" s="21" t="s">
        <v>5841</v>
      </c>
      <c r="C4190" s="30">
        <v>45965</v>
      </c>
      <c r="D4190" s="30">
        <v>45975</v>
      </c>
      <c r="E4190" s="47">
        <v>188.4</v>
      </c>
      <c r="F4190" s="47">
        <f t="shared" si="521"/>
        <v>16579.2</v>
      </c>
      <c r="G4190" s="48">
        <f t="shared" si="522"/>
        <v>16579.2</v>
      </c>
      <c r="H4190" s="21">
        <v>300560</v>
      </c>
      <c r="I4190" s="21" t="s">
        <v>4783</v>
      </c>
      <c r="J4190" s="21">
        <v>1</v>
      </c>
      <c r="K4190" s="21"/>
      <c r="L4190" s="21">
        <f t="shared" si="520"/>
        <v>1</v>
      </c>
      <c r="M4190" s="21"/>
      <c r="N4190" s="30"/>
      <c r="O4190" s="48"/>
      <c r="P4190" s="21" t="s">
        <v>30</v>
      </c>
      <c r="Q4190" s="21"/>
      <c r="R4190" s="21"/>
      <c r="S4190" s="3">
        <v>4</v>
      </c>
      <c r="T4190" s="37"/>
      <c r="U4190" s="21" t="s">
        <v>5878</v>
      </c>
      <c r="V4190" s="21" t="str">
        <f>VLOOKUP(P4190,'Customer List'!B:C,2,)</f>
        <v>Delhi</v>
      </c>
      <c r="W4190" s="38"/>
      <c r="X4190" s="30"/>
      <c r="Y4190" s="21" t="str">
        <f t="shared" si="523"/>
        <v/>
      </c>
      <c r="Z4190" s="21" t="str">
        <f t="shared" si="524"/>
        <v/>
      </c>
      <c r="AA4190" s="21" t="str">
        <f t="shared" si="525"/>
        <v/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x14ac:dyDescent="0.25">
      <c r="A4191" s="21">
        <v>4185</v>
      </c>
      <c r="B4191" s="21" t="s">
        <v>5841</v>
      </c>
      <c r="C4191" s="30">
        <v>45965</v>
      </c>
      <c r="D4191" s="30">
        <v>45975</v>
      </c>
      <c r="E4191" s="47">
        <v>39</v>
      </c>
      <c r="F4191" s="47">
        <f t="shared" si="521"/>
        <v>3432</v>
      </c>
      <c r="G4191" s="48">
        <f t="shared" si="522"/>
        <v>3432</v>
      </c>
      <c r="H4191" s="21">
        <v>301807</v>
      </c>
      <c r="I4191" s="21" t="s">
        <v>5183</v>
      </c>
      <c r="J4191" s="21">
        <v>1</v>
      </c>
      <c r="K4191" s="21">
        <v>1</v>
      </c>
      <c r="L4191" s="21">
        <f t="shared" si="520"/>
        <v>0</v>
      </c>
      <c r="M4191" s="21"/>
      <c r="N4191" s="30">
        <v>45978</v>
      </c>
      <c r="O4191" s="48"/>
      <c r="P4191" s="21" t="s">
        <v>3334</v>
      </c>
      <c r="Q4191" s="21"/>
      <c r="R4191" s="21"/>
      <c r="S4191" s="3">
        <v>4</v>
      </c>
      <c r="T4191" s="37"/>
      <c r="U4191" s="21" t="s">
        <v>5878</v>
      </c>
      <c r="V4191" s="21" t="str">
        <f>VLOOKUP(P4191,'Customer List'!B:C,2,)</f>
        <v>Chandigarh</v>
      </c>
      <c r="W4191" s="38"/>
      <c r="X4191" s="30"/>
      <c r="Y4191" s="21" t="str">
        <f t="shared" si="523"/>
        <v/>
      </c>
      <c r="Z4191" s="21" t="str">
        <f t="shared" si="524"/>
        <v>Monday</v>
      </c>
      <c r="AA4191" s="21" t="str">
        <f t="shared" si="525"/>
        <v/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4186</v>
      </c>
      <c r="B4192" s="21" t="s">
        <v>5841</v>
      </c>
      <c r="C4192" s="30">
        <v>45965</v>
      </c>
      <c r="D4192" s="30">
        <v>45975</v>
      </c>
      <c r="E4192" s="47">
        <v>81</v>
      </c>
      <c r="F4192" s="47">
        <f t="shared" si="521"/>
        <v>7128</v>
      </c>
      <c r="G4192" s="48">
        <f t="shared" si="522"/>
        <v>7128</v>
      </c>
      <c r="H4192" s="21">
        <v>301808</v>
      </c>
      <c r="I4192" s="21" t="s">
        <v>5183</v>
      </c>
      <c r="J4192" s="21">
        <v>1</v>
      </c>
      <c r="K4192" s="21">
        <v>1</v>
      </c>
      <c r="L4192" s="21">
        <f t="shared" si="520"/>
        <v>0</v>
      </c>
      <c r="M4192" s="21"/>
      <c r="N4192" s="30">
        <v>45976</v>
      </c>
      <c r="O4192" s="48"/>
      <c r="P4192" s="21" t="s">
        <v>2046</v>
      </c>
      <c r="Q4192" s="21">
        <v>58158206610</v>
      </c>
      <c r="R4192" s="21"/>
      <c r="S4192" s="3">
        <v>4</v>
      </c>
      <c r="T4192" s="37"/>
      <c r="U4192" s="21" t="s">
        <v>5878</v>
      </c>
      <c r="V4192" s="21" t="str">
        <f>VLOOKUP(P4192,'Customer List'!B:C,2,)</f>
        <v>Banglore</v>
      </c>
      <c r="W4192" s="38"/>
      <c r="X4192" s="30"/>
      <c r="Y4192" s="21" t="str">
        <f t="shared" si="523"/>
        <v/>
      </c>
      <c r="Z4192" s="21" t="str">
        <f t="shared" si="524"/>
        <v>Saturday</v>
      </c>
      <c r="AA4192" s="21" t="str">
        <f t="shared" si="525"/>
        <v/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x14ac:dyDescent="0.25">
      <c r="A4193" s="21">
        <v>4187</v>
      </c>
      <c r="B4193" s="21" t="s">
        <v>5841</v>
      </c>
      <c r="C4193" s="30">
        <v>45965</v>
      </c>
      <c r="D4193" s="30">
        <v>45975</v>
      </c>
      <c r="E4193" s="47">
        <v>281.39999999999998</v>
      </c>
      <c r="F4193" s="47">
        <f t="shared" si="521"/>
        <v>24763.199999999997</v>
      </c>
      <c r="G4193" s="48">
        <f t="shared" si="522"/>
        <v>24763.199999999997</v>
      </c>
      <c r="H4193" s="21">
        <v>301830</v>
      </c>
      <c r="I4193" s="21" t="s">
        <v>5183</v>
      </c>
      <c r="J4193" s="21">
        <v>1</v>
      </c>
      <c r="K4193" s="21">
        <v>1</v>
      </c>
      <c r="L4193" s="21">
        <f t="shared" si="520"/>
        <v>0</v>
      </c>
      <c r="M4193" s="21"/>
      <c r="N4193" s="30">
        <v>45976</v>
      </c>
      <c r="O4193" s="48"/>
      <c r="P4193" s="21" t="s">
        <v>626</v>
      </c>
      <c r="Q4193" s="21">
        <v>58158204996</v>
      </c>
      <c r="R4193" s="21"/>
      <c r="S4193" s="3">
        <v>4</v>
      </c>
      <c r="T4193" s="37"/>
      <c r="U4193" s="21" t="s">
        <v>5878</v>
      </c>
      <c r="V4193" s="21" t="str">
        <f>VLOOKUP(P4193,'Customer List'!B:C,2,)</f>
        <v>Hyderabad</v>
      </c>
      <c r="W4193" s="38"/>
      <c r="X4193" s="30"/>
      <c r="Y4193" s="21" t="str">
        <f t="shared" si="523"/>
        <v/>
      </c>
      <c r="Z4193" s="21" t="str">
        <f t="shared" si="524"/>
        <v>Saturday</v>
      </c>
      <c r="AA4193" s="21" t="str">
        <f t="shared" si="525"/>
        <v/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v>4188</v>
      </c>
      <c r="B4194" s="21" t="s">
        <v>5841</v>
      </c>
      <c r="C4194" s="30">
        <v>45965</v>
      </c>
      <c r="D4194" s="30">
        <v>45975</v>
      </c>
      <c r="E4194" s="47">
        <v>63</v>
      </c>
      <c r="F4194" s="47">
        <f t="shared" si="521"/>
        <v>5544</v>
      </c>
      <c r="G4194" s="48">
        <f t="shared" si="522"/>
        <v>5544</v>
      </c>
      <c r="H4194" s="21">
        <v>302212</v>
      </c>
      <c r="I4194" s="21" t="s">
        <v>4774</v>
      </c>
      <c r="J4194" s="21">
        <v>1</v>
      </c>
      <c r="K4194" s="21">
        <v>1</v>
      </c>
      <c r="L4194" s="21">
        <f t="shared" si="520"/>
        <v>0</v>
      </c>
      <c r="M4194" s="21"/>
      <c r="N4194" s="30">
        <v>45976</v>
      </c>
      <c r="O4194" s="48"/>
      <c r="P4194" s="21" t="s">
        <v>626</v>
      </c>
      <c r="Q4194" s="21">
        <v>58158204996</v>
      </c>
      <c r="R4194" s="21"/>
      <c r="S4194" s="3">
        <v>4</v>
      </c>
      <c r="T4194" s="37"/>
      <c r="U4194" s="21" t="s">
        <v>5878</v>
      </c>
      <c r="V4194" s="21" t="str">
        <f>VLOOKUP(P4194,'Customer List'!B:C,2,)</f>
        <v>Hyderabad</v>
      </c>
      <c r="W4194" s="38"/>
      <c r="X4194" s="30"/>
      <c r="Y4194" s="21" t="str">
        <f t="shared" si="523"/>
        <v/>
      </c>
      <c r="Z4194" s="21" t="str">
        <f t="shared" si="524"/>
        <v>Saturday</v>
      </c>
      <c r="AA4194" s="21" t="str">
        <f t="shared" si="525"/>
        <v/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4189</v>
      </c>
      <c r="B4195" s="21" t="s">
        <v>5841</v>
      </c>
      <c r="C4195" s="30">
        <v>45965</v>
      </c>
      <c r="D4195" s="30">
        <v>45975</v>
      </c>
      <c r="E4195" s="47">
        <v>89.4</v>
      </c>
      <c r="F4195" s="47">
        <f t="shared" si="521"/>
        <v>7867.2000000000007</v>
      </c>
      <c r="G4195" s="48">
        <f t="shared" si="522"/>
        <v>7867.2000000000007</v>
      </c>
      <c r="H4195" s="21">
        <v>302306</v>
      </c>
      <c r="I4195" s="21" t="s">
        <v>5380</v>
      </c>
      <c r="J4195" s="21">
        <v>1</v>
      </c>
      <c r="K4195" s="21">
        <v>1</v>
      </c>
      <c r="L4195" s="21">
        <f t="shared" ref="L4195:L4258" si="526">J4195-K4195</f>
        <v>0</v>
      </c>
      <c r="M4195" s="21"/>
      <c r="N4195" s="30">
        <v>45976</v>
      </c>
      <c r="O4195" s="48"/>
      <c r="P4195" s="21" t="s">
        <v>626</v>
      </c>
      <c r="Q4195" s="21">
        <v>58158204996</v>
      </c>
      <c r="R4195" s="21"/>
      <c r="S4195" s="3">
        <v>4</v>
      </c>
      <c r="T4195" s="37"/>
      <c r="U4195" s="21" t="s">
        <v>5878</v>
      </c>
      <c r="V4195" s="21" t="str">
        <f>VLOOKUP(P4195,'Customer List'!B:C,2,)</f>
        <v>Hyderabad</v>
      </c>
      <c r="W4195" s="38"/>
      <c r="X4195" s="30"/>
      <c r="Y4195" s="21" t="str">
        <f t="shared" si="523"/>
        <v/>
      </c>
      <c r="Z4195" s="21" t="str">
        <f t="shared" si="524"/>
        <v>Saturday</v>
      </c>
      <c r="AA4195" s="21" t="str">
        <f t="shared" si="525"/>
        <v/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v>4190</v>
      </c>
      <c r="B4196" s="21" t="s">
        <v>5841</v>
      </c>
      <c r="C4196" s="30">
        <v>45965</v>
      </c>
      <c r="D4196" s="30">
        <v>45975</v>
      </c>
      <c r="E4196" s="47">
        <v>296.8</v>
      </c>
      <c r="F4196" s="47">
        <f t="shared" si="521"/>
        <v>26118.400000000001</v>
      </c>
      <c r="G4196" s="48">
        <f t="shared" si="522"/>
        <v>52236.800000000003</v>
      </c>
      <c r="H4196" s="21">
        <v>302828</v>
      </c>
      <c r="I4196" s="21" t="s">
        <v>4775</v>
      </c>
      <c r="J4196" s="21">
        <v>2</v>
      </c>
      <c r="K4196" s="21">
        <v>2</v>
      </c>
      <c r="L4196" s="21">
        <f t="shared" si="526"/>
        <v>0</v>
      </c>
      <c r="M4196" s="21"/>
      <c r="N4196" s="30">
        <v>45976</v>
      </c>
      <c r="O4196" s="48"/>
      <c r="P4196" s="21" t="s">
        <v>2046</v>
      </c>
      <c r="Q4196" s="21"/>
      <c r="R4196" s="21"/>
      <c r="S4196" s="3">
        <v>4</v>
      </c>
      <c r="T4196" s="37"/>
      <c r="U4196" s="21" t="s">
        <v>5878</v>
      </c>
      <c r="V4196" s="21" t="str">
        <f>VLOOKUP(P4196,'Customer List'!B:C,2,)</f>
        <v>Banglore</v>
      </c>
      <c r="W4196" s="38"/>
      <c r="X4196" s="30"/>
      <c r="Y4196" s="21" t="str">
        <f t="shared" si="523"/>
        <v/>
      </c>
      <c r="Z4196" s="21" t="str">
        <f t="shared" si="524"/>
        <v>Saturday</v>
      </c>
      <c r="AA4196" s="21" t="str">
        <f t="shared" si="525"/>
        <v/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v>4191</v>
      </c>
      <c r="B4197" s="21" t="s">
        <v>5841</v>
      </c>
      <c r="C4197" s="30">
        <v>45965</v>
      </c>
      <c r="D4197" s="30">
        <v>45975</v>
      </c>
      <c r="E4197" s="47">
        <v>159</v>
      </c>
      <c r="F4197" s="47">
        <f t="shared" si="521"/>
        <v>13992</v>
      </c>
      <c r="G4197" s="48">
        <f t="shared" si="522"/>
        <v>27984</v>
      </c>
      <c r="H4197" s="21">
        <v>302920</v>
      </c>
      <c r="I4197" s="21" t="s">
        <v>4776</v>
      </c>
      <c r="J4197" s="21">
        <v>2</v>
      </c>
      <c r="K4197" s="21">
        <v>2</v>
      </c>
      <c r="L4197" s="21">
        <f t="shared" si="526"/>
        <v>0</v>
      </c>
      <c r="M4197" s="21"/>
      <c r="N4197" s="30">
        <v>45976</v>
      </c>
      <c r="O4197" s="48"/>
      <c r="P4197" s="21" t="s">
        <v>2046</v>
      </c>
      <c r="Q4197" s="21"/>
      <c r="R4197" s="21"/>
      <c r="S4197" s="3">
        <v>4</v>
      </c>
      <c r="T4197" s="37"/>
      <c r="U4197" s="21" t="s">
        <v>5878</v>
      </c>
      <c r="V4197" s="21" t="str">
        <f>VLOOKUP(P4197,'Customer List'!B:C,2,)</f>
        <v>Banglore</v>
      </c>
      <c r="W4197" s="38"/>
      <c r="X4197" s="30"/>
      <c r="Y4197" s="21" t="str">
        <f t="shared" si="523"/>
        <v/>
      </c>
      <c r="Z4197" s="21" t="str">
        <f t="shared" si="524"/>
        <v>Saturday</v>
      </c>
      <c r="AA4197" s="21" t="str">
        <f t="shared" si="525"/>
        <v/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4192</v>
      </c>
      <c r="B4198" s="21" t="s">
        <v>5841</v>
      </c>
      <c r="C4198" s="30">
        <v>45965</v>
      </c>
      <c r="D4198" s="30">
        <v>45975</v>
      </c>
      <c r="E4198" s="47">
        <v>43.2</v>
      </c>
      <c r="F4198" s="47">
        <f t="shared" si="521"/>
        <v>3801.6000000000004</v>
      </c>
      <c r="G4198" s="48">
        <f t="shared" si="522"/>
        <v>7603.2000000000007</v>
      </c>
      <c r="H4198" s="21">
        <v>304006</v>
      </c>
      <c r="I4198" s="21" t="s">
        <v>4800</v>
      </c>
      <c r="J4198" s="21">
        <v>2</v>
      </c>
      <c r="K4198" s="21">
        <v>2</v>
      </c>
      <c r="L4198" s="21">
        <f t="shared" si="526"/>
        <v>0</v>
      </c>
      <c r="M4198" s="21"/>
      <c r="N4198" s="30">
        <v>45975</v>
      </c>
      <c r="O4198" s="48"/>
      <c r="P4198" s="21" t="s">
        <v>191</v>
      </c>
      <c r="Q4198" s="21"/>
      <c r="R4198" s="21"/>
      <c r="S4198" s="3">
        <v>4</v>
      </c>
      <c r="T4198" s="37"/>
      <c r="U4198" s="21" t="s">
        <v>5878</v>
      </c>
      <c r="V4198" s="21" t="str">
        <f>VLOOKUP(P4198,'Customer List'!B:C,2,)</f>
        <v>Chandigarh</v>
      </c>
      <c r="W4198" s="38"/>
      <c r="X4198" s="30"/>
      <c r="Y4198" s="21" t="str">
        <f t="shared" si="523"/>
        <v/>
      </c>
      <c r="Z4198" s="21" t="str">
        <f t="shared" si="524"/>
        <v>Friday</v>
      </c>
      <c r="AA4198" s="21" t="str">
        <f t="shared" si="525"/>
        <v/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4193</v>
      </c>
      <c r="B4199" s="21" t="s">
        <v>5841</v>
      </c>
      <c r="C4199" s="30">
        <v>45965</v>
      </c>
      <c r="D4199" s="30">
        <v>45975</v>
      </c>
      <c r="E4199" s="47">
        <v>39.6</v>
      </c>
      <c r="F4199" s="47">
        <f t="shared" si="521"/>
        <v>3484.8</v>
      </c>
      <c r="G4199" s="48">
        <f t="shared" si="522"/>
        <v>6969.6</v>
      </c>
      <c r="H4199" s="21">
        <v>304008</v>
      </c>
      <c r="I4199" s="21" t="s">
        <v>4800</v>
      </c>
      <c r="J4199" s="21">
        <v>2</v>
      </c>
      <c r="K4199" s="21">
        <v>2</v>
      </c>
      <c r="L4199" s="21">
        <f t="shared" si="526"/>
        <v>0</v>
      </c>
      <c r="M4199" s="21"/>
      <c r="N4199" s="30">
        <v>45976</v>
      </c>
      <c r="O4199" s="48"/>
      <c r="P4199" s="21" t="s">
        <v>2046</v>
      </c>
      <c r="Q4199" s="21"/>
      <c r="R4199" s="21"/>
      <c r="S4199" s="3">
        <v>4</v>
      </c>
      <c r="T4199" s="37"/>
      <c r="U4199" s="21" t="s">
        <v>5878</v>
      </c>
      <c r="V4199" s="21" t="str">
        <f>VLOOKUP(P4199,'Customer List'!B:C,2,)</f>
        <v>Banglore</v>
      </c>
      <c r="W4199" s="38"/>
      <c r="X4199" s="30"/>
      <c r="Y4199" s="21" t="str">
        <f t="shared" si="523"/>
        <v/>
      </c>
      <c r="Z4199" s="21" t="str">
        <f t="shared" si="524"/>
        <v>Saturday</v>
      </c>
      <c r="AA4199" s="21" t="str">
        <f t="shared" si="525"/>
        <v/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4194</v>
      </c>
      <c r="B4200" s="21" t="s">
        <v>5841</v>
      </c>
      <c r="C4200" s="30">
        <v>45965</v>
      </c>
      <c r="D4200" s="30">
        <v>45975</v>
      </c>
      <c r="E4200" s="47">
        <v>175.2</v>
      </c>
      <c r="F4200" s="47">
        <f t="shared" si="521"/>
        <v>15417.599999999999</v>
      </c>
      <c r="G4200" s="48">
        <f t="shared" si="522"/>
        <v>30835.199999999997</v>
      </c>
      <c r="H4200" s="21">
        <v>304014</v>
      </c>
      <c r="I4200" s="21" t="s">
        <v>4800</v>
      </c>
      <c r="J4200" s="21">
        <v>2</v>
      </c>
      <c r="K4200" s="21">
        <v>2</v>
      </c>
      <c r="L4200" s="21">
        <f t="shared" si="526"/>
        <v>0</v>
      </c>
      <c r="M4200" s="21"/>
      <c r="N4200" s="30">
        <v>45976</v>
      </c>
      <c r="O4200" s="48"/>
      <c r="P4200" s="21" t="s">
        <v>2046</v>
      </c>
      <c r="Q4200" s="21"/>
      <c r="R4200" s="21"/>
      <c r="S4200" s="3">
        <v>4</v>
      </c>
      <c r="T4200" s="37"/>
      <c r="U4200" s="21" t="s">
        <v>5878</v>
      </c>
      <c r="V4200" s="21" t="str">
        <f>VLOOKUP(P4200,'Customer List'!B:C,2,)</f>
        <v>Banglore</v>
      </c>
      <c r="W4200" s="38"/>
      <c r="X4200" s="30"/>
      <c r="Y4200" s="21" t="str">
        <f t="shared" si="523"/>
        <v/>
      </c>
      <c r="Z4200" s="21" t="str">
        <f t="shared" si="524"/>
        <v>Saturday</v>
      </c>
      <c r="AA4200" s="21" t="str">
        <f t="shared" si="525"/>
        <v/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4195</v>
      </c>
      <c r="B4201" s="21" t="s">
        <v>5841</v>
      </c>
      <c r="C4201" s="30">
        <v>45965</v>
      </c>
      <c r="D4201" s="30">
        <v>45975</v>
      </c>
      <c r="E4201" s="47">
        <v>159</v>
      </c>
      <c r="F4201" s="47">
        <f t="shared" si="521"/>
        <v>13992</v>
      </c>
      <c r="G4201" s="48">
        <f t="shared" si="522"/>
        <v>13992</v>
      </c>
      <c r="H4201" s="21">
        <v>304120</v>
      </c>
      <c r="I4201" s="21" t="s">
        <v>4779</v>
      </c>
      <c r="J4201" s="21">
        <v>1</v>
      </c>
      <c r="K4201" s="21"/>
      <c r="L4201" s="21">
        <f t="shared" si="526"/>
        <v>1</v>
      </c>
      <c r="M4201" s="21"/>
      <c r="N4201" s="30"/>
      <c r="O4201" s="48"/>
      <c r="P4201" s="21" t="s">
        <v>30</v>
      </c>
      <c r="Q4201" s="21"/>
      <c r="R4201" s="21"/>
      <c r="S4201" s="3">
        <v>4</v>
      </c>
      <c r="T4201" s="37"/>
      <c r="U4201" s="21" t="s">
        <v>5878</v>
      </c>
      <c r="V4201" s="21" t="str">
        <f>VLOOKUP(P4201,'Customer List'!B:C,2,)</f>
        <v>Delhi</v>
      </c>
      <c r="W4201" s="38"/>
      <c r="X4201" s="30"/>
      <c r="Y4201" s="21" t="str">
        <f t="shared" si="523"/>
        <v/>
      </c>
      <c r="Z4201" s="21" t="str">
        <f t="shared" si="524"/>
        <v/>
      </c>
      <c r="AA4201" s="21" t="str">
        <f t="shared" si="525"/>
        <v/>
      </c>
      <c r="AB4201" s="21" t="str">
        <f>VLOOKUP(U4201,'Currency Sheet'!A:C,3,)</f>
        <v>DOLLAR</v>
      </c>
      <c r="AC4201" s="42" t="str">
        <f>VLOOKUP(P4201,'Customer List'!B:D,3,)</f>
        <v>Local</v>
      </c>
    </row>
    <row r="4202" spans="1:29" x14ac:dyDescent="0.25">
      <c r="A4202" s="21">
        <v>4196</v>
      </c>
      <c r="B4202" s="21" t="s">
        <v>5841</v>
      </c>
      <c r="C4202" s="30">
        <v>45965</v>
      </c>
      <c r="D4202" s="30">
        <v>45975</v>
      </c>
      <c r="E4202" s="47">
        <v>123.2</v>
      </c>
      <c r="F4202" s="47">
        <f t="shared" si="521"/>
        <v>10841.6</v>
      </c>
      <c r="G4202" s="48">
        <f t="shared" si="522"/>
        <v>10841.6</v>
      </c>
      <c r="H4202" s="21">
        <v>304141</v>
      </c>
      <c r="I4202" s="21" t="s">
        <v>4779</v>
      </c>
      <c r="J4202" s="21">
        <v>1</v>
      </c>
      <c r="K4202" s="21">
        <v>1</v>
      </c>
      <c r="L4202" s="21">
        <f t="shared" si="526"/>
        <v>0</v>
      </c>
      <c r="M4202" s="21"/>
      <c r="N4202" s="30">
        <v>45976</v>
      </c>
      <c r="O4202" s="48"/>
      <c r="P4202" s="21" t="s">
        <v>2046</v>
      </c>
      <c r="Q4202" s="21">
        <v>58158206610</v>
      </c>
      <c r="R4202" s="21"/>
      <c r="S4202" s="3">
        <v>4</v>
      </c>
      <c r="T4202" s="37"/>
      <c r="U4202" s="21" t="s">
        <v>5878</v>
      </c>
      <c r="V4202" s="21" t="str">
        <f>VLOOKUP(P4202,'Customer List'!B:C,2,)</f>
        <v>Banglore</v>
      </c>
      <c r="W4202" s="38"/>
      <c r="X4202" s="30"/>
      <c r="Y4202" s="21" t="str">
        <f t="shared" si="523"/>
        <v/>
      </c>
      <c r="Z4202" s="21" t="str">
        <f t="shared" si="524"/>
        <v>Saturday</v>
      </c>
      <c r="AA4202" s="21" t="str">
        <f t="shared" si="525"/>
        <v/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4197</v>
      </c>
      <c r="B4203" s="21" t="s">
        <v>5841</v>
      </c>
      <c r="C4203" s="30">
        <v>45965</v>
      </c>
      <c r="D4203" s="30">
        <v>45975</v>
      </c>
      <c r="E4203" s="47">
        <v>159</v>
      </c>
      <c r="F4203" s="47">
        <f t="shared" si="521"/>
        <v>13992</v>
      </c>
      <c r="G4203" s="48">
        <f t="shared" si="522"/>
        <v>13992</v>
      </c>
      <c r="H4203" s="21">
        <v>304154</v>
      </c>
      <c r="I4203" s="21" t="s">
        <v>4779</v>
      </c>
      <c r="J4203" s="21">
        <v>1</v>
      </c>
      <c r="K4203" s="21"/>
      <c r="L4203" s="21">
        <f t="shared" si="526"/>
        <v>1</v>
      </c>
      <c r="M4203" s="21"/>
      <c r="N4203" s="30"/>
      <c r="O4203" s="48"/>
      <c r="P4203" s="21" t="s">
        <v>30</v>
      </c>
      <c r="Q4203" s="21"/>
      <c r="R4203" s="21"/>
      <c r="S4203" s="3">
        <v>4</v>
      </c>
      <c r="T4203" s="37"/>
      <c r="U4203" s="21" t="s">
        <v>5878</v>
      </c>
      <c r="V4203" s="21" t="str">
        <f>VLOOKUP(P4203,'Customer List'!B:C,2,)</f>
        <v>Delhi</v>
      </c>
      <c r="W4203" s="38"/>
      <c r="X4203" s="30"/>
      <c r="Y4203" s="21" t="str">
        <f t="shared" si="523"/>
        <v/>
      </c>
      <c r="Z4203" s="21" t="str">
        <f t="shared" si="524"/>
        <v/>
      </c>
      <c r="AA4203" s="21" t="str">
        <f t="shared" si="525"/>
        <v/>
      </c>
      <c r="AB4203" s="21" t="str">
        <f>VLOOKUP(U4203,'Currency Sheet'!A:C,3,)</f>
        <v>DOLLAR</v>
      </c>
      <c r="AC4203" s="42" t="str">
        <f>VLOOKUP(P4203,'Customer List'!B:D,3,)</f>
        <v>Local</v>
      </c>
    </row>
    <row r="4204" spans="1:29" x14ac:dyDescent="0.25">
      <c r="A4204" s="21">
        <v>4198</v>
      </c>
      <c r="B4204" s="21" t="s">
        <v>5841</v>
      </c>
      <c r="C4204" s="30">
        <v>45965</v>
      </c>
      <c r="D4204" s="30">
        <v>45975</v>
      </c>
      <c r="E4204" s="47">
        <v>166.8</v>
      </c>
      <c r="F4204" s="47">
        <f t="shared" si="521"/>
        <v>14678.400000000001</v>
      </c>
      <c r="G4204" s="48">
        <f t="shared" si="522"/>
        <v>29356.800000000003</v>
      </c>
      <c r="H4204" s="21">
        <v>304822</v>
      </c>
      <c r="I4204" s="21" t="s">
        <v>4780</v>
      </c>
      <c r="J4204" s="21">
        <v>2</v>
      </c>
      <c r="K4204" s="21">
        <v>2</v>
      </c>
      <c r="L4204" s="21">
        <f t="shared" si="526"/>
        <v>0</v>
      </c>
      <c r="M4204" s="21"/>
      <c r="N4204" s="30">
        <v>45976</v>
      </c>
      <c r="O4204" s="48"/>
      <c r="P4204" s="21" t="s">
        <v>2046</v>
      </c>
      <c r="Q4204" s="21"/>
      <c r="R4204" s="21"/>
      <c r="S4204" s="3">
        <v>4</v>
      </c>
      <c r="T4204" s="37"/>
      <c r="U4204" s="21" t="s">
        <v>5878</v>
      </c>
      <c r="V4204" s="21" t="str">
        <f>VLOOKUP(P4204,'Customer List'!B:C,2,)</f>
        <v>Banglore</v>
      </c>
      <c r="W4204" s="38"/>
      <c r="X4204" s="30"/>
      <c r="Y4204" s="21" t="str">
        <f t="shared" si="523"/>
        <v/>
      </c>
      <c r="Z4204" s="21" t="str">
        <f t="shared" si="524"/>
        <v>Saturday</v>
      </c>
      <c r="AA4204" s="21" t="str">
        <f t="shared" si="525"/>
        <v/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4199</v>
      </c>
      <c r="B4205" s="21" t="s">
        <v>5841</v>
      </c>
      <c r="C4205" s="30">
        <v>45965</v>
      </c>
      <c r="D4205" s="30">
        <v>45975</v>
      </c>
      <c r="E4205" s="47">
        <v>304.5</v>
      </c>
      <c r="F4205" s="47">
        <f t="shared" si="521"/>
        <v>26796</v>
      </c>
      <c r="G4205" s="48">
        <f t="shared" si="522"/>
        <v>26796</v>
      </c>
      <c r="H4205" s="21">
        <v>305054</v>
      </c>
      <c r="I4205" s="21" t="s">
        <v>5185</v>
      </c>
      <c r="J4205" s="21">
        <v>1</v>
      </c>
      <c r="K4205" s="21">
        <v>1</v>
      </c>
      <c r="L4205" s="21">
        <f t="shared" si="526"/>
        <v>0</v>
      </c>
      <c r="M4205" s="21"/>
      <c r="N4205" s="30">
        <v>45976</v>
      </c>
      <c r="O4205" s="48"/>
      <c r="P4205" s="21" t="s">
        <v>626</v>
      </c>
      <c r="Q4205" s="21">
        <v>58158204996</v>
      </c>
      <c r="R4205" s="21"/>
      <c r="S4205" s="3">
        <v>4</v>
      </c>
      <c r="T4205" s="37"/>
      <c r="U4205" s="21" t="s">
        <v>5878</v>
      </c>
      <c r="V4205" s="21" t="str">
        <f>VLOOKUP(P4205,'Customer List'!B:C,2,)</f>
        <v>Hyderabad</v>
      </c>
      <c r="W4205" s="38"/>
      <c r="X4205" s="30"/>
      <c r="Y4205" s="21" t="str">
        <f t="shared" si="523"/>
        <v/>
      </c>
      <c r="Z4205" s="21" t="str">
        <f t="shared" si="524"/>
        <v>Saturday</v>
      </c>
      <c r="AA4205" s="21" t="str">
        <f t="shared" si="525"/>
        <v/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4200</v>
      </c>
      <c r="B4206" s="21" t="s">
        <v>5841</v>
      </c>
      <c r="C4206" s="30">
        <v>45965</v>
      </c>
      <c r="D4206" s="30">
        <v>45975</v>
      </c>
      <c r="E4206" s="47">
        <v>60</v>
      </c>
      <c r="F4206" s="47">
        <f t="shared" si="521"/>
        <v>5280</v>
      </c>
      <c r="G4206" s="48">
        <f t="shared" si="522"/>
        <v>5280</v>
      </c>
      <c r="H4206" s="21">
        <v>307619</v>
      </c>
      <c r="I4206" s="21" t="s">
        <v>4781</v>
      </c>
      <c r="J4206" s="21">
        <v>1</v>
      </c>
      <c r="K4206" s="21">
        <v>1</v>
      </c>
      <c r="L4206" s="21">
        <f t="shared" si="526"/>
        <v>0</v>
      </c>
      <c r="M4206" s="21"/>
      <c r="N4206" s="30">
        <v>45979</v>
      </c>
      <c r="O4206" s="48"/>
      <c r="P4206" s="21" t="s">
        <v>208</v>
      </c>
      <c r="Q4206" s="21" t="s">
        <v>1127</v>
      </c>
      <c r="R4206" s="21" t="s">
        <v>1127</v>
      </c>
      <c r="S4206" s="3">
        <v>4</v>
      </c>
      <c r="T4206" s="37"/>
      <c r="U4206" s="21" t="s">
        <v>5878</v>
      </c>
      <c r="V4206" s="21" t="str">
        <f>VLOOKUP(P4206,'Customer List'!B:C,2,)</f>
        <v>Delhi</v>
      </c>
      <c r="W4206" s="38"/>
      <c r="X4206" s="30"/>
      <c r="Y4206" s="21" t="str">
        <f t="shared" si="523"/>
        <v/>
      </c>
      <c r="Z4206" s="21" t="str">
        <f t="shared" si="524"/>
        <v>Tuesday</v>
      </c>
      <c r="AA4206" s="21" t="str">
        <f t="shared" si="525"/>
        <v/>
      </c>
      <c r="AB4206" s="21" t="str">
        <f>VLOOKUP(U4206,'Currency Sheet'!A:C,3,)</f>
        <v>DOLLAR</v>
      </c>
      <c r="AC4206" s="42" t="str">
        <f>VLOOKUP(P4206,'Customer List'!B:D,3,)</f>
        <v>Local</v>
      </c>
    </row>
    <row r="4207" spans="1:29" x14ac:dyDescent="0.25">
      <c r="A4207" s="21">
        <v>4201</v>
      </c>
      <c r="B4207" s="21" t="s">
        <v>5841</v>
      </c>
      <c r="C4207" s="30">
        <v>45965</v>
      </c>
      <c r="D4207" s="30">
        <v>45975</v>
      </c>
      <c r="E4207" s="47">
        <v>144</v>
      </c>
      <c r="F4207" s="47">
        <f t="shared" si="521"/>
        <v>12672</v>
      </c>
      <c r="G4207" s="48">
        <f t="shared" si="522"/>
        <v>25344</v>
      </c>
      <c r="H4207" s="21">
        <v>307620</v>
      </c>
      <c r="I4207" s="21" t="s">
        <v>4781</v>
      </c>
      <c r="J4207" s="21">
        <v>2</v>
      </c>
      <c r="K4207" s="21">
        <v>2</v>
      </c>
      <c r="L4207" s="21">
        <f t="shared" si="526"/>
        <v>0</v>
      </c>
      <c r="M4207" s="21"/>
      <c r="N4207" s="30">
        <v>45976</v>
      </c>
      <c r="O4207" s="48"/>
      <c r="P4207" s="21" t="s">
        <v>2046</v>
      </c>
      <c r="Q4207" s="21"/>
      <c r="R4207" s="21"/>
      <c r="S4207" s="3">
        <v>4</v>
      </c>
      <c r="T4207" s="37"/>
      <c r="U4207" s="21" t="s">
        <v>5878</v>
      </c>
      <c r="V4207" s="21" t="str">
        <f>VLOOKUP(P4207,'Customer List'!B:C,2,)</f>
        <v>Banglore</v>
      </c>
      <c r="W4207" s="38"/>
      <c r="X4207" s="30"/>
      <c r="Y4207" s="21" t="str">
        <f t="shared" si="523"/>
        <v/>
      </c>
      <c r="Z4207" s="21" t="str">
        <f t="shared" si="524"/>
        <v>Saturday</v>
      </c>
      <c r="AA4207" s="21" t="str">
        <f t="shared" si="525"/>
        <v/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v>4202</v>
      </c>
      <c r="B4208" s="21" t="s">
        <v>5841</v>
      </c>
      <c r="C4208" s="30">
        <v>45965</v>
      </c>
      <c r="D4208" s="30">
        <v>45975</v>
      </c>
      <c r="E4208" s="47">
        <v>85.8</v>
      </c>
      <c r="F4208" s="47">
        <f t="shared" si="521"/>
        <v>7550.4</v>
      </c>
      <c r="G4208" s="48">
        <f t="shared" si="522"/>
        <v>15100.8</v>
      </c>
      <c r="H4208" s="21">
        <v>310906</v>
      </c>
      <c r="I4208" s="21" t="s">
        <v>4782</v>
      </c>
      <c r="J4208" s="21">
        <v>2</v>
      </c>
      <c r="K4208" s="21">
        <v>2</v>
      </c>
      <c r="L4208" s="21">
        <f t="shared" si="526"/>
        <v>0</v>
      </c>
      <c r="M4208" s="21"/>
      <c r="N4208" s="30">
        <v>45976</v>
      </c>
      <c r="O4208" s="48"/>
      <c r="P4208" s="21" t="s">
        <v>2046</v>
      </c>
      <c r="Q4208" s="21"/>
      <c r="R4208" s="21"/>
      <c r="S4208" s="3">
        <v>4</v>
      </c>
      <c r="T4208" s="37"/>
      <c r="U4208" s="21" t="s">
        <v>5878</v>
      </c>
      <c r="V4208" s="21" t="str">
        <f>VLOOKUP(P4208,'Customer List'!B:C,2,)</f>
        <v>Banglore</v>
      </c>
      <c r="W4208" s="38"/>
      <c r="X4208" s="30"/>
      <c r="Y4208" s="21" t="str">
        <f t="shared" si="523"/>
        <v/>
      </c>
      <c r="Z4208" s="21" t="str">
        <f t="shared" si="524"/>
        <v>Saturday</v>
      </c>
      <c r="AA4208" s="21" t="str">
        <f t="shared" si="525"/>
        <v/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4203</v>
      </c>
      <c r="B4209" s="21" t="s">
        <v>5841</v>
      </c>
      <c r="C4209" s="30">
        <v>45965</v>
      </c>
      <c r="D4209" s="30">
        <v>45975</v>
      </c>
      <c r="E4209" s="47">
        <v>255.5</v>
      </c>
      <c r="F4209" s="47">
        <f t="shared" si="521"/>
        <v>22484</v>
      </c>
      <c r="G4209" s="48">
        <f t="shared" si="522"/>
        <v>22484</v>
      </c>
      <c r="H4209" s="21">
        <v>310938</v>
      </c>
      <c r="I4209" s="21" t="s">
        <v>4782</v>
      </c>
      <c r="J4209" s="21">
        <v>1</v>
      </c>
      <c r="K4209" s="21"/>
      <c r="L4209" s="21">
        <f t="shared" si="526"/>
        <v>1</v>
      </c>
      <c r="M4209" s="21"/>
      <c r="N4209" s="30"/>
      <c r="O4209" s="48"/>
      <c r="P4209" s="21" t="s">
        <v>30</v>
      </c>
      <c r="Q4209" s="21"/>
      <c r="R4209" s="21"/>
      <c r="S4209" s="3">
        <v>4</v>
      </c>
      <c r="T4209" s="37"/>
      <c r="U4209" s="21" t="s">
        <v>5878</v>
      </c>
      <c r="V4209" s="21" t="str">
        <f>VLOOKUP(P4209,'Customer List'!B:C,2,)</f>
        <v>Delhi</v>
      </c>
      <c r="W4209" s="38"/>
      <c r="X4209" s="30"/>
      <c r="Y4209" s="21" t="str">
        <f t="shared" si="523"/>
        <v/>
      </c>
      <c r="Z4209" s="21" t="str">
        <f t="shared" si="524"/>
        <v/>
      </c>
      <c r="AA4209" s="21" t="str">
        <f t="shared" si="525"/>
        <v/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x14ac:dyDescent="0.25">
      <c r="A4210" s="21">
        <v>4204</v>
      </c>
      <c r="B4210" s="21" t="s">
        <v>5841</v>
      </c>
      <c r="C4210" s="30">
        <v>45965</v>
      </c>
      <c r="D4210" s="30">
        <v>45975</v>
      </c>
      <c r="E4210" s="47">
        <v>281.39999999999998</v>
      </c>
      <c r="F4210" s="47">
        <f t="shared" si="521"/>
        <v>24763.199999999997</v>
      </c>
      <c r="G4210" s="48">
        <f t="shared" si="522"/>
        <v>24763.199999999997</v>
      </c>
      <c r="H4210" s="21">
        <v>313624</v>
      </c>
      <c r="I4210" s="21" t="s">
        <v>5807</v>
      </c>
      <c r="J4210" s="21">
        <v>1</v>
      </c>
      <c r="K4210" s="21">
        <v>1</v>
      </c>
      <c r="L4210" s="21">
        <f t="shared" si="526"/>
        <v>0</v>
      </c>
      <c r="M4210" s="21"/>
      <c r="N4210" s="30">
        <v>45978</v>
      </c>
      <c r="O4210" s="48"/>
      <c r="P4210" s="21" t="s">
        <v>2171</v>
      </c>
      <c r="Q4210" s="21"/>
      <c r="R4210" s="21"/>
      <c r="S4210" s="3">
        <v>4</v>
      </c>
      <c r="T4210" s="37"/>
      <c r="U4210" s="21" t="s">
        <v>5878</v>
      </c>
      <c r="V4210" s="21" t="str">
        <f>VLOOKUP(P4210,'Customer List'!B:C,2,)</f>
        <v>Gujrat</v>
      </c>
      <c r="W4210" s="38"/>
      <c r="X4210" s="30"/>
      <c r="Y4210" s="21" t="str">
        <f t="shared" si="523"/>
        <v/>
      </c>
      <c r="Z4210" s="21" t="str">
        <f t="shared" si="524"/>
        <v>Monday</v>
      </c>
      <c r="AA4210" s="21" t="str">
        <f t="shared" si="525"/>
        <v/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v>4205</v>
      </c>
      <c r="B4211" s="21" t="s">
        <v>5841</v>
      </c>
      <c r="C4211" s="30">
        <v>45965</v>
      </c>
      <c r="D4211" s="30">
        <v>45975</v>
      </c>
      <c r="E4211" s="47">
        <v>80.400000000000006</v>
      </c>
      <c r="F4211" s="47">
        <f t="shared" si="521"/>
        <v>7075.2000000000007</v>
      </c>
      <c r="G4211" s="48">
        <f t="shared" si="522"/>
        <v>7075.2000000000007</v>
      </c>
      <c r="H4211" s="21">
        <v>315807</v>
      </c>
      <c r="I4211" s="21" t="s">
        <v>5388</v>
      </c>
      <c r="J4211" s="21">
        <v>1</v>
      </c>
      <c r="K4211" s="21">
        <v>1</v>
      </c>
      <c r="L4211" s="21">
        <f t="shared" si="526"/>
        <v>0</v>
      </c>
      <c r="M4211" s="21"/>
      <c r="N4211" s="30">
        <v>45978</v>
      </c>
      <c r="O4211" s="48"/>
      <c r="P4211" s="21" t="s">
        <v>3334</v>
      </c>
      <c r="Q4211" s="21"/>
      <c r="R4211" s="21"/>
      <c r="S4211" s="3">
        <v>4</v>
      </c>
      <c r="T4211" s="37"/>
      <c r="U4211" s="21" t="s">
        <v>5878</v>
      </c>
      <c r="V4211" s="21" t="str">
        <f>VLOOKUP(P4211,'Customer List'!B:C,2,)</f>
        <v>Chandigarh</v>
      </c>
      <c r="W4211" s="38"/>
      <c r="X4211" s="30"/>
      <c r="Y4211" s="21" t="str">
        <f t="shared" si="523"/>
        <v/>
      </c>
      <c r="Z4211" s="21" t="str">
        <f t="shared" si="524"/>
        <v>Monday</v>
      </c>
      <c r="AA4211" s="21" t="str">
        <f t="shared" si="525"/>
        <v/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v>4206</v>
      </c>
      <c r="B4212" s="21" t="s">
        <v>5841</v>
      </c>
      <c r="C4212" s="30">
        <v>45965</v>
      </c>
      <c r="D4212" s="30">
        <v>45975</v>
      </c>
      <c r="E4212" s="47">
        <v>33</v>
      </c>
      <c r="F4212" s="47">
        <f t="shared" si="521"/>
        <v>2904</v>
      </c>
      <c r="G4212" s="48">
        <f t="shared" si="522"/>
        <v>2904</v>
      </c>
      <c r="H4212" s="21">
        <v>317306</v>
      </c>
      <c r="I4212" s="21" t="s">
        <v>4772</v>
      </c>
      <c r="J4212" s="21">
        <v>1</v>
      </c>
      <c r="K4212" s="21">
        <v>1</v>
      </c>
      <c r="L4212" s="21">
        <f t="shared" si="526"/>
        <v>0</v>
      </c>
      <c r="M4212" s="21"/>
      <c r="N4212" s="30">
        <v>45976</v>
      </c>
      <c r="O4212" s="48"/>
      <c r="P4212" s="21" t="s">
        <v>626</v>
      </c>
      <c r="Q4212" s="21">
        <v>58158204996</v>
      </c>
      <c r="R4212" s="21"/>
      <c r="S4212" s="3">
        <v>4</v>
      </c>
      <c r="T4212" s="37"/>
      <c r="U4212" s="21" t="s">
        <v>5878</v>
      </c>
      <c r="V4212" s="21" t="str">
        <f>VLOOKUP(P4212,'Customer List'!B:C,2,)</f>
        <v>Hyderabad</v>
      </c>
      <c r="W4212" s="38"/>
      <c r="X4212" s="30"/>
      <c r="Y4212" s="21" t="str">
        <f t="shared" si="523"/>
        <v/>
      </c>
      <c r="Z4212" s="21" t="str">
        <f t="shared" si="524"/>
        <v>Saturday</v>
      </c>
      <c r="AA4212" s="21" t="str">
        <f t="shared" si="525"/>
        <v/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v>4207</v>
      </c>
      <c r="B4213" s="21" t="s">
        <v>5841</v>
      </c>
      <c r="C4213" s="30">
        <v>45965</v>
      </c>
      <c r="D4213" s="30">
        <v>45975</v>
      </c>
      <c r="E4213" s="47">
        <v>39.6</v>
      </c>
      <c r="F4213" s="47">
        <f t="shared" si="521"/>
        <v>3484.8</v>
      </c>
      <c r="G4213" s="48">
        <f t="shared" si="522"/>
        <v>3484.8</v>
      </c>
      <c r="H4213" s="21">
        <v>317308</v>
      </c>
      <c r="I4213" s="21" t="s">
        <v>4772</v>
      </c>
      <c r="J4213" s="21">
        <v>1</v>
      </c>
      <c r="K4213" s="21"/>
      <c r="L4213" s="21">
        <f t="shared" si="526"/>
        <v>1</v>
      </c>
      <c r="M4213" s="21"/>
      <c r="N4213" s="30"/>
      <c r="O4213" s="48"/>
      <c r="P4213" s="21" t="s">
        <v>42</v>
      </c>
      <c r="Q4213" s="21"/>
      <c r="R4213" s="21"/>
      <c r="S4213" s="3">
        <v>4</v>
      </c>
      <c r="T4213" s="37"/>
      <c r="U4213" s="21" t="s">
        <v>5878</v>
      </c>
      <c r="V4213" s="21" t="str">
        <f>VLOOKUP(P4213,'Customer List'!B:C,2,)</f>
        <v>Faridabad</v>
      </c>
      <c r="W4213" s="38"/>
      <c r="X4213" s="30"/>
      <c r="Y4213" s="21" t="str">
        <f t="shared" si="523"/>
        <v/>
      </c>
      <c r="Z4213" s="21" t="str">
        <f t="shared" si="524"/>
        <v/>
      </c>
      <c r="AA4213" s="21" t="str">
        <f t="shared" si="525"/>
        <v/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 x14ac:dyDescent="0.25">
      <c r="A4214" s="21">
        <v>4208</v>
      </c>
      <c r="B4214" s="21" t="s">
        <v>5841</v>
      </c>
      <c r="C4214" s="30">
        <v>45965</v>
      </c>
      <c r="D4214" s="30">
        <v>45975</v>
      </c>
      <c r="E4214" s="47">
        <v>296.8</v>
      </c>
      <c r="F4214" s="47">
        <f t="shared" si="521"/>
        <v>26118.400000000001</v>
      </c>
      <c r="G4214" s="48">
        <f t="shared" si="522"/>
        <v>52236.800000000003</v>
      </c>
      <c r="H4214" s="21">
        <v>317438</v>
      </c>
      <c r="I4214" s="21" t="s">
        <v>4783</v>
      </c>
      <c r="J4214" s="21">
        <v>2</v>
      </c>
      <c r="K4214" s="21">
        <v>2</v>
      </c>
      <c r="L4214" s="21">
        <f t="shared" si="526"/>
        <v>0</v>
      </c>
      <c r="M4214" s="21"/>
      <c r="N4214" s="30">
        <v>45976</v>
      </c>
      <c r="O4214" s="48"/>
      <c r="P4214" s="21" t="s">
        <v>2046</v>
      </c>
      <c r="Q4214" s="21"/>
      <c r="R4214" s="21"/>
      <c r="S4214" s="3">
        <v>4</v>
      </c>
      <c r="T4214" s="37"/>
      <c r="U4214" s="21" t="s">
        <v>5878</v>
      </c>
      <c r="V4214" s="21" t="str">
        <f>VLOOKUP(P4214,'Customer List'!B:C,2,)</f>
        <v>Banglore</v>
      </c>
      <c r="W4214" s="38"/>
      <c r="X4214" s="30"/>
      <c r="Y4214" s="21" t="str">
        <f t="shared" si="523"/>
        <v/>
      </c>
      <c r="Z4214" s="21" t="str">
        <f t="shared" si="524"/>
        <v>Saturday</v>
      </c>
      <c r="AA4214" s="21" t="str">
        <f t="shared" si="525"/>
        <v/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4209</v>
      </c>
      <c r="B4215" s="21" t="s">
        <v>5841</v>
      </c>
      <c r="C4215" s="30">
        <v>45965</v>
      </c>
      <c r="D4215" s="30">
        <v>45975</v>
      </c>
      <c r="E4215" s="47">
        <v>222</v>
      </c>
      <c r="F4215" s="47">
        <f t="shared" si="521"/>
        <v>19536</v>
      </c>
      <c r="G4215" s="48">
        <f t="shared" si="522"/>
        <v>19536</v>
      </c>
      <c r="H4215" s="21">
        <v>320014</v>
      </c>
      <c r="I4215" s="21" t="s">
        <v>5542</v>
      </c>
      <c r="J4215" s="21">
        <v>1</v>
      </c>
      <c r="K4215" s="21">
        <v>1</v>
      </c>
      <c r="L4215" s="21">
        <f t="shared" si="526"/>
        <v>0</v>
      </c>
      <c r="M4215" s="21"/>
      <c r="N4215" s="30">
        <v>45976</v>
      </c>
      <c r="O4215" s="48"/>
      <c r="P4215" s="21" t="s">
        <v>276</v>
      </c>
      <c r="Q4215" s="21">
        <v>58158193520</v>
      </c>
      <c r="R4215" s="21"/>
      <c r="S4215" s="3">
        <v>4</v>
      </c>
      <c r="T4215" s="37"/>
      <c r="U4215" s="21" t="s">
        <v>5878</v>
      </c>
      <c r="V4215" s="21" t="str">
        <f>VLOOKUP(P4215,'Customer List'!B:C,2,)</f>
        <v>Pune</v>
      </c>
      <c r="W4215" s="38"/>
      <c r="X4215" s="30"/>
      <c r="Y4215" s="21" t="str">
        <f t="shared" si="523"/>
        <v/>
      </c>
      <c r="Z4215" s="21" t="str">
        <f t="shared" si="524"/>
        <v>Saturday</v>
      </c>
      <c r="AA4215" s="21" t="str">
        <f t="shared" si="525"/>
        <v/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x14ac:dyDescent="0.25">
      <c r="A4216" s="21">
        <v>4210</v>
      </c>
      <c r="B4216" s="21" t="s">
        <v>5841</v>
      </c>
      <c r="C4216" s="30">
        <v>45965</v>
      </c>
      <c r="D4216" s="30">
        <v>45975</v>
      </c>
      <c r="E4216" s="47">
        <v>81.599999999999994</v>
      </c>
      <c r="F4216" s="47">
        <f t="shared" si="521"/>
        <v>7180.7999999999993</v>
      </c>
      <c r="G4216" s="48">
        <f t="shared" si="522"/>
        <v>7180.7999999999993</v>
      </c>
      <c r="H4216" s="21">
        <v>320819</v>
      </c>
      <c r="I4216" s="21" t="s">
        <v>5851</v>
      </c>
      <c r="J4216" s="21">
        <v>1</v>
      </c>
      <c r="K4216" s="21">
        <v>1</v>
      </c>
      <c r="L4216" s="21">
        <f t="shared" si="526"/>
        <v>0</v>
      </c>
      <c r="M4216" s="21"/>
      <c r="N4216" s="30">
        <v>45976</v>
      </c>
      <c r="O4216" s="48"/>
      <c r="P4216" s="21" t="s">
        <v>228</v>
      </c>
      <c r="Q4216" s="21">
        <v>58158206186</v>
      </c>
      <c r="R4216" s="21"/>
      <c r="S4216" s="3">
        <v>4</v>
      </c>
      <c r="T4216" s="37"/>
      <c r="U4216" s="21" t="s">
        <v>5878</v>
      </c>
      <c r="V4216" s="21" t="str">
        <f>VLOOKUP(P4216,'Customer List'!B:C,2,)</f>
        <v>Kolkata</v>
      </c>
      <c r="W4216" s="38"/>
      <c r="X4216" s="30"/>
      <c r="Y4216" s="21" t="str">
        <f t="shared" si="523"/>
        <v/>
      </c>
      <c r="Z4216" s="21" t="str">
        <f t="shared" si="524"/>
        <v>Saturday</v>
      </c>
      <c r="AA4216" s="21" t="str">
        <f t="shared" si="525"/>
        <v/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4211</v>
      </c>
      <c r="B4217" s="21" t="s">
        <v>5841</v>
      </c>
      <c r="C4217" s="30">
        <v>45965</v>
      </c>
      <c r="D4217" s="30">
        <v>45975</v>
      </c>
      <c r="E4217" s="47">
        <v>139.80000000000001</v>
      </c>
      <c r="F4217" s="47">
        <f t="shared" si="521"/>
        <v>12302.400000000001</v>
      </c>
      <c r="G4217" s="48">
        <f t="shared" si="522"/>
        <v>12302.400000000001</v>
      </c>
      <c r="H4217" s="21">
        <v>321306</v>
      </c>
      <c r="I4217" s="21" t="s">
        <v>5852</v>
      </c>
      <c r="J4217" s="21">
        <v>1</v>
      </c>
      <c r="K4217" s="21"/>
      <c r="L4217" s="21">
        <f t="shared" si="526"/>
        <v>1</v>
      </c>
      <c r="M4217" s="21"/>
      <c r="N4217" s="30"/>
      <c r="O4217" s="48"/>
      <c r="P4217" s="21" t="s">
        <v>30</v>
      </c>
      <c r="Q4217" s="21"/>
      <c r="R4217" s="21"/>
      <c r="S4217" s="3">
        <v>4</v>
      </c>
      <c r="T4217" s="37"/>
      <c r="U4217" s="21" t="s">
        <v>5878</v>
      </c>
      <c r="V4217" s="21" t="str">
        <f>VLOOKUP(P4217,'Customer List'!B:C,2,)</f>
        <v>Delhi</v>
      </c>
      <c r="W4217" s="38"/>
      <c r="X4217" s="30"/>
      <c r="Y4217" s="21" t="str">
        <f t="shared" si="523"/>
        <v/>
      </c>
      <c r="Z4217" s="21" t="str">
        <f t="shared" si="524"/>
        <v/>
      </c>
      <c r="AA4217" s="21" t="str">
        <f t="shared" si="525"/>
        <v/>
      </c>
      <c r="AB4217" s="21" t="str">
        <f>VLOOKUP(U4217,'Currency Sheet'!A:C,3,)</f>
        <v>DOLLAR</v>
      </c>
      <c r="AC4217" s="42" t="str">
        <f>VLOOKUP(P4217,'Customer List'!B:D,3,)</f>
        <v>Local</v>
      </c>
    </row>
    <row r="4218" spans="1:29" x14ac:dyDescent="0.25">
      <c r="A4218" s="21">
        <v>4212</v>
      </c>
      <c r="B4218" s="21" t="s">
        <v>5841</v>
      </c>
      <c r="C4218" s="30">
        <v>45965</v>
      </c>
      <c r="D4218" s="30">
        <v>45975</v>
      </c>
      <c r="E4218" s="47">
        <v>222</v>
      </c>
      <c r="F4218" s="47">
        <f t="shared" si="521"/>
        <v>19536</v>
      </c>
      <c r="G4218" s="48">
        <f t="shared" si="522"/>
        <v>19536</v>
      </c>
      <c r="H4218" s="21">
        <v>331222</v>
      </c>
      <c r="I4218" s="21" t="s">
        <v>5834</v>
      </c>
      <c r="J4218" s="21">
        <v>1</v>
      </c>
      <c r="K4218" s="21">
        <v>1</v>
      </c>
      <c r="L4218" s="21">
        <f t="shared" si="526"/>
        <v>0</v>
      </c>
      <c r="M4218" s="21"/>
      <c r="N4218" s="30">
        <v>45978</v>
      </c>
      <c r="O4218" s="48"/>
      <c r="P4218" s="21" t="s">
        <v>891</v>
      </c>
      <c r="Q4218" s="21"/>
      <c r="R4218" s="21"/>
      <c r="S4218" s="3">
        <v>4</v>
      </c>
      <c r="T4218" s="37"/>
      <c r="U4218" s="21" t="s">
        <v>5878</v>
      </c>
      <c r="V4218" s="21" t="str">
        <f>VLOOKUP(P4218,'Customer List'!B:C,2,)</f>
        <v>Banglore</v>
      </c>
      <c r="W4218" s="38"/>
      <c r="X4218" s="30"/>
      <c r="Y4218" s="21" t="str">
        <f t="shared" si="523"/>
        <v/>
      </c>
      <c r="Z4218" s="21" t="str">
        <f t="shared" si="524"/>
        <v>Monday</v>
      </c>
      <c r="AA4218" s="21" t="str">
        <f t="shared" si="525"/>
        <v/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4213</v>
      </c>
      <c r="B4219" s="21" t="s">
        <v>5841</v>
      </c>
      <c r="C4219" s="30">
        <v>45965</v>
      </c>
      <c r="D4219" s="30">
        <v>45975</v>
      </c>
      <c r="E4219" s="47">
        <v>304.5</v>
      </c>
      <c r="F4219" s="47">
        <f t="shared" si="521"/>
        <v>26796</v>
      </c>
      <c r="G4219" s="48">
        <f t="shared" si="522"/>
        <v>26796</v>
      </c>
      <c r="H4219" s="21">
        <v>331246</v>
      </c>
      <c r="I4219" s="21" t="s">
        <v>5834</v>
      </c>
      <c r="J4219" s="21">
        <v>1</v>
      </c>
      <c r="K4219" s="21"/>
      <c r="L4219" s="21">
        <f t="shared" si="526"/>
        <v>1</v>
      </c>
      <c r="M4219" s="21"/>
      <c r="N4219" s="30"/>
      <c r="O4219" s="48"/>
      <c r="P4219" s="21" t="s">
        <v>42</v>
      </c>
      <c r="Q4219" s="21"/>
      <c r="R4219" s="21"/>
      <c r="S4219" s="3">
        <v>4</v>
      </c>
      <c r="T4219" s="37"/>
      <c r="U4219" s="21" t="s">
        <v>5878</v>
      </c>
      <c r="V4219" s="21" t="str">
        <f>VLOOKUP(P4219,'Customer List'!B:C,2,)</f>
        <v>Faridabad</v>
      </c>
      <c r="W4219" s="38"/>
      <c r="X4219" s="30"/>
      <c r="Y4219" s="21" t="str">
        <f t="shared" si="523"/>
        <v/>
      </c>
      <c r="Z4219" s="21" t="str">
        <f t="shared" si="524"/>
        <v/>
      </c>
      <c r="AA4219" s="21" t="str">
        <f t="shared" si="525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x14ac:dyDescent="0.25">
      <c r="A4220" s="21">
        <v>4214</v>
      </c>
      <c r="B4220" s="21" t="s">
        <v>5841</v>
      </c>
      <c r="C4220" s="30">
        <v>45965</v>
      </c>
      <c r="D4220" s="30">
        <v>45975</v>
      </c>
      <c r="E4220" s="47">
        <v>88.2</v>
      </c>
      <c r="F4220" s="47">
        <f t="shared" si="521"/>
        <v>7761.6</v>
      </c>
      <c r="G4220" s="48">
        <f t="shared" si="522"/>
        <v>7761.6</v>
      </c>
      <c r="H4220" s="21">
        <v>333815</v>
      </c>
      <c r="I4220" s="21" t="s">
        <v>5188</v>
      </c>
      <c r="J4220" s="21">
        <v>1</v>
      </c>
      <c r="K4220" s="21">
        <v>1</v>
      </c>
      <c r="L4220" s="21">
        <f t="shared" si="526"/>
        <v>0</v>
      </c>
      <c r="M4220" s="21"/>
      <c r="N4220" s="30">
        <v>45979</v>
      </c>
      <c r="O4220" s="48"/>
      <c r="P4220" s="21" t="s">
        <v>208</v>
      </c>
      <c r="Q4220" s="21" t="s">
        <v>1127</v>
      </c>
      <c r="R4220" s="21" t="s">
        <v>1127</v>
      </c>
      <c r="S4220" s="3">
        <v>4</v>
      </c>
      <c r="T4220" s="37"/>
      <c r="U4220" s="21" t="s">
        <v>5878</v>
      </c>
      <c r="V4220" s="21" t="str">
        <f>VLOOKUP(P4220,'Customer List'!B:C,2,)</f>
        <v>Delhi</v>
      </c>
      <c r="W4220" s="38"/>
      <c r="X4220" s="30"/>
      <c r="Y4220" s="21" t="str">
        <f t="shared" si="523"/>
        <v/>
      </c>
      <c r="Z4220" s="21" t="str">
        <f t="shared" si="524"/>
        <v>Tuesday</v>
      </c>
      <c r="AA4220" s="21" t="str">
        <f t="shared" si="525"/>
        <v/>
      </c>
      <c r="AB4220" s="21" t="str">
        <f>VLOOKUP(U4220,'Currency Sheet'!A:C,3,)</f>
        <v>DOLLAR</v>
      </c>
      <c r="AC4220" s="42" t="str">
        <f>VLOOKUP(P4220,'Customer List'!B:D,3,)</f>
        <v>Local</v>
      </c>
    </row>
    <row r="4221" spans="1:29" x14ac:dyDescent="0.25">
      <c r="A4221" s="21">
        <v>4215</v>
      </c>
      <c r="B4221" s="21" t="s">
        <v>5841</v>
      </c>
      <c r="C4221" s="30">
        <v>45965</v>
      </c>
      <c r="D4221" s="30">
        <v>45975</v>
      </c>
      <c r="E4221" s="47">
        <v>193.8</v>
      </c>
      <c r="F4221" s="47">
        <f t="shared" si="521"/>
        <v>17054.400000000001</v>
      </c>
      <c r="G4221" s="48">
        <f t="shared" si="522"/>
        <v>34108.800000000003</v>
      </c>
      <c r="H4221" s="21">
        <v>334112</v>
      </c>
      <c r="I4221" s="21" t="s">
        <v>5853</v>
      </c>
      <c r="J4221" s="21">
        <v>2</v>
      </c>
      <c r="K4221" s="21">
        <v>2</v>
      </c>
      <c r="L4221" s="21">
        <f t="shared" si="526"/>
        <v>0</v>
      </c>
      <c r="M4221" s="21"/>
      <c r="N4221" s="30">
        <v>45976</v>
      </c>
      <c r="O4221" s="48"/>
      <c r="P4221" s="21" t="s">
        <v>2046</v>
      </c>
      <c r="Q4221" s="21"/>
      <c r="R4221" s="21"/>
      <c r="S4221" s="3">
        <v>4</v>
      </c>
      <c r="T4221" s="37"/>
      <c r="U4221" s="21" t="s">
        <v>5878</v>
      </c>
      <c r="V4221" s="21" t="str">
        <f>VLOOKUP(P4221,'Customer List'!B:C,2,)</f>
        <v>Banglore</v>
      </c>
      <c r="W4221" s="38"/>
      <c r="X4221" s="30"/>
      <c r="Y4221" s="21" t="str">
        <f t="shared" si="523"/>
        <v/>
      </c>
      <c r="Z4221" s="21" t="str">
        <f t="shared" si="524"/>
        <v>Saturday</v>
      </c>
      <c r="AA4221" s="21" t="str">
        <f t="shared" si="525"/>
        <v/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4216</v>
      </c>
      <c r="B4222" s="21" t="s">
        <v>5841</v>
      </c>
      <c r="C4222" s="30">
        <v>45965</v>
      </c>
      <c r="D4222" s="30">
        <v>45975</v>
      </c>
      <c r="E4222" s="47">
        <v>70.2</v>
      </c>
      <c r="F4222" s="47">
        <f t="shared" si="521"/>
        <v>6177.6</v>
      </c>
      <c r="G4222" s="48">
        <f t="shared" si="522"/>
        <v>6177.6</v>
      </c>
      <c r="H4222" s="21">
        <v>337205</v>
      </c>
      <c r="I4222" s="21" t="s">
        <v>5394</v>
      </c>
      <c r="J4222" s="21">
        <v>1</v>
      </c>
      <c r="K4222" s="21">
        <v>1</v>
      </c>
      <c r="L4222" s="21">
        <f t="shared" si="526"/>
        <v>0</v>
      </c>
      <c r="M4222" s="21"/>
      <c r="N4222" s="30">
        <v>45979</v>
      </c>
      <c r="O4222" s="48"/>
      <c r="P4222" s="21" t="s">
        <v>208</v>
      </c>
      <c r="Q4222" s="21" t="s">
        <v>1127</v>
      </c>
      <c r="R4222" s="21" t="s">
        <v>1127</v>
      </c>
      <c r="S4222" s="3">
        <v>4</v>
      </c>
      <c r="T4222" s="37"/>
      <c r="U4222" s="21" t="s">
        <v>5878</v>
      </c>
      <c r="V4222" s="21" t="str">
        <f>VLOOKUP(P4222,'Customer List'!B:C,2,)</f>
        <v>Delhi</v>
      </c>
      <c r="W4222" s="38"/>
      <c r="X4222" s="30"/>
      <c r="Y4222" s="21" t="str">
        <f t="shared" si="523"/>
        <v/>
      </c>
      <c r="Z4222" s="21" t="str">
        <f t="shared" si="524"/>
        <v>Tuesday</v>
      </c>
      <c r="AA4222" s="21" t="str">
        <f t="shared" si="525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x14ac:dyDescent="0.25">
      <c r="A4223" s="21">
        <v>4217</v>
      </c>
      <c r="B4223" s="21" t="s">
        <v>5841</v>
      </c>
      <c r="C4223" s="30">
        <v>45965</v>
      </c>
      <c r="D4223" s="30">
        <v>45975</v>
      </c>
      <c r="E4223" s="47">
        <v>315.7</v>
      </c>
      <c r="F4223" s="47">
        <f t="shared" si="521"/>
        <v>27781.599999999999</v>
      </c>
      <c r="G4223" s="48">
        <f t="shared" si="522"/>
        <v>27781.599999999999</v>
      </c>
      <c r="H4223" s="21">
        <v>337250</v>
      </c>
      <c r="I4223" s="21" t="s">
        <v>5394</v>
      </c>
      <c r="J4223" s="21">
        <v>1</v>
      </c>
      <c r="K4223" s="21">
        <v>1</v>
      </c>
      <c r="L4223" s="21">
        <f t="shared" si="526"/>
        <v>0</v>
      </c>
      <c r="M4223" s="21"/>
      <c r="N4223" s="30">
        <v>45976</v>
      </c>
      <c r="O4223" s="48"/>
      <c r="P4223" s="21" t="s">
        <v>626</v>
      </c>
      <c r="Q4223" s="21">
        <v>58158204996</v>
      </c>
      <c r="R4223" s="21"/>
      <c r="S4223" s="3">
        <v>4</v>
      </c>
      <c r="T4223" s="37"/>
      <c r="U4223" s="21" t="s">
        <v>5878</v>
      </c>
      <c r="V4223" s="21" t="str">
        <f>VLOOKUP(P4223,'Customer List'!B:C,2,)</f>
        <v>Hyderabad</v>
      </c>
      <c r="W4223" s="38"/>
      <c r="X4223" s="30"/>
      <c r="Y4223" s="21" t="str">
        <f t="shared" si="523"/>
        <v/>
      </c>
      <c r="Z4223" s="21" t="str">
        <f t="shared" si="524"/>
        <v>Saturday</v>
      </c>
      <c r="AA4223" s="21" t="str">
        <f t="shared" si="525"/>
        <v/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x14ac:dyDescent="0.25">
      <c r="A4224" s="21">
        <v>4218</v>
      </c>
      <c r="B4224" s="21" t="s">
        <v>5841</v>
      </c>
      <c r="C4224" s="30">
        <v>45965</v>
      </c>
      <c r="D4224" s="30">
        <v>45975</v>
      </c>
      <c r="E4224" s="47">
        <v>165.9</v>
      </c>
      <c r="F4224" s="47">
        <f t="shared" si="521"/>
        <v>14599.2</v>
      </c>
      <c r="G4224" s="48">
        <f t="shared" si="522"/>
        <v>14599.2</v>
      </c>
      <c r="H4224" s="21">
        <v>339915</v>
      </c>
      <c r="I4224" s="21" t="s">
        <v>5395</v>
      </c>
      <c r="J4224" s="21">
        <v>1</v>
      </c>
      <c r="K4224" s="21">
        <v>1</v>
      </c>
      <c r="L4224" s="21">
        <f t="shared" si="526"/>
        <v>0</v>
      </c>
      <c r="M4224" s="21"/>
      <c r="N4224" s="30">
        <v>45978</v>
      </c>
      <c r="O4224" s="48"/>
      <c r="P4224" s="21" t="s">
        <v>3334</v>
      </c>
      <c r="Q4224" s="21"/>
      <c r="R4224" s="21"/>
      <c r="S4224" s="3">
        <v>4</v>
      </c>
      <c r="T4224" s="37"/>
      <c r="U4224" s="21" t="s">
        <v>5878</v>
      </c>
      <c r="V4224" s="21" t="str">
        <f>VLOOKUP(P4224,'Customer List'!B:C,2,)</f>
        <v>Chandigarh</v>
      </c>
      <c r="W4224" s="38"/>
      <c r="X4224" s="30"/>
      <c r="Y4224" s="21" t="str">
        <f t="shared" si="523"/>
        <v/>
      </c>
      <c r="Z4224" s="21" t="str">
        <f t="shared" si="524"/>
        <v>Monday</v>
      </c>
      <c r="AA4224" s="21" t="str">
        <f t="shared" si="525"/>
        <v/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v>4219</v>
      </c>
      <c r="B4225" s="21" t="s">
        <v>5841</v>
      </c>
      <c r="C4225" s="30">
        <v>45965</v>
      </c>
      <c r="D4225" s="30">
        <v>45975</v>
      </c>
      <c r="E4225" s="47">
        <v>284.89999999999998</v>
      </c>
      <c r="F4225" s="47">
        <f t="shared" si="521"/>
        <v>25071.199999999997</v>
      </c>
      <c r="G4225" s="48">
        <f t="shared" si="522"/>
        <v>25071.199999999997</v>
      </c>
      <c r="H4225" s="21">
        <v>341626</v>
      </c>
      <c r="I4225" s="21" t="s">
        <v>5073</v>
      </c>
      <c r="J4225" s="21">
        <v>1</v>
      </c>
      <c r="K4225" s="21">
        <v>1</v>
      </c>
      <c r="L4225" s="21">
        <f t="shared" si="526"/>
        <v>0</v>
      </c>
      <c r="M4225" s="21"/>
      <c r="N4225" s="30">
        <v>45976</v>
      </c>
      <c r="O4225" s="48"/>
      <c r="P4225" s="21" t="s">
        <v>2046</v>
      </c>
      <c r="Q4225" s="21">
        <v>58158206610</v>
      </c>
      <c r="R4225" s="21"/>
      <c r="S4225" s="3">
        <v>4</v>
      </c>
      <c r="T4225" s="37"/>
      <c r="U4225" s="21" t="s">
        <v>5878</v>
      </c>
      <c r="V4225" s="21" t="str">
        <f>VLOOKUP(P4225,'Customer List'!B:C,2,)</f>
        <v>Banglore</v>
      </c>
      <c r="W4225" s="38"/>
      <c r="X4225" s="30"/>
      <c r="Y4225" s="21" t="str">
        <f t="shared" si="523"/>
        <v/>
      </c>
      <c r="Z4225" s="21" t="str">
        <f t="shared" si="524"/>
        <v>Saturday</v>
      </c>
      <c r="AA4225" s="21" t="str">
        <f t="shared" si="525"/>
        <v/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4220</v>
      </c>
      <c r="B4226" s="21" t="s">
        <v>5841</v>
      </c>
      <c r="C4226" s="30">
        <v>45965</v>
      </c>
      <c r="D4226" s="30">
        <v>45975</v>
      </c>
      <c r="E4226" s="47">
        <v>156.6</v>
      </c>
      <c r="F4226" s="47">
        <f t="shared" si="521"/>
        <v>13780.8</v>
      </c>
      <c r="G4226" s="48">
        <f t="shared" si="522"/>
        <v>13780.8</v>
      </c>
      <c r="H4226" s="21">
        <v>343108</v>
      </c>
      <c r="I4226" s="21" t="s">
        <v>5854</v>
      </c>
      <c r="J4226" s="21">
        <v>1</v>
      </c>
      <c r="K4226" s="21">
        <v>1</v>
      </c>
      <c r="L4226" s="21">
        <f t="shared" si="526"/>
        <v>0</v>
      </c>
      <c r="M4226" s="21"/>
      <c r="N4226" s="30">
        <v>45978</v>
      </c>
      <c r="O4226" s="48"/>
      <c r="P4226" s="21" t="s">
        <v>2171</v>
      </c>
      <c r="Q4226" s="21"/>
      <c r="R4226" s="21"/>
      <c r="S4226" s="3">
        <v>4</v>
      </c>
      <c r="T4226" s="37"/>
      <c r="U4226" s="21" t="s">
        <v>5878</v>
      </c>
      <c r="V4226" s="21" t="str">
        <f>VLOOKUP(P4226,'Customer List'!B:C,2,)</f>
        <v>Gujrat</v>
      </c>
      <c r="W4226" s="38"/>
      <c r="X4226" s="30"/>
      <c r="Y4226" s="21" t="str">
        <f t="shared" si="523"/>
        <v/>
      </c>
      <c r="Z4226" s="21" t="str">
        <f t="shared" si="524"/>
        <v>Monday</v>
      </c>
      <c r="AA4226" s="21" t="str">
        <f t="shared" si="525"/>
        <v/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x14ac:dyDescent="0.25">
      <c r="A4227" s="21">
        <v>4221</v>
      </c>
      <c r="B4227" s="21" t="s">
        <v>5841</v>
      </c>
      <c r="C4227" s="30">
        <v>45965</v>
      </c>
      <c r="D4227" s="30">
        <v>45975</v>
      </c>
      <c r="E4227" s="47">
        <v>195</v>
      </c>
      <c r="F4227" s="47">
        <f t="shared" si="521"/>
        <v>17160</v>
      </c>
      <c r="G4227" s="48">
        <f t="shared" si="522"/>
        <v>34320</v>
      </c>
      <c r="H4227" s="21">
        <v>344712</v>
      </c>
      <c r="I4227" s="21" t="s">
        <v>4792</v>
      </c>
      <c r="J4227" s="21">
        <v>2</v>
      </c>
      <c r="K4227" s="21">
        <v>2</v>
      </c>
      <c r="L4227" s="21">
        <f t="shared" si="526"/>
        <v>0</v>
      </c>
      <c r="M4227" s="21"/>
      <c r="N4227" s="30">
        <v>45976</v>
      </c>
      <c r="O4227" s="48"/>
      <c r="P4227" s="21" t="s">
        <v>2046</v>
      </c>
      <c r="Q4227" s="21"/>
      <c r="R4227" s="21"/>
      <c r="S4227" s="3">
        <v>4</v>
      </c>
      <c r="T4227" s="37"/>
      <c r="U4227" s="21" t="s">
        <v>5878</v>
      </c>
      <c r="V4227" s="21" t="str">
        <f>VLOOKUP(P4227,'Customer List'!B:C,2,)</f>
        <v>Banglore</v>
      </c>
      <c r="W4227" s="38"/>
      <c r="X4227" s="30"/>
      <c r="Y4227" s="21" t="str">
        <f t="shared" si="523"/>
        <v/>
      </c>
      <c r="Z4227" s="21" t="str">
        <f t="shared" si="524"/>
        <v>Saturday</v>
      </c>
      <c r="AA4227" s="21" t="str">
        <f t="shared" si="525"/>
        <v/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v>4222</v>
      </c>
      <c r="B4228" s="21" t="s">
        <v>5841</v>
      </c>
      <c r="C4228" s="30">
        <v>45965</v>
      </c>
      <c r="D4228" s="30">
        <v>45975</v>
      </c>
      <c r="E4228" s="47">
        <v>292.60000000000002</v>
      </c>
      <c r="F4228" s="47">
        <f t="shared" si="521"/>
        <v>25748.800000000003</v>
      </c>
      <c r="G4228" s="48">
        <f t="shared" si="522"/>
        <v>25748.800000000003</v>
      </c>
      <c r="H4228" s="21">
        <v>344730</v>
      </c>
      <c r="I4228" s="21" t="s">
        <v>4792</v>
      </c>
      <c r="J4228" s="21">
        <v>1</v>
      </c>
      <c r="K4228" s="21">
        <v>1</v>
      </c>
      <c r="L4228" s="21">
        <f t="shared" si="526"/>
        <v>0</v>
      </c>
      <c r="M4228" s="21"/>
      <c r="N4228" s="30">
        <v>45976</v>
      </c>
      <c r="O4228" s="48"/>
      <c r="P4228" s="21" t="s">
        <v>276</v>
      </c>
      <c r="Q4228" s="21">
        <v>58158193520</v>
      </c>
      <c r="R4228" s="21"/>
      <c r="S4228" s="3">
        <v>4</v>
      </c>
      <c r="T4228" s="37"/>
      <c r="U4228" s="21" t="s">
        <v>5878</v>
      </c>
      <c r="V4228" s="21" t="str">
        <f>VLOOKUP(P4228,'Customer List'!B:C,2,)</f>
        <v>Pune</v>
      </c>
      <c r="W4228" s="38"/>
      <c r="X4228" s="30"/>
      <c r="Y4228" s="21" t="str">
        <f t="shared" si="523"/>
        <v/>
      </c>
      <c r="Z4228" s="21" t="str">
        <f t="shared" si="524"/>
        <v>Saturday</v>
      </c>
      <c r="AA4228" s="21" t="str">
        <f t="shared" si="525"/>
        <v/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x14ac:dyDescent="0.25">
      <c r="A4229" s="21">
        <v>4223</v>
      </c>
      <c r="B4229" s="21" t="s">
        <v>5841</v>
      </c>
      <c r="C4229" s="30">
        <v>45965</v>
      </c>
      <c r="D4229" s="30">
        <v>45975</v>
      </c>
      <c r="E4229" s="47">
        <v>172.9</v>
      </c>
      <c r="F4229" s="47">
        <f t="shared" si="521"/>
        <v>15215.2</v>
      </c>
      <c r="G4229" s="48">
        <f t="shared" si="522"/>
        <v>15215.2</v>
      </c>
      <c r="H4229" s="21">
        <v>344732</v>
      </c>
      <c r="I4229" s="21" t="s">
        <v>4792</v>
      </c>
      <c r="J4229" s="21">
        <v>1</v>
      </c>
      <c r="K4229" s="21">
        <v>1</v>
      </c>
      <c r="L4229" s="21">
        <f t="shared" si="526"/>
        <v>0</v>
      </c>
      <c r="M4229" s="21"/>
      <c r="N4229" s="30">
        <v>45976</v>
      </c>
      <c r="O4229" s="48"/>
      <c r="P4229" s="21" t="s">
        <v>626</v>
      </c>
      <c r="Q4229" s="21">
        <v>58158204996</v>
      </c>
      <c r="R4229" s="21"/>
      <c r="S4229" s="3">
        <v>4</v>
      </c>
      <c r="T4229" s="37"/>
      <c r="U4229" s="21" t="s">
        <v>5878</v>
      </c>
      <c r="V4229" s="21" t="str">
        <f>VLOOKUP(P4229,'Customer List'!B:C,2,)</f>
        <v>Hyderabad</v>
      </c>
      <c r="W4229" s="38"/>
      <c r="X4229" s="30"/>
      <c r="Y4229" s="21" t="str">
        <f t="shared" si="523"/>
        <v/>
      </c>
      <c r="Z4229" s="21" t="str">
        <f t="shared" si="524"/>
        <v>Saturday</v>
      </c>
      <c r="AA4229" s="21" t="str">
        <f t="shared" si="525"/>
        <v/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x14ac:dyDescent="0.25">
      <c r="A4230" s="21">
        <v>4224</v>
      </c>
      <c r="B4230" s="21" t="s">
        <v>5841</v>
      </c>
      <c r="C4230" s="30">
        <v>45965</v>
      </c>
      <c r="D4230" s="30">
        <v>45975</v>
      </c>
      <c r="E4230" s="47">
        <v>292.60000000000002</v>
      </c>
      <c r="F4230" s="47">
        <f t="shared" si="521"/>
        <v>25748.800000000003</v>
      </c>
      <c r="G4230" s="48">
        <f t="shared" si="522"/>
        <v>25748.800000000003</v>
      </c>
      <c r="H4230" s="21">
        <v>344734</v>
      </c>
      <c r="I4230" s="21" t="s">
        <v>4792</v>
      </c>
      <c r="J4230" s="21">
        <v>1</v>
      </c>
      <c r="K4230" s="21"/>
      <c r="L4230" s="21">
        <f t="shared" si="526"/>
        <v>1</v>
      </c>
      <c r="M4230" s="21"/>
      <c r="N4230" s="30"/>
      <c r="O4230" s="48"/>
      <c r="P4230" s="21" t="s">
        <v>30</v>
      </c>
      <c r="Q4230" s="21"/>
      <c r="R4230" s="21"/>
      <c r="S4230" s="3">
        <v>4</v>
      </c>
      <c r="T4230" s="37"/>
      <c r="U4230" s="21" t="s">
        <v>5878</v>
      </c>
      <c r="V4230" s="21" t="str">
        <f>VLOOKUP(P4230,'Customer List'!B:C,2,)</f>
        <v>Delhi</v>
      </c>
      <c r="W4230" s="38"/>
      <c r="X4230" s="30"/>
      <c r="Y4230" s="21" t="str">
        <f t="shared" si="523"/>
        <v/>
      </c>
      <c r="Z4230" s="21" t="str">
        <f t="shared" si="524"/>
        <v/>
      </c>
      <c r="AA4230" s="21" t="str">
        <f t="shared" si="525"/>
        <v/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 x14ac:dyDescent="0.25">
      <c r="A4231" s="21">
        <v>4225</v>
      </c>
      <c r="B4231" s="21" t="s">
        <v>5841</v>
      </c>
      <c r="C4231" s="30">
        <v>45965</v>
      </c>
      <c r="D4231" s="30">
        <v>45975</v>
      </c>
      <c r="E4231" s="47">
        <v>102.6</v>
      </c>
      <c r="F4231" s="47">
        <f t="shared" si="521"/>
        <v>9028.7999999999993</v>
      </c>
      <c r="G4231" s="48">
        <f t="shared" si="522"/>
        <v>9028.7999999999993</v>
      </c>
      <c r="H4231" s="21">
        <v>344807</v>
      </c>
      <c r="I4231" s="21" t="s">
        <v>4772</v>
      </c>
      <c r="J4231" s="21">
        <v>1</v>
      </c>
      <c r="K4231" s="21">
        <v>1</v>
      </c>
      <c r="L4231" s="21">
        <f t="shared" si="526"/>
        <v>0</v>
      </c>
      <c r="M4231" s="21"/>
      <c r="N4231" s="30">
        <v>45979</v>
      </c>
      <c r="O4231" s="48"/>
      <c r="P4231" s="21" t="s">
        <v>208</v>
      </c>
      <c r="Q4231" s="21" t="s">
        <v>1127</v>
      </c>
      <c r="R4231" s="21" t="s">
        <v>1127</v>
      </c>
      <c r="S4231" s="3">
        <v>4</v>
      </c>
      <c r="T4231" s="37"/>
      <c r="U4231" s="21" t="s">
        <v>5878</v>
      </c>
      <c r="V4231" s="21" t="str">
        <f>VLOOKUP(P4231,'Customer List'!B:C,2,)</f>
        <v>Delhi</v>
      </c>
      <c r="W4231" s="38"/>
      <c r="X4231" s="30"/>
      <c r="Y4231" s="21" t="str">
        <f t="shared" si="523"/>
        <v/>
      </c>
      <c r="Z4231" s="21" t="str">
        <f t="shared" si="524"/>
        <v>Tuesday</v>
      </c>
      <c r="AA4231" s="21" t="str">
        <f t="shared" si="525"/>
        <v/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x14ac:dyDescent="0.25">
      <c r="A4232" s="21">
        <v>4226</v>
      </c>
      <c r="B4232" s="21" t="s">
        <v>5841</v>
      </c>
      <c r="C4232" s="30">
        <v>45965</v>
      </c>
      <c r="D4232" s="30">
        <v>45975</v>
      </c>
      <c r="E4232" s="47">
        <v>85.8</v>
      </c>
      <c r="F4232" s="47">
        <f t="shared" si="521"/>
        <v>7550.4</v>
      </c>
      <c r="G4232" s="48">
        <f t="shared" si="522"/>
        <v>7550.4</v>
      </c>
      <c r="H4232" s="21">
        <v>344813</v>
      </c>
      <c r="I4232" s="21" t="s">
        <v>4772</v>
      </c>
      <c r="J4232" s="21">
        <v>1</v>
      </c>
      <c r="K4232" s="21">
        <v>1</v>
      </c>
      <c r="L4232" s="21">
        <f t="shared" si="526"/>
        <v>0</v>
      </c>
      <c r="M4232" s="21"/>
      <c r="N4232" s="30">
        <v>45975</v>
      </c>
      <c r="O4232" s="48"/>
      <c r="P4232" s="21" t="s">
        <v>191</v>
      </c>
      <c r="Q4232" s="21"/>
      <c r="R4232" s="21"/>
      <c r="S4232" s="3">
        <v>4</v>
      </c>
      <c r="T4232" s="37"/>
      <c r="U4232" s="21" t="s">
        <v>5878</v>
      </c>
      <c r="V4232" s="21" t="str">
        <f>VLOOKUP(P4232,'Customer List'!B:C,2,)</f>
        <v>Chandigarh</v>
      </c>
      <c r="W4232" s="38"/>
      <c r="X4232" s="30"/>
      <c r="Y4232" s="21" t="str">
        <f t="shared" si="523"/>
        <v/>
      </c>
      <c r="Z4232" s="21" t="str">
        <f t="shared" si="524"/>
        <v>Friday</v>
      </c>
      <c r="AA4232" s="21" t="str">
        <f t="shared" si="525"/>
        <v/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x14ac:dyDescent="0.25">
      <c r="A4233" s="21">
        <v>4227</v>
      </c>
      <c r="B4233" s="21" t="s">
        <v>5841</v>
      </c>
      <c r="C4233" s="30">
        <v>45965</v>
      </c>
      <c r="D4233" s="30">
        <v>45975</v>
      </c>
      <c r="E4233" s="47">
        <v>292.60000000000002</v>
      </c>
      <c r="F4233" s="47">
        <f t="shared" si="521"/>
        <v>25748.800000000003</v>
      </c>
      <c r="G4233" s="48">
        <f t="shared" si="522"/>
        <v>25748.800000000003</v>
      </c>
      <c r="H4233" s="21">
        <v>344846</v>
      </c>
      <c r="I4233" s="21" t="s">
        <v>4772</v>
      </c>
      <c r="J4233" s="21">
        <v>1</v>
      </c>
      <c r="K4233" s="21"/>
      <c r="L4233" s="21">
        <f t="shared" si="526"/>
        <v>1</v>
      </c>
      <c r="M4233" s="21"/>
      <c r="N4233" s="30"/>
      <c r="O4233" s="48"/>
      <c r="P4233" s="21" t="s">
        <v>625</v>
      </c>
      <c r="Q4233" s="21"/>
      <c r="R4233" s="21"/>
      <c r="S4233" s="3">
        <v>4</v>
      </c>
      <c r="T4233" s="37"/>
      <c r="U4233" s="21" t="s">
        <v>5878</v>
      </c>
      <c r="V4233" s="21" t="str">
        <f>VLOOKUP(P4233,'Customer List'!B:C,2,)</f>
        <v>Delhi</v>
      </c>
      <c r="W4233" s="38"/>
      <c r="X4233" s="30"/>
      <c r="Y4233" s="21" t="str">
        <f t="shared" si="523"/>
        <v/>
      </c>
      <c r="Z4233" s="21" t="str">
        <f t="shared" si="524"/>
        <v/>
      </c>
      <c r="AA4233" s="21" t="str">
        <f t="shared" si="525"/>
        <v/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 x14ac:dyDescent="0.25">
      <c r="A4234" s="21">
        <v>4228</v>
      </c>
      <c r="B4234" s="21" t="s">
        <v>5841</v>
      </c>
      <c r="C4234" s="30">
        <v>45965</v>
      </c>
      <c r="D4234" s="30">
        <v>45975</v>
      </c>
      <c r="E4234" s="47">
        <v>216</v>
      </c>
      <c r="F4234" s="47">
        <f t="shared" si="521"/>
        <v>19008</v>
      </c>
      <c r="G4234" s="48">
        <f t="shared" si="522"/>
        <v>38016</v>
      </c>
      <c r="H4234" s="21">
        <v>345006</v>
      </c>
      <c r="I4234" s="21" t="s">
        <v>5076</v>
      </c>
      <c r="J4234" s="21">
        <v>2</v>
      </c>
      <c r="K4234" s="21">
        <v>2</v>
      </c>
      <c r="L4234" s="21">
        <f t="shared" si="526"/>
        <v>0</v>
      </c>
      <c r="M4234" s="21"/>
      <c r="N4234" s="30">
        <v>45976</v>
      </c>
      <c r="O4234" s="48"/>
      <c r="P4234" s="21" t="s">
        <v>2046</v>
      </c>
      <c r="Q4234" s="21"/>
      <c r="R4234" s="21"/>
      <c r="S4234" s="3">
        <v>4</v>
      </c>
      <c r="T4234" s="37"/>
      <c r="U4234" s="21" t="s">
        <v>5878</v>
      </c>
      <c r="V4234" s="21" t="str">
        <f>VLOOKUP(P4234,'Customer List'!B:C,2,)</f>
        <v>Banglore</v>
      </c>
      <c r="W4234" s="38"/>
      <c r="X4234" s="30"/>
      <c r="Y4234" s="21" t="str">
        <f t="shared" si="523"/>
        <v/>
      </c>
      <c r="Z4234" s="21" t="str">
        <f t="shared" si="524"/>
        <v>Saturday</v>
      </c>
      <c r="AA4234" s="21" t="str">
        <f t="shared" si="525"/>
        <v/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4229</v>
      </c>
      <c r="B4235" s="21" t="s">
        <v>5841</v>
      </c>
      <c r="C4235" s="30">
        <v>45965</v>
      </c>
      <c r="D4235" s="30">
        <v>45975</v>
      </c>
      <c r="E4235" s="47">
        <v>158.19999999999999</v>
      </c>
      <c r="F4235" s="47">
        <f t="shared" si="521"/>
        <v>13921.599999999999</v>
      </c>
      <c r="G4235" s="48">
        <f t="shared" si="522"/>
        <v>13921.599999999999</v>
      </c>
      <c r="H4235" s="21">
        <v>345031</v>
      </c>
      <c r="I4235" s="21" t="s">
        <v>5076</v>
      </c>
      <c r="J4235" s="21">
        <v>1</v>
      </c>
      <c r="K4235" s="21">
        <v>1</v>
      </c>
      <c r="L4235" s="21">
        <f t="shared" si="526"/>
        <v>0</v>
      </c>
      <c r="M4235" s="21"/>
      <c r="N4235" s="30">
        <v>45976</v>
      </c>
      <c r="O4235" s="48"/>
      <c r="P4235" s="21" t="s">
        <v>276</v>
      </c>
      <c r="Q4235" s="21">
        <v>58158193520</v>
      </c>
      <c r="R4235" s="21"/>
      <c r="S4235" s="3">
        <v>4</v>
      </c>
      <c r="T4235" s="37"/>
      <c r="U4235" s="21" t="s">
        <v>5878</v>
      </c>
      <c r="V4235" s="21" t="str">
        <f>VLOOKUP(P4235,'Customer List'!B:C,2,)</f>
        <v>Pune</v>
      </c>
      <c r="W4235" s="38"/>
      <c r="X4235" s="30"/>
      <c r="Y4235" s="21" t="str">
        <f t="shared" si="523"/>
        <v/>
      </c>
      <c r="Z4235" s="21" t="str">
        <f t="shared" si="524"/>
        <v>Saturday</v>
      </c>
      <c r="AA4235" s="21" t="str">
        <f t="shared" si="525"/>
        <v/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x14ac:dyDescent="0.25">
      <c r="A4236" s="21">
        <v>4230</v>
      </c>
      <c r="B4236" s="21" t="s">
        <v>5841</v>
      </c>
      <c r="C4236" s="30">
        <v>45965</v>
      </c>
      <c r="D4236" s="30">
        <v>45975</v>
      </c>
      <c r="E4236" s="47">
        <v>174.6</v>
      </c>
      <c r="F4236" s="47">
        <f t="shared" si="521"/>
        <v>15364.8</v>
      </c>
      <c r="G4236" s="48">
        <f t="shared" si="522"/>
        <v>15364.8</v>
      </c>
      <c r="H4236" s="21">
        <v>350216</v>
      </c>
      <c r="I4236" s="21" t="s">
        <v>5192</v>
      </c>
      <c r="J4236" s="21">
        <v>1</v>
      </c>
      <c r="K4236" s="21"/>
      <c r="L4236" s="21">
        <f t="shared" si="526"/>
        <v>1</v>
      </c>
      <c r="M4236" s="21"/>
      <c r="N4236" s="30"/>
      <c r="O4236" s="48"/>
      <c r="P4236" s="21" t="s">
        <v>30</v>
      </c>
      <c r="Q4236" s="21"/>
      <c r="R4236" s="21"/>
      <c r="S4236" s="3">
        <v>4</v>
      </c>
      <c r="T4236" s="37"/>
      <c r="U4236" s="21" t="s">
        <v>5878</v>
      </c>
      <c r="V4236" s="21" t="str">
        <f>VLOOKUP(P4236,'Customer List'!B:C,2,)</f>
        <v>Delhi</v>
      </c>
      <c r="W4236" s="38"/>
      <c r="X4236" s="30"/>
      <c r="Y4236" s="21" t="str">
        <f t="shared" si="523"/>
        <v/>
      </c>
      <c r="Z4236" s="21" t="str">
        <f t="shared" si="524"/>
        <v/>
      </c>
      <c r="AA4236" s="21" t="str">
        <f t="shared" si="525"/>
        <v/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x14ac:dyDescent="0.25">
      <c r="A4237" s="21">
        <v>4231</v>
      </c>
      <c r="B4237" s="21" t="s">
        <v>5841</v>
      </c>
      <c r="C4237" s="30">
        <v>45965</v>
      </c>
      <c r="D4237" s="30">
        <v>45975</v>
      </c>
      <c r="E4237" s="47">
        <v>208.2</v>
      </c>
      <c r="F4237" s="47">
        <f t="shared" si="521"/>
        <v>18321.599999999999</v>
      </c>
      <c r="G4237" s="48">
        <f t="shared" si="522"/>
        <v>18321.599999999999</v>
      </c>
      <c r="H4237" s="21">
        <v>350504</v>
      </c>
      <c r="I4237" s="21" t="s">
        <v>5855</v>
      </c>
      <c r="J4237" s="21">
        <v>1</v>
      </c>
      <c r="K4237" s="21"/>
      <c r="L4237" s="21">
        <f t="shared" si="526"/>
        <v>1</v>
      </c>
      <c r="M4237" s="21"/>
      <c r="N4237" s="30"/>
      <c r="O4237" s="48"/>
      <c r="P4237" s="21" t="s">
        <v>625</v>
      </c>
      <c r="Q4237" s="21"/>
      <c r="R4237" s="21"/>
      <c r="S4237" s="3">
        <v>4</v>
      </c>
      <c r="T4237" s="37"/>
      <c r="U4237" s="21" t="s">
        <v>5878</v>
      </c>
      <c r="V4237" s="21" t="str">
        <f>VLOOKUP(P4237,'Customer List'!B:C,2,)</f>
        <v>Delhi</v>
      </c>
      <c r="W4237" s="38"/>
      <c r="X4237" s="30"/>
      <c r="Y4237" s="21" t="str">
        <f t="shared" si="523"/>
        <v/>
      </c>
      <c r="Z4237" s="21" t="str">
        <f t="shared" si="524"/>
        <v/>
      </c>
      <c r="AA4237" s="21" t="str">
        <f t="shared" si="525"/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x14ac:dyDescent="0.25">
      <c r="A4238" s="21">
        <v>4232</v>
      </c>
      <c r="B4238" s="21" t="s">
        <v>5841</v>
      </c>
      <c r="C4238" s="30">
        <v>45965</v>
      </c>
      <c r="D4238" s="30">
        <v>45975</v>
      </c>
      <c r="E4238" s="47">
        <v>105.6</v>
      </c>
      <c r="F4238" s="47">
        <f t="shared" si="521"/>
        <v>9292.7999999999993</v>
      </c>
      <c r="G4238" s="48">
        <f t="shared" si="522"/>
        <v>9292.7999999999993</v>
      </c>
      <c r="H4238" s="21">
        <v>353019</v>
      </c>
      <c r="I4238" s="21" t="s">
        <v>5856</v>
      </c>
      <c r="J4238" s="21">
        <v>1</v>
      </c>
      <c r="K4238" s="21">
        <v>1</v>
      </c>
      <c r="L4238" s="21">
        <f t="shared" si="526"/>
        <v>0</v>
      </c>
      <c r="M4238" s="21"/>
      <c r="N4238" s="30">
        <v>45978</v>
      </c>
      <c r="O4238" s="48"/>
      <c r="P4238" s="21" t="s">
        <v>3334</v>
      </c>
      <c r="Q4238" s="21"/>
      <c r="R4238" s="21"/>
      <c r="S4238" s="3">
        <v>4</v>
      </c>
      <c r="T4238" s="37"/>
      <c r="U4238" s="21" t="s">
        <v>5878</v>
      </c>
      <c r="V4238" s="21" t="str">
        <f>VLOOKUP(P4238,'Customer List'!B:C,2,)</f>
        <v>Chandigarh</v>
      </c>
      <c r="W4238" s="38"/>
      <c r="X4238" s="30"/>
      <c r="Y4238" s="21" t="str">
        <f t="shared" si="523"/>
        <v/>
      </c>
      <c r="Z4238" s="21" t="str">
        <f t="shared" si="524"/>
        <v>Monday</v>
      </c>
      <c r="AA4238" s="21" t="str">
        <f t="shared" si="525"/>
        <v/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v>4233</v>
      </c>
      <c r="B4239" s="21" t="s">
        <v>5841</v>
      </c>
      <c r="C4239" s="30">
        <v>45965</v>
      </c>
      <c r="D4239" s="30">
        <v>45975</v>
      </c>
      <c r="E4239" s="47">
        <v>172.2</v>
      </c>
      <c r="F4239" s="47">
        <f t="shared" si="521"/>
        <v>15153.599999999999</v>
      </c>
      <c r="G4239" s="48">
        <f t="shared" si="522"/>
        <v>30307.199999999997</v>
      </c>
      <c r="H4239" s="21">
        <v>353204</v>
      </c>
      <c r="I4239" s="21" t="s">
        <v>5078</v>
      </c>
      <c r="J4239" s="21">
        <v>2</v>
      </c>
      <c r="K4239" s="21">
        <v>2</v>
      </c>
      <c r="L4239" s="21">
        <f t="shared" si="526"/>
        <v>0</v>
      </c>
      <c r="M4239" s="21"/>
      <c r="N4239" s="30">
        <v>45976</v>
      </c>
      <c r="O4239" s="48"/>
      <c r="P4239" s="21" t="s">
        <v>2046</v>
      </c>
      <c r="Q4239" s="21"/>
      <c r="R4239" s="21"/>
      <c r="S4239" s="3">
        <v>4</v>
      </c>
      <c r="T4239" s="37"/>
      <c r="U4239" s="21" t="s">
        <v>5878</v>
      </c>
      <c r="V4239" s="21" t="str">
        <f>VLOOKUP(P4239,'Customer List'!B:C,2,)</f>
        <v>Banglore</v>
      </c>
      <c r="W4239" s="38"/>
      <c r="X4239" s="30"/>
      <c r="Y4239" s="21" t="str">
        <f t="shared" si="523"/>
        <v/>
      </c>
      <c r="Z4239" s="21" t="str">
        <f t="shared" si="524"/>
        <v>Saturday</v>
      </c>
      <c r="AA4239" s="21" t="str">
        <f t="shared" si="525"/>
        <v/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x14ac:dyDescent="0.25">
      <c r="A4240" s="21">
        <v>4234</v>
      </c>
      <c r="B4240" s="21" t="s">
        <v>5841</v>
      </c>
      <c r="C4240" s="30">
        <v>45965</v>
      </c>
      <c r="D4240" s="30">
        <v>45975</v>
      </c>
      <c r="E4240" s="47">
        <v>229.2</v>
      </c>
      <c r="F4240" s="47">
        <f t="shared" si="521"/>
        <v>20169.599999999999</v>
      </c>
      <c r="G4240" s="48">
        <f t="shared" si="522"/>
        <v>20169.599999999999</v>
      </c>
      <c r="H4240" s="21">
        <v>353236</v>
      </c>
      <c r="I4240" s="21" t="s">
        <v>5078</v>
      </c>
      <c r="J4240" s="21">
        <v>1</v>
      </c>
      <c r="K4240" s="21"/>
      <c r="L4240" s="21">
        <f t="shared" si="526"/>
        <v>1</v>
      </c>
      <c r="M4240" s="21"/>
      <c r="N4240" s="30"/>
      <c r="O4240" s="48"/>
      <c r="P4240" s="21" t="s">
        <v>30</v>
      </c>
      <c r="Q4240" s="21"/>
      <c r="R4240" s="21"/>
      <c r="S4240" s="3">
        <v>4</v>
      </c>
      <c r="T4240" s="37"/>
      <c r="U4240" s="21" t="s">
        <v>5878</v>
      </c>
      <c r="V4240" s="21" t="str">
        <f>VLOOKUP(P4240,'Customer List'!B:C,2,)</f>
        <v>Delhi</v>
      </c>
      <c r="W4240" s="38"/>
      <c r="X4240" s="30"/>
      <c r="Y4240" s="21" t="str">
        <f t="shared" si="523"/>
        <v/>
      </c>
      <c r="Z4240" s="21" t="str">
        <f t="shared" si="524"/>
        <v/>
      </c>
      <c r="AA4240" s="21" t="str">
        <f t="shared" si="525"/>
        <v/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x14ac:dyDescent="0.25">
      <c r="A4241" s="21">
        <v>4235</v>
      </c>
      <c r="B4241" s="21" t="s">
        <v>5841</v>
      </c>
      <c r="C4241" s="30">
        <v>45965</v>
      </c>
      <c r="D4241" s="30">
        <v>45975</v>
      </c>
      <c r="E4241" s="47">
        <v>89.4</v>
      </c>
      <c r="F4241" s="47">
        <f t="shared" si="521"/>
        <v>7867.2000000000007</v>
      </c>
      <c r="G4241" s="48">
        <f t="shared" si="522"/>
        <v>7867.2000000000007</v>
      </c>
      <c r="H4241" s="21">
        <v>353415</v>
      </c>
      <c r="I4241" s="21" t="s">
        <v>5811</v>
      </c>
      <c r="J4241" s="21">
        <v>1</v>
      </c>
      <c r="K4241" s="21">
        <v>1</v>
      </c>
      <c r="L4241" s="21">
        <f t="shared" si="526"/>
        <v>0</v>
      </c>
      <c r="M4241" s="21"/>
      <c r="N4241" s="30">
        <v>45978</v>
      </c>
      <c r="O4241" s="48"/>
      <c r="P4241" s="21" t="s">
        <v>3334</v>
      </c>
      <c r="Q4241" s="21"/>
      <c r="R4241" s="21"/>
      <c r="S4241" s="3">
        <v>4</v>
      </c>
      <c r="T4241" s="37"/>
      <c r="U4241" s="21" t="s">
        <v>5878</v>
      </c>
      <c r="V4241" s="21" t="str">
        <f>VLOOKUP(P4241,'Customer List'!B:C,2,)</f>
        <v>Chandigarh</v>
      </c>
      <c r="W4241" s="38"/>
      <c r="X4241" s="30"/>
      <c r="Y4241" s="21" t="str">
        <f t="shared" si="523"/>
        <v/>
      </c>
      <c r="Z4241" s="21" t="str">
        <f t="shared" si="524"/>
        <v>Monday</v>
      </c>
      <c r="AA4241" s="21" t="str">
        <f t="shared" si="525"/>
        <v/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v>4236</v>
      </c>
      <c r="B4242" s="21" t="s">
        <v>5841</v>
      </c>
      <c r="C4242" s="30">
        <v>45965</v>
      </c>
      <c r="D4242" s="30">
        <v>45975</v>
      </c>
      <c r="E4242" s="47">
        <v>201</v>
      </c>
      <c r="F4242" s="47">
        <f t="shared" si="521"/>
        <v>17688</v>
      </c>
      <c r="G4242" s="48">
        <f t="shared" si="522"/>
        <v>35376</v>
      </c>
      <c r="H4242" s="21">
        <v>353712</v>
      </c>
      <c r="I4242" s="21" t="s">
        <v>4797</v>
      </c>
      <c r="J4242" s="21">
        <v>2</v>
      </c>
      <c r="K4242" s="21">
        <v>2</v>
      </c>
      <c r="L4242" s="21">
        <f t="shared" si="526"/>
        <v>0</v>
      </c>
      <c r="M4242" s="21"/>
      <c r="N4242" s="30">
        <v>45976</v>
      </c>
      <c r="O4242" s="48"/>
      <c r="P4242" s="21" t="s">
        <v>2046</v>
      </c>
      <c r="Q4242" s="21"/>
      <c r="R4242" s="21"/>
      <c r="S4242" s="3">
        <v>4</v>
      </c>
      <c r="T4242" s="37"/>
      <c r="U4242" s="21" t="s">
        <v>5878</v>
      </c>
      <c r="V4242" s="21" t="str">
        <f>VLOOKUP(P4242,'Customer List'!B:C,2,)</f>
        <v>Banglore</v>
      </c>
      <c r="W4242" s="38"/>
      <c r="X4242" s="30"/>
      <c r="Y4242" s="21" t="str">
        <f t="shared" si="523"/>
        <v/>
      </c>
      <c r="Z4242" s="21" t="str">
        <f t="shared" si="524"/>
        <v>Saturday</v>
      </c>
      <c r="AA4242" s="21" t="str">
        <f t="shared" si="525"/>
        <v/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x14ac:dyDescent="0.25">
      <c r="A4243" s="21">
        <v>4237</v>
      </c>
      <c r="B4243" s="21" t="s">
        <v>5841</v>
      </c>
      <c r="C4243" s="30">
        <v>45965</v>
      </c>
      <c r="D4243" s="30">
        <v>45975</v>
      </c>
      <c r="E4243" s="47">
        <v>142.80000000000001</v>
      </c>
      <c r="F4243" s="47">
        <f t="shared" si="521"/>
        <v>12566.400000000001</v>
      </c>
      <c r="G4243" s="48">
        <f t="shared" si="522"/>
        <v>12566.400000000001</v>
      </c>
      <c r="H4243" s="21">
        <v>353737</v>
      </c>
      <c r="I4243" s="21" t="s">
        <v>4797</v>
      </c>
      <c r="J4243" s="21">
        <v>1</v>
      </c>
      <c r="K4243" s="21">
        <v>1</v>
      </c>
      <c r="L4243" s="21">
        <f t="shared" si="526"/>
        <v>0</v>
      </c>
      <c r="M4243" s="21"/>
      <c r="N4243" s="30">
        <v>45978</v>
      </c>
      <c r="O4243" s="48"/>
      <c r="P4243" s="21" t="s">
        <v>3334</v>
      </c>
      <c r="Q4243" s="21"/>
      <c r="R4243" s="21"/>
      <c r="S4243" s="3">
        <v>4</v>
      </c>
      <c r="T4243" s="37"/>
      <c r="U4243" s="21" t="s">
        <v>5878</v>
      </c>
      <c r="V4243" s="21" t="str">
        <f>VLOOKUP(P4243,'Customer List'!B:C,2,)</f>
        <v>Chandigarh</v>
      </c>
      <c r="W4243" s="38"/>
      <c r="X4243" s="30"/>
      <c r="Y4243" s="21" t="str">
        <f t="shared" si="523"/>
        <v/>
      </c>
      <c r="Z4243" s="21" t="str">
        <f t="shared" si="524"/>
        <v>Monday</v>
      </c>
      <c r="AA4243" s="21" t="str">
        <f t="shared" si="525"/>
        <v/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x14ac:dyDescent="0.25">
      <c r="A4244" s="21">
        <v>4238</v>
      </c>
      <c r="B4244" s="21" t="s">
        <v>5841</v>
      </c>
      <c r="C4244" s="30">
        <v>45965</v>
      </c>
      <c r="D4244" s="30">
        <v>45975</v>
      </c>
      <c r="E4244" s="47">
        <v>159</v>
      </c>
      <c r="F4244" s="47">
        <f t="shared" si="521"/>
        <v>13992</v>
      </c>
      <c r="G4244" s="48">
        <f t="shared" si="522"/>
        <v>27984</v>
      </c>
      <c r="H4244" s="21">
        <v>356128</v>
      </c>
      <c r="I4244" s="21" t="s">
        <v>5381</v>
      </c>
      <c r="J4244" s="21">
        <v>2</v>
      </c>
      <c r="K4244" s="21">
        <v>2</v>
      </c>
      <c r="L4244" s="21">
        <f t="shared" si="526"/>
        <v>0</v>
      </c>
      <c r="M4244" s="21"/>
      <c r="N4244" s="30">
        <v>45976</v>
      </c>
      <c r="O4244" s="48"/>
      <c r="P4244" s="21" t="s">
        <v>2046</v>
      </c>
      <c r="Q4244" s="21"/>
      <c r="R4244" s="21"/>
      <c r="S4244" s="3">
        <v>4</v>
      </c>
      <c r="T4244" s="37"/>
      <c r="U4244" s="21" t="s">
        <v>5878</v>
      </c>
      <c r="V4244" s="21" t="str">
        <f>VLOOKUP(P4244,'Customer List'!B:C,2,)</f>
        <v>Banglore</v>
      </c>
      <c r="W4244" s="38"/>
      <c r="X4244" s="30"/>
      <c r="Y4244" s="21" t="str">
        <f t="shared" si="523"/>
        <v/>
      </c>
      <c r="Z4244" s="21" t="str">
        <f t="shared" si="524"/>
        <v>Saturday</v>
      </c>
      <c r="AA4244" s="21" t="str">
        <f t="shared" si="525"/>
        <v/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4239</v>
      </c>
      <c r="B4245" s="21" t="s">
        <v>5841</v>
      </c>
      <c r="C4245" s="30">
        <v>45965</v>
      </c>
      <c r="D4245" s="30">
        <v>45975</v>
      </c>
      <c r="E4245" s="47">
        <v>96.6</v>
      </c>
      <c r="F4245" s="47">
        <f t="shared" si="521"/>
        <v>8500.7999999999993</v>
      </c>
      <c r="G4245" s="48">
        <f t="shared" si="522"/>
        <v>8500.7999999999993</v>
      </c>
      <c r="H4245" s="21">
        <v>357505</v>
      </c>
      <c r="I4245" s="21" t="s">
        <v>4798</v>
      </c>
      <c r="J4245" s="21">
        <v>1</v>
      </c>
      <c r="K4245" s="21">
        <v>1</v>
      </c>
      <c r="L4245" s="21">
        <f t="shared" si="526"/>
        <v>0</v>
      </c>
      <c r="M4245" s="21"/>
      <c r="N4245" s="30">
        <v>45979</v>
      </c>
      <c r="O4245" s="48"/>
      <c r="P4245" s="21" t="s">
        <v>153</v>
      </c>
      <c r="Q4245" s="21" t="s">
        <v>1127</v>
      </c>
      <c r="R4245" s="21" t="s">
        <v>1127</v>
      </c>
      <c r="S4245" s="3">
        <v>4</v>
      </c>
      <c r="T4245" s="37"/>
      <c r="U4245" s="21" t="s">
        <v>5878</v>
      </c>
      <c r="V4245" s="21" t="str">
        <f>VLOOKUP(P4245,'Customer List'!B:C,2,)</f>
        <v>Noida</v>
      </c>
      <c r="W4245" s="38"/>
      <c r="X4245" s="30"/>
      <c r="Y4245" s="21" t="str">
        <f t="shared" si="523"/>
        <v/>
      </c>
      <c r="Z4245" s="21" t="str">
        <f t="shared" si="524"/>
        <v>Tuesday</v>
      </c>
      <c r="AA4245" s="21" t="str">
        <f t="shared" si="525"/>
        <v/>
      </c>
      <c r="AB4245" s="21" t="str">
        <f>VLOOKUP(U4245,'Currency Sheet'!A:C,3,)</f>
        <v>DOLLAR</v>
      </c>
      <c r="AC4245" s="42" t="str">
        <f>VLOOKUP(P4245,'Customer List'!B:D,3,)</f>
        <v>Local</v>
      </c>
    </row>
    <row r="4246" spans="1:29" x14ac:dyDescent="0.25">
      <c r="A4246" s="21">
        <v>4240</v>
      </c>
      <c r="B4246" s="21" t="s">
        <v>5841</v>
      </c>
      <c r="C4246" s="30">
        <v>45965</v>
      </c>
      <c r="D4246" s="30">
        <v>45975</v>
      </c>
      <c r="E4246" s="47">
        <v>89.4</v>
      </c>
      <c r="F4246" s="47">
        <f t="shared" si="521"/>
        <v>7867.2000000000007</v>
      </c>
      <c r="G4246" s="48">
        <f t="shared" si="522"/>
        <v>7867.2000000000007</v>
      </c>
      <c r="H4246" s="21">
        <v>359407</v>
      </c>
      <c r="I4246" s="21" t="s">
        <v>5857</v>
      </c>
      <c r="J4246" s="21">
        <v>1</v>
      </c>
      <c r="K4246" s="21">
        <v>1</v>
      </c>
      <c r="L4246" s="21">
        <f t="shared" si="526"/>
        <v>0</v>
      </c>
      <c r="M4246" s="21"/>
      <c r="N4246" s="30">
        <v>45975</v>
      </c>
      <c r="O4246" s="48"/>
      <c r="P4246" s="21" t="s">
        <v>191</v>
      </c>
      <c r="Q4246" s="21"/>
      <c r="R4246" s="21"/>
      <c r="S4246" s="3">
        <v>4</v>
      </c>
      <c r="T4246" s="37"/>
      <c r="U4246" s="21" t="s">
        <v>5878</v>
      </c>
      <c r="V4246" s="21" t="str">
        <f>VLOOKUP(P4246,'Customer List'!B:C,2,)</f>
        <v>Chandigarh</v>
      </c>
      <c r="W4246" s="38"/>
      <c r="X4246" s="30"/>
      <c r="Y4246" s="21" t="str">
        <f t="shared" si="523"/>
        <v/>
      </c>
      <c r="Z4246" s="21" t="str">
        <f t="shared" si="524"/>
        <v>Friday</v>
      </c>
      <c r="AA4246" s="21" t="str">
        <f t="shared" si="525"/>
        <v/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x14ac:dyDescent="0.25">
      <c r="A4247" s="21">
        <v>4241</v>
      </c>
      <c r="B4247" s="21" t="s">
        <v>5841</v>
      </c>
      <c r="C4247" s="30">
        <v>45965</v>
      </c>
      <c r="D4247" s="30">
        <v>45975</v>
      </c>
      <c r="E4247" s="47">
        <v>296.8</v>
      </c>
      <c r="F4247" s="47">
        <f t="shared" si="521"/>
        <v>26118.400000000001</v>
      </c>
      <c r="G4247" s="48">
        <f t="shared" si="522"/>
        <v>26118.400000000001</v>
      </c>
      <c r="H4247" s="21">
        <v>360734</v>
      </c>
      <c r="I4247" s="21" t="s">
        <v>5184</v>
      </c>
      <c r="J4247" s="21">
        <v>1</v>
      </c>
      <c r="K4247" s="21">
        <v>1</v>
      </c>
      <c r="L4247" s="21">
        <f t="shared" si="526"/>
        <v>0</v>
      </c>
      <c r="M4247" s="21"/>
      <c r="N4247" s="30">
        <v>45976</v>
      </c>
      <c r="O4247" s="48"/>
      <c r="P4247" s="21" t="s">
        <v>626</v>
      </c>
      <c r="Q4247" s="21">
        <v>58158204996</v>
      </c>
      <c r="R4247" s="21"/>
      <c r="S4247" s="3">
        <v>4</v>
      </c>
      <c r="T4247" s="37"/>
      <c r="U4247" s="21" t="s">
        <v>5878</v>
      </c>
      <c r="V4247" s="21" t="str">
        <f>VLOOKUP(P4247,'Customer List'!B:C,2,)</f>
        <v>Hyderabad</v>
      </c>
      <c r="W4247" s="38"/>
      <c r="X4247" s="30"/>
      <c r="Y4247" s="21" t="str">
        <f t="shared" si="523"/>
        <v/>
      </c>
      <c r="Z4247" s="21" t="str">
        <f t="shared" si="524"/>
        <v>Saturday</v>
      </c>
      <c r="AA4247" s="21" t="str">
        <f t="shared" si="525"/>
        <v/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v>4242</v>
      </c>
      <c r="B4248" s="21" t="s">
        <v>5841</v>
      </c>
      <c r="C4248" s="30">
        <v>45965</v>
      </c>
      <c r="D4248" s="30">
        <v>45975</v>
      </c>
      <c r="E4248" s="47">
        <v>142.80000000000001</v>
      </c>
      <c r="F4248" s="47">
        <f t="shared" si="521"/>
        <v>12566.400000000001</v>
      </c>
      <c r="G4248" s="48">
        <f t="shared" si="522"/>
        <v>12566.400000000001</v>
      </c>
      <c r="H4248" s="21">
        <v>361023</v>
      </c>
      <c r="I4248" s="21" t="s">
        <v>5858</v>
      </c>
      <c r="J4248" s="21">
        <v>1</v>
      </c>
      <c r="K4248" s="21">
        <v>1</v>
      </c>
      <c r="L4248" s="21">
        <f t="shared" si="526"/>
        <v>0</v>
      </c>
      <c r="M4248" s="21"/>
      <c r="N4248" s="30">
        <v>45979</v>
      </c>
      <c r="O4248" s="48"/>
      <c r="P4248" s="21" t="s">
        <v>208</v>
      </c>
      <c r="Q4248" s="21" t="s">
        <v>1127</v>
      </c>
      <c r="R4248" s="21" t="s">
        <v>1127</v>
      </c>
      <c r="S4248" s="3">
        <v>4</v>
      </c>
      <c r="T4248" s="37"/>
      <c r="U4248" s="21" t="s">
        <v>5878</v>
      </c>
      <c r="V4248" s="21" t="str">
        <f>VLOOKUP(P4248,'Customer List'!B:C,2,)</f>
        <v>Delhi</v>
      </c>
      <c r="W4248" s="38"/>
      <c r="X4248" s="30"/>
      <c r="Y4248" s="21" t="str">
        <f t="shared" si="523"/>
        <v/>
      </c>
      <c r="Z4248" s="21" t="str">
        <f t="shared" si="524"/>
        <v>Tuesday</v>
      </c>
      <c r="AA4248" s="21" t="str">
        <f t="shared" si="525"/>
        <v/>
      </c>
      <c r="AB4248" s="21" t="str">
        <f>VLOOKUP(U4248,'Currency Sheet'!A:C,3,)</f>
        <v>DOLLAR</v>
      </c>
      <c r="AC4248" s="42" t="str">
        <f>VLOOKUP(P4248,'Customer List'!B:D,3,)</f>
        <v>Local</v>
      </c>
    </row>
    <row r="4249" spans="1:29" x14ac:dyDescent="0.25">
      <c r="A4249" s="21">
        <v>4243</v>
      </c>
      <c r="B4249" s="21" t="s">
        <v>5841</v>
      </c>
      <c r="C4249" s="30">
        <v>45965</v>
      </c>
      <c r="D4249" s="30">
        <v>45975</v>
      </c>
      <c r="E4249" s="47">
        <v>75</v>
      </c>
      <c r="F4249" s="47">
        <f t="shared" si="521"/>
        <v>6600</v>
      </c>
      <c r="G4249" s="48">
        <f t="shared" si="522"/>
        <v>6600</v>
      </c>
      <c r="H4249" s="21">
        <v>362503</v>
      </c>
      <c r="I4249" s="21" t="s">
        <v>4784</v>
      </c>
      <c r="J4249" s="21">
        <v>1</v>
      </c>
      <c r="K4249" s="21">
        <v>1</v>
      </c>
      <c r="L4249" s="21">
        <f t="shared" si="526"/>
        <v>0</v>
      </c>
      <c r="M4249" s="21"/>
      <c r="N4249" s="30">
        <v>45979</v>
      </c>
      <c r="O4249" s="48"/>
      <c r="P4249" s="21" t="s">
        <v>208</v>
      </c>
      <c r="Q4249" s="21" t="s">
        <v>1127</v>
      </c>
      <c r="R4249" s="21" t="s">
        <v>1127</v>
      </c>
      <c r="S4249" s="3">
        <v>4</v>
      </c>
      <c r="T4249" s="37"/>
      <c r="U4249" s="21" t="s">
        <v>5878</v>
      </c>
      <c r="V4249" s="21" t="str">
        <f>VLOOKUP(P4249,'Customer List'!B:C,2,)</f>
        <v>Delhi</v>
      </c>
      <c r="W4249" s="38"/>
      <c r="X4249" s="30"/>
      <c r="Y4249" s="21" t="str">
        <f t="shared" si="523"/>
        <v/>
      </c>
      <c r="Z4249" s="21" t="str">
        <f t="shared" si="524"/>
        <v>Tuesday</v>
      </c>
      <c r="AA4249" s="21" t="str">
        <f t="shared" si="525"/>
        <v/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 x14ac:dyDescent="0.25">
      <c r="A4250" s="21">
        <v>4244</v>
      </c>
      <c r="B4250" s="21" t="s">
        <v>5841</v>
      </c>
      <c r="C4250" s="30">
        <v>45965</v>
      </c>
      <c r="D4250" s="30">
        <v>45975</v>
      </c>
      <c r="E4250" s="47">
        <v>154.80000000000001</v>
      </c>
      <c r="F4250" s="47">
        <f t="shared" si="521"/>
        <v>13622.400000000001</v>
      </c>
      <c r="G4250" s="48">
        <f t="shared" si="522"/>
        <v>13622.400000000001</v>
      </c>
      <c r="H4250" s="21">
        <v>362526</v>
      </c>
      <c r="I4250" s="21" t="s">
        <v>4784</v>
      </c>
      <c r="J4250" s="21">
        <v>1</v>
      </c>
      <c r="K4250" s="21">
        <v>1</v>
      </c>
      <c r="L4250" s="21">
        <f t="shared" si="526"/>
        <v>0</v>
      </c>
      <c r="M4250" s="21"/>
      <c r="N4250" s="30">
        <v>45976</v>
      </c>
      <c r="O4250" s="48"/>
      <c r="P4250" s="21" t="s">
        <v>626</v>
      </c>
      <c r="Q4250" s="21">
        <v>58158204996</v>
      </c>
      <c r="R4250" s="21"/>
      <c r="S4250" s="3">
        <v>4</v>
      </c>
      <c r="T4250" s="37"/>
      <c r="U4250" s="21" t="s">
        <v>5878</v>
      </c>
      <c r="V4250" s="21" t="str">
        <f>VLOOKUP(P4250,'Customer List'!B:C,2,)</f>
        <v>Hyderabad</v>
      </c>
      <c r="W4250" s="38"/>
      <c r="X4250" s="30"/>
      <c r="Y4250" s="21" t="str">
        <f t="shared" si="523"/>
        <v/>
      </c>
      <c r="Z4250" s="21" t="str">
        <f t="shared" si="524"/>
        <v>Saturday</v>
      </c>
      <c r="AA4250" s="21" t="str">
        <f t="shared" si="525"/>
        <v/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x14ac:dyDescent="0.25">
      <c r="A4251" s="21">
        <v>4245</v>
      </c>
      <c r="B4251" s="21" t="s">
        <v>5841</v>
      </c>
      <c r="C4251" s="30">
        <v>45965</v>
      </c>
      <c r="D4251" s="30">
        <v>45975</v>
      </c>
      <c r="E4251" s="47">
        <v>237</v>
      </c>
      <c r="F4251" s="47">
        <f t="shared" si="521"/>
        <v>20856</v>
      </c>
      <c r="G4251" s="48">
        <f t="shared" si="522"/>
        <v>20856</v>
      </c>
      <c r="H4251" s="21">
        <v>362638</v>
      </c>
      <c r="I4251" s="21" t="s">
        <v>5859</v>
      </c>
      <c r="J4251" s="21">
        <v>1</v>
      </c>
      <c r="K4251" s="21"/>
      <c r="L4251" s="21">
        <f t="shared" si="526"/>
        <v>1</v>
      </c>
      <c r="M4251" s="21"/>
      <c r="N4251" s="30"/>
      <c r="O4251" s="48"/>
      <c r="P4251" s="21" t="s">
        <v>42</v>
      </c>
      <c r="Q4251" s="21"/>
      <c r="R4251" s="21"/>
      <c r="S4251" s="3">
        <v>4</v>
      </c>
      <c r="T4251" s="37"/>
      <c r="U4251" s="21" t="s">
        <v>5878</v>
      </c>
      <c r="V4251" s="21" t="str">
        <f>VLOOKUP(P4251,'Customer List'!B:C,2,)</f>
        <v>Faridabad</v>
      </c>
      <c r="W4251" s="38"/>
      <c r="X4251" s="30"/>
      <c r="Y4251" s="21" t="str">
        <f t="shared" si="523"/>
        <v/>
      </c>
      <c r="Z4251" s="21" t="str">
        <f t="shared" si="524"/>
        <v/>
      </c>
      <c r="AA4251" s="21" t="str">
        <f t="shared" si="525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x14ac:dyDescent="0.25">
      <c r="A4252" s="21">
        <v>4246</v>
      </c>
      <c r="B4252" s="21" t="s">
        <v>5841</v>
      </c>
      <c r="C4252" s="30">
        <v>45965</v>
      </c>
      <c r="D4252" s="30">
        <v>45975</v>
      </c>
      <c r="E4252" s="47">
        <v>190.2</v>
      </c>
      <c r="F4252" s="47">
        <f t="shared" si="521"/>
        <v>16737.599999999999</v>
      </c>
      <c r="G4252" s="48">
        <f t="shared" si="522"/>
        <v>16737.599999999999</v>
      </c>
      <c r="H4252" s="21">
        <v>368516</v>
      </c>
      <c r="I4252" s="21" t="s">
        <v>4800</v>
      </c>
      <c r="J4252" s="21">
        <v>1</v>
      </c>
      <c r="K4252" s="21"/>
      <c r="L4252" s="21">
        <f t="shared" si="526"/>
        <v>1</v>
      </c>
      <c r="M4252" s="21"/>
      <c r="N4252" s="30"/>
      <c r="O4252" s="48"/>
      <c r="P4252" s="21" t="s">
        <v>625</v>
      </c>
      <c r="Q4252" s="21"/>
      <c r="R4252" s="21"/>
      <c r="S4252" s="3">
        <v>4</v>
      </c>
      <c r="T4252" s="37"/>
      <c r="U4252" s="21" t="s">
        <v>5878</v>
      </c>
      <c r="V4252" s="21" t="str">
        <f>VLOOKUP(P4252,'Customer List'!B:C,2,)</f>
        <v>Delhi</v>
      </c>
      <c r="W4252" s="38"/>
      <c r="X4252" s="30"/>
      <c r="Y4252" s="21" t="str">
        <f t="shared" si="523"/>
        <v/>
      </c>
      <c r="Z4252" s="21" t="str">
        <f t="shared" si="524"/>
        <v/>
      </c>
      <c r="AA4252" s="21" t="str">
        <f t="shared" si="525"/>
        <v/>
      </c>
      <c r="AB4252" s="21" t="str">
        <f>VLOOKUP(U4252,'Currency Sheet'!A:C,3,)</f>
        <v>DOLLAR</v>
      </c>
      <c r="AC4252" s="42" t="str">
        <f>VLOOKUP(P4252,'Customer List'!B:D,3,)</f>
        <v>Local</v>
      </c>
    </row>
    <row r="4253" spans="1:29" x14ac:dyDescent="0.25">
      <c r="A4253" s="21">
        <v>4247</v>
      </c>
      <c r="B4253" s="21" t="s">
        <v>5841</v>
      </c>
      <c r="C4253" s="30">
        <v>45965</v>
      </c>
      <c r="D4253" s="30">
        <v>45975</v>
      </c>
      <c r="E4253" s="47">
        <v>96.6</v>
      </c>
      <c r="F4253" s="47">
        <f t="shared" ref="F4253:F4314" si="527">IF(AB4253="DOLLAR",E4253*88,E4253)</f>
        <v>8500.7999999999993</v>
      </c>
      <c r="G4253" s="48">
        <f t="shared" ref="G4253:G4314" si="528">F4253*J4253</f>
        <v>8500.7999999999993</v>
      </c>
      <c r="H4253" s="21">
        <v>369211</v>
      </c>
      <c r="I4253" s="21" t="s">
        <v>5080</v>
      </c>
      <c r="J4253" s="21">
        <v>1</v>
      </c>
      <c r="K4253" s="21">
        <v>1</v>
      </c>
      <c r="L4253" s="21">
        <f t="shared" si="526"/>
        <v>0</v>
      </c>
      <c r="M4253" s="21"/>
      <c r="N4253" s="30">
        <v>45976</v>
      </c>
      <c r="O4253" s="48"/>
      <c r="P4253" s="21" t="s">
        <v>276</v>
      </c>
      <c r="Q4253" s="21">
        <v>58158193520</v>
      </c>
      <c r="R4253" s="21"/>
      <c r="S4253" s="3">
        <v>4</v>
      </c>
      <c r="T4253" s="37"/>
      <c r="U4253" s="21" t="s">
        <v>5878</v>
      </c>
      <c r="V4253" s="21" t="str">
        <f>VLOOKUP(P4253,'Customer List'!B:C,2,)</f>
        <v>Pune</v>
      </c>
      <c r="W4253" s="38"/>
      <c r="X4253" s="30"/>
      <c r="Y4253" s="21" t="str">
        <f t="shared" ref="Y4253:Y4314" si="529">IF(X4253="", "", X4253-N4253)</f>
        <v/>
      </c>
      <c r="Z4253" s="21" t="str">
        <f t="shared" ref="Z4253:Z4314" si="530">IF(N4253="", "", TEXT(N4253, "dddd"))</f>
        <v>Saturday</v>
      </c>
      <c r="AA4253" s="21" t="str">
        <f t="shared" ref="AA4253:AA4314" si="531">IF(X4253="", "", TEXT(X4253, "dddd"))</f>
        <v/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v>4248</v>
      </c>
      <c r="B4254" s="21" t="s">
        <v>5841</v>
      </c>
      <c r="C4254" s="30">
        <v>45965</v>
      </c>
      <c r="D4254" s="30">
        <v>45975</v>
      </c>
      <c r="E4254" s="47">
        <v>281.39999999999998</v>
      </c>
      <c r="F4254" s="47">
        <f t="shared" si="527"/>
        <v>24763.199999999997</v>
      </c>
      <c r="G4254" s="48">
        <f t="shared" si="528"/>
        <v>49526.399999999994</v>
      </c>
      <c r="H4254" s="21">
        <v>369318</v>
      </c>
      <c r="I4254" s="21" t="s">
        <v>5080</v>
      </c>
      <c r="J4254" s="21">
        <v>2</v>
      </c>
      <c r="K4254" s="21">
        <v>2</v>
      </c>
      <c r="L4254" s="21">
        <f t="shared" si="526"/>
        <v>0</v>
      </c>
      <c r="M4254" s="21"/>
      <c r="N4254" s="30">
        <v>45976</v>
      </c>
      <c r="O4254" s="48"/>
      <c r="P4254" s="21" t="s">
        <v>2046</v>
      </c>
      <c r="Q4254" s="21"/>
      <c r="R4254" s="21"/>
      <c r="S4254" s="3">
        <v>4</v>
      </c>
      <c r="T4254" s="37"/>
      <c r="U4254" s="21" t="s">
        <v>5878</v>
      </c>
      <c r="V4254" s="21" t="str">
        <f>VLOOKUP(P4254,'Customer List'!B:C,2,)</f>
        <v>Banglore</v>
      </c>
      <c r="W4254" s="38"/>
      <c r="X4254" s="30"/>
      <c r="Y4254" s="21" t="str">
        <f t="shared" si="529"/>
        <v/>
      </c>
      <c r="Z4254" s="21" t="str">
        <f t="shared" si="530"/>
        <v>Saturday</v>
      </c>
      <c r="AA4254" s="21" t="str">
        <f t="shared" si="531"/>
        <v/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x14ac:dyDescent="0.25">
      <c r="A4255" s="21">
        <v>4249</v>
      </c>
      <c r="B4255" s="21" t="s">
        <v>5841</v>
      </c>
      <c r="C4255" s="30">
        <v>45965</v>
      </c>
      <c r="D4255" s="30">
        <v>45975</v>
      </c>
      <c r="E4255" s="47">
        <v>222</v>
      </c>
      <c r="F4255" s="47">
        <f t="shared" si="527"/>
        <v>19536</v>
      </c>
      <c r="G4255" s="48">
        <f t="shared" si="528"/>
        <v>19536</v>
      </c>
      <c r="H4255" s="21">
        <v>372216</v>
      </c>
      <c r="I4255" s="21" t="s">
        <v>5082</v>
      </c>
      <c r="J4255" s="21">
        <v>1</v>
      </c>
      <c r="K4255" s="21">
        <v>1</v>
      </c>
      <c r="L4255" s="21">
        <f t="shared" si="526"/>
        <v>0</v>
      </c>
      <c r="M4255" s="21"/>
      <c r="N4255" s="30">
        <v>45976</v>
      </c>
      <c r="O4255" s="48"/>
      <c r="P4255" s="21" t="s">
        <v>276</v>
      </c>
      <c r="Q4255" s="21">
        <v>58158193520</v>
      </c>
      <c r="R4255" s="21"/>
      <c r="S4255" s="3">
        <v>4</v>
      </c>
      <c r="T4255" s="37"/>
      <c r="U4255" s="21" t="s">
        <v>5878</v>
      </c>
      <c r="V4255" s="21" t="str">
        <f>VLOOKUP(P4255,'Customer List'!B:C,2,)</f>
        <v>Pune</v>
      </c>
      <c r="W4255" s="38"/>
      <c r="X4255" s="30"/>
      <c r="Y4255" s="21" t="str">
        <f t="shared" si="529"/>
        <v/>
      </c>
      <c r="Z4255" s="21" t="str">
        <f t="shared" si="530"/>
        <v>Saturday</v>
      </c>
      <c r="AA4255" s="21" t="str">
        <f t="shared" si="531"/>
        <v/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x14ac:dyDescent="0.25">
      <c r="A4256" s="21">
        <v>4250</v>
      </c>
      <c r="B4256" s="21" t="s">
        <v>5841</v>
      </c>
      <c r="C4256" s="30">
        <v>45965</v>
      </c>
      <c r="D4256" s="30">
        <v>45975</v>
      </c>
      <c r="E4256" s="47">
        <v>260.39999999999998</v>
      </c>
      <c r="F4256" s="47">
        <f t="shared" si="527"/>
        <v>22915.199999999997</v>
      </c>
      <c r="G4256" s="48">
        <f t="shared" si="528"/>
        <v>45830.399999999994</v>
      </c>
      <c r="H4256" s="21">
        <v>372734</v>
      </c>
      <c r="I4256" s="21" t="s">
        <v>5548</v>
      </c>
      <c r="J4256" s="21">
        <v>2</v>
      </c>
      <c r="K4256" s="21">
        <v>2</v>
      </c>
      <c r="L4256" s="21">
        <f t="shared" si="526"/>
        <v>0</v>
      </c>
      <c r="M4256" s="21"/>
      <c r="N4256" s="30">
        <v>45976</v>
      </c>
      <c r="O4256" s="48"/>
      <c r="P4256" s="21" t="s">
        <v>2046</v>
      </c>
      <c r="Q4256" s="21"/>
      <c r="R4256" s="21"/>
      <c r="S4256" s="3">
        <v>4</v>
      </c>
      <c r="T4256" s="37"/>
      <c r="U4256" s="21" t="s">
        <v>5878</v>
      </c>
      <c r="V4256" s="21" t="str">
        <f>VLOOKUP(P4256,'Customer List'!B:C,2,)</f>
        <v>Banglore</v>
      </c>
      <c r="W4256" s="38"/>
      <c r="X4256" s="30"/>
      <c r="Y4256" s="21" t="str">
        <f t="shared" si="529"/>
        <v/>
      </c>
      <c r="Z4256" s="21" t="str">
        <f t="shared" si="530"/>
        <v>Saturday</v>
      </c>
      <c r="AA4256" s="21" t="str">
        <f t="shared" si="531"/>
        <v/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4251</v>
      </c>
      <c r="B4257" s="21" t="s">
        <v>5841</v>
      </c>
      <c r="C4257" s="30">
        <v>45965</v>
      </c>
      <c r="D4257" s="30">
        <v>45975</v>
      </c>
      <c r="E4257" s="47">
        <v>173.6</v>
      </c>
      <c r="F4257" s="47">
        <f t="shared" si="527"/>
        <v>15276.8</v>
      </c>
      <c r="G4257" s="48">
        <f t="shared" si="528"/>
        <v>15276.8</v>
      </c>
      <c r="H4257" s="21">
        <v>375023</v>
      </c>
      <c r="I4257" s="21" t="s">
        <v>5860</v>
      </c>
      <c r="J4257" s="21">
        <v>1</v>
      </c>
      <c r="K4257" s="21">
        <v>1</v>
      </c>
      <c r="L4257" s="21">
        <f t="shared" si="526"/>
        <v>0</v>
      </c>
      <c r="M4257" s="21"/>
      <c r="N4257" s="30">
        <v>45978</v>
      </c>
      <c r="O4257" s="48"/>
      <c r="P4257" s="21" t="s">
        <v>3334</v>
      </c>
      <c r="Q4257" s="21"/>
      <c r="R4257" s="21"/>
      <c r="S4257" s="3">
        <v>4</v>
      </c>
      <c r="T4257" s="37"/>
      <c r="U4257" s="21" t="s">
        <v>5878</v>
      </c>
      <c r="V4257" s="21" t="str">
        <f>VLOOKUP(P4257,'Customer List'!B:C,2,)</f>
        <v>Chandigarh</v>
      </c>
      <c r="W4257" s="38"/>
      <c r="X4257" s="30"/>
      <c r="Y4257" s="21" t="str">
        <f t="shared" si="529"/>
        <v/>
      </c>
      <c r="Z4257" s="21" t="str">
        <f t="shared" si="530"/>
        <v>Monday</v>
      </c>
      <c r="AA4257" s="21" t="str">
        <f t="shared" si="531"/>
        <v/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x14ac:dyDescent="0.25">
      <c r="A4258" s="21">
        <v>4252</v>
      </c>
      <c r="B4258" s="21" t="s">
        <v>5841</v>
      </c>
      <c r="C4258" s="30">
        <v>45965</v>
      </c>
      <c r="D4258" s="30">
        <v>45975</v>
      </c>
      <c r="E4258" s="47">
        <v>76.2</v>
      </c>
      <c r="F4258" s="47">
        <f t="shared" si="527"/>
        <v>6705.6</v>
      </c>
      <c r="G4258" s="48">
        <f t="shared" si="528"/>
        <v>6705.6</v>
      </c>
      <c r="H4258" s="21">
        <v>379209</v>
      </c>
      <c r="I4258" s="21" t="s">
        <v>4786</v>
      </c>
      <c r="J4258" s="21">
        <v>1</v>
      </c>
      <c r="K4258" s="21">
        <v>1</v>
      </c>
      <c r="L4258" s="21">
        <f t="shared" si="526"/>
        <v>0</v>
      </c>
      <c r="M4258" s="21"/>
      <c r="N4258" s="30">
        <v>45976</v>
      </c>
      <c r="O4258" s="48"/>
      <c r="P4258" s="21" t="s">
        <v>276</v>
      </c>
      <c r="Q4258" s="21">
        <v>58158193520</v>
      </c>
      <c r="R4258" s="21"/>
      <c r="S4258" s="3">
        <v>4</v>
      </c>
      <c r="T4258" s="37"/>
      <c r="U4258" s="21" t="s">
        <v>5878</v>
      </c>
      <c r="V4258" s="21" t="str">
        <f>VLOOKUP(P4258,'Customer List'!B:C,2,)</f>
        <v>Pune</v>
      </c>
      <c r="W4258" s="38"/>
      <c r="X4258" s="30"/>
      <c r="Y4258" s="21" t="str">
        <f t="shared" si="529"/>
        <v/>
      </c>
      <c r="Z4258" s="21" t="str">
        <f t="shared" si="530"/>
        <v>Saturday</v>
      </c>
      <c r="AA4258" s="21" t="str">
        <f t="shared" si="531"/>
        <v/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x14ac:dyDescent="0.25">
      <c r="A4259" s="21">
        <v>4253</v>
      </c>
      <c r="B4259" s="21" t="s">
        <v>5841</v>
      </c>
      <c r="C4259" s="30">
        <v>45965</v>
      </c>
      <c r="D4259" s="30">
        <v>45975</v>
      </c>
      <c r="E4259" s="47">
        <v>300.3</v>
      </c>
      <c r="F4259" s="47">
        <f t="shared" si="527"/>
        <v>26426.400000000001</v>
      </c>
      <c r="G4259" s="48">
        <f t="shared" si="528"/>
        <v>26426.400000000001</v>
      </c>
      <c r="H4259" s="21">
        <v>396414</v>
      </c>
      <c r="I4259" s="21" t="s">
        <v>5082</v>
      </c>
      <c r="J4259" s="21">
        <v>1</v>
      </c>
      <c r="K4259" s="21"/>
      <c r="L4259" s="21">
        <f t="shared" ref="L4259:L4324" si="532">J4259-K4259</f>
        <v>1</v>
      </c>
      <c r="M4259" s="21"/>
      <c r="N4259" s="30"/>
      <c r="O4259" s="48"/>
      <c r="P4259" s="21" t="s">
        <v>625</v>
      </c>
      <c r="Q4259" s="21"/>
      <c r="R4259" s="21"/>
      <c r="S4259" s="3">
        <v>4</v>
      </c>
      <c r="T4259" s="37"/>
      <c r="U4259" s="21" t="s">
        <v>5878</v>
      </c>
      <c r="V4259" s="21" t="str">
        <f>VLOOKUP(P4259,'Customer List'!B:C,2,)</f>
        <v>Delhi</v>
      </c>
      <c r="W4259" s="38"/>
      <c r="X4259" s="30"/>
      <c r="Y4259" s="21" t="str">
        <f t="shared" si="529"/>
        <v/>
      </c>
      <c r="Z4259" s="21" t="str">
        <f t="shared" si="530"/>
        <v/>
      </c>
      <c r="AA4259" s="21" t="str">
        <f t="shared" si="531"/>
        <v/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 x14ac:dyDescent="0.25">
      <c r="A4260" s="21">
        <v>4254</v>
      </c>
      <c r="B4260" s="21" t="s">
        <v>5841</v>
      </c>
      <c r="C4260" s="30">
        <v>45965</v>
      </c>
      <c r="D4260" s="30">
        <v>45975</v>
      </c>
      <c r="E4260" s="47">
        <v>82.8</v>
      </c>
      <c r="F4260" s="47">
        <f t="shared" si="527"/>
        <v>7286.4</v>
      </c>
      <c r="G4260" s="48">
        <f t="shared" si="528"/>
        <v>7286.4</v>
      </c>
      <c r="H4260" s="21">
        <v>396425</v>
      </c>
      <c r="I4260" s="21" t="s">
        <v>5082</v>
      </c>
      <c r="J4260" s="21">
        <v>1</v>
      </c>
      <c r="K4260" s="21"/>
      <c r="L4260" s="21">
        <f t="shared" si="532"/>
        <v>1</v>
      </c>
      <c r="M4260" s="21"/>
      <c r="N4260" s="30"/>
      <c r="O4260" s="48"/>
      <c r="P4260" s="21" t="s">
        <v>42</v>
      </c>
      <c r="Q4260" s="21"/>
      <c r="R4260" s="21"/>
      <c r="S4260" s="3">
        <v>4</v>
      </c>
      <c r="T4260" s="37"/>
      <c r="U4260" s="21" t="s">
        <v>5878</v>
      </c>
      <c r="V4260" s="21" t="str">
        <f>VLOOKUP(P4260,'Customer List'!B:C,2,)</f>
        <v>Faridabad</v>
      </c>
      <c r="W4260" s="38"/>
      <c r="X4260" s="30"/>
      <c r="Y4260" s="21" t="str">
        <f t="shared" si="529"/>
        <v/>
      </c>
      <c r="Z4260" s="21" t="str">
        <f t="shared" si="530"/>
        <v/>
      </c>
      <c r="AA4260" s="21" t="str">
        <f t="shared" si="531"/>
        <v/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 x14ac:dyDescent="0.25">
      <c r="A4261" s="21">
        <v>4255</v>
      </c>
      <c r="B4261" s="21" t="s">
        <v>5841</v>
      </c>
      <c r="C4261" s="30">
        <v>45965</v>
      </c>
      <c r="D4261" s="30">
        <v>45975</v>
      </c>
      <c r="E4261" s="47">
        <v>46.2</v>
      </c>
      <c r="F4261" s="47">
        <f t="shared" si="527"/>
        <v>4065.6000000000004</v>
      </c>
      <c r="G4261" s="48">
        <f t="shared" si="528"/>
        <v>8131.2000000000007</v>
      </c>
      <c r="H4261" s="21">
        <v>400112</v>
      </c>
      <c r="I4261" s="21" t="s">
        <v>4803</v>
      </c>
      <c r="J4261" s="21">
        <v>2</v>
      </c>
      <c r="K4261" s="21">
        <v>2</v>
      </c>
      <c r="L4261" s="21">
        <f t="shared" si="532"/>
        <v>0</v>
      </c>
      <c r="M4261" s="21"/>
      <c r="N4261" s="30">
        <v>45976</v>
      </c>
      <c r="O4261" s="48"/>
      <c r="P4261" s="21" t="s">
        <v>2046</v>
      </c>
      <c r="Q4261" s="21"/>
      <c r="R4261" s="21"/>
      <c r="S4261" s="3">
        <v>4</v>
      </c>
      <c r="T4261" s="37"/>
      <c r="U4261" s="21" t="s">
        <v>5878</v>
      </c>
      <c r="V4261" s="21" t="str">
        <f>VLOOKUP(P4261,'Customer List'!B:C,2,)</f>
        <v>Banglore</v>
      </c>
      <c r="W4261" s="38"/>
      <c r="X4261" s="30"/>
      <c r="Y4261" s="21" t="str">
        <f t="shared" si="529"/>
        <v/>
      </c>
      <c r="Z4261" s="21" t="str">
        <f t="shared" si="530"/>
        <v>Saturday</v>
      </c>
      <c r="AA4261" s="21" t="str">
        <f t="shared" si="531"/>
        <v/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x14ac:dyDescent="0.25">
      <c r="A4262" s="21">
        <v>4256</v>
      </c>
      <c r="B4262" s="21" t="s">
        <v>5841</v>
      </c>
      <c r="C4262" s="30">
        <v>45965</v>
      </c>
      <c r="D4262" s="30">
        <v>45975</v>
      </c>
      <c r="E4262" s="47">
        <v>63.6</v>
      </c>
      <c r="F4262" s="47">
        <f t="shared" si="527"/>
        <v>5596.8</v>
      </c>
      <c r="G4262" s="48">
        <f t="shared" si="528"/>
        <v>5596.8</v>
      </c>
      <c r="H4262" s="21">
        <v>400125</v>
      </c>
      <c r="I4262" s="21" t="s">
        <v>4803</v>
      </c>
      <c r="J4262" s="21">
        <v>1</v>
      </c>
      <c r="K4262" s="21">
        <v>1</v>
      </c>
      <c r="L4262" s="21">
        <f t="shared" si="532"/>
        <v>0</v>
      </c>
      <c r="M4262" s="21"/>
      <c r="N4262" s="30">
        <v>45976</v>
      </c>
      <c r="O4262" s="48"/>
      <c r="P4262" s="21" t="s">
        <v>2046</v>
      </c>
      <c r="Q4262" s="21">
        <v>58158206610</v>
      </c>
      <c r="R4262" s="21"/>
      <c r="S4262" s="3">
        <v>4</v>
      </c>
      <c r="T4262" s="37"/>
      <c r="U4262" s="21" t="s">
        <v>5878</v>
      </c>
      <c r="V4262" s="21" t="str">
        <f>VLOOKUP(P4262,'Customer List'!B:C,2,)</f>
        <v>Banglore</v>
      </c>
      <c r="W4262" s="38"/>
      <c r="X4262" s="30"/>
      <c r="Y4262" s="21" t="str">
        <f t="shared" si="529"/>
        <v/>
      </c>
      <c r="Z4262" s="21" t="str">
        <f t="shared" si="530"/>
        <v>Saturday</v>
      </c>
      <c r="AA4262" s="21" t="str">
        <f t="shared" si="531"/>
        <v/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4257</v>
      </c>
      <c r="B4263" s="21" t="s">
        <v>5841</v>
      </c>
      <c r="C4263" s="30">
        <v>45965</v>
      </c>
      <c r="D4263" s="30">
        <v>45975</v>
      </c>
      <c r="E4263" s="47">
        <v>107.4</v>
      </c>
      <c r="F4263" s="47">
        <f t="shared" si="527"/>
        <v>9451.2000000000007</v>
      </c>
      <c r="G4263" s="48">
        <f t="shared" si="528"/>
        <v>9451.2000000000007</v>
      </c>
      <c r="H4263" s="21">
        <v>400126</v>
      </c>
      <c r="I4263" s="21" t="s">
        <v>4803</v>
      </c>
      <c r="J4263" s="21">
        <v>1</v>
      </c>
      <c r="K4263" s="21">
        <v>1</v>
      </c>
      <c r="L4263" s="21">
        <f t="shared" si="532"/>
        <v>0</v>
      </c>
      <c r="M4263" s="21"/>
      <c r="N4263" s="30">
        <v>45976</v>
      </c>
      <c r="O4263" s="48"/>
      <c r="P4263" s="21" t="s">
        <v>2046</v>
      </c>
      <c r="Q4263" s="21">
        <v>58158206610</v>
      </c>
      <c r="R4263" s="21"/>
      <c r="S4263" s="3">
        <v>4</v>
      </c>
      <c r="T4263" s="37"/>
      <c r="U4263" s="21" t="s">
        <v>5878</v>
      </c>
      <c r="V4263" s="21" t="str">
        <f>VLOOKUP(P4263,'Customer List'!B:C,2,)</f>
        <v>Banglore</v>
      </c>
      <c r="W4263" s="38"/>
      <c r="X4263" s="30"/>
      <c r="Y4263" s="21" t="str">
        <f t="shared" si="529"/>
        <v/>
      </c>
      <c r="Z4263" s="21" t="str">
        <f t="shared" si="530"/>
        <v>Saturday</v>
      </c>
      <c r="AA4263" s="21" t="str">
        <f t="shared" si="531"/>
        <v/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4258</v>
      </c>
      <c r="B4264" s="21" t="s">
        <v>5841</v>
      </c>
      <c r="C4264" s="30">
        <v>45965</v>
      </c>
      <c r="D4264" s="30">
        <v>45975</v>
      </c>
      <c r="E4264" s="47">
        <v>107.4</v>
      </c>
      <c r="F4264" s="47">
        <f t="shared" si="527"/>
        <v>9451.2000000000007</v>
      </c>
      <c r="G4264" s="48">
        <f t="shared" si="528"/>
        <v>9451.2000000000007</v>
      </c>
      <c r="H4264" s="21">
        <v>400128</v>
      </c>
      <c r="I4264" s="21" t="s">
        <v>4803</v>
      </c>
      <c r="J4264" s="21">
        <v>1</v>
      </c>
      <c r="K4264" s="21">
        <v>1</v>
      </c>
      <c r="L4264" s="21">
        <f t="shared" si="532"/>
        <v>0</v>
      </c>
      <c r="M4264" s="21"/>
      <c r="N4264" s="30">
        <v>45976</v>
      </c>
      <c r="O4264" s="48"/>
      <c r="P4264" s="21" t="s">
        <v>2046</v>
      </c>
      <c r="Q4264" s="21">
        <v>58158206610</v>
      </c>
      <c r="R4264" s="21"/>
      <c r="S4264" s="3">
        <v>4</v>
      </c>
      <c r="T4264" s="37"/>
      <c r="U4264" s="21" t="s">
        <v>5878</v>
      </c>
      <c r="V4264" s="21" t="str">
        <f>VLOOKUP(P4264,'Customer List'!B:C,2,)</f>
        <v>Banglore</v>
      </c>
      <c r="W4264" s="38"/>
      <c r="X4264" s="30"/>
      <c r="Y4264" s="21" t="str">
        <f t="shared" si="529"/>
        <v/>
      </c>
      <c r="Z4264" s="21" t="str">
        <f t="shared" si="530"/>
        <v>Saturday</v>
      </c>
      <c r="AA4264" s="21" t="str">
        <f t="shared" si="531"/>
        <v/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4259</v>
      </c>
      <c r="B4265" s="21" t="s">
        <v>5841</v>
      </c>
      <c r="C4265" s="30">
        <v>45965</v>
      </c>
      <c r="D4265" s="30">
        <v>45975</v>
      </c>
      <c r="E4265" s="47">
        <v>125.4</v>
      </c>
      <c r="F4265" s="47">
        <f t="shared" si="527"/>
        <v>11035.2</v>
      </c>
      <c r="G4265" s="48">
        <f t="shared" si="528"/>
        <v>11035.2</v>
      </c>
      <c r="H4265" s="21">
        <v>400130</v>
      </c>
      <c r="I4265" s="21" t="s">
        <v>5196</v>
      </c>
      <c r="J4265" s="21">
        <v>1</v>
      </c>
      <c r="K4265" s="21">
        <v>1</v>
      </c>
      <c r="L4265" s="21">
        <f t="shared" si="532"/>
        <v>0</v>
      </c>
      <c r="M4265" s="21"/>
      <c r="N4265" s="30">
        <v>45976</v>
      </c>
      <c r="O4265" s="48"/>
      <c r="P4265" s="21" t="s">
        <v>2046</v>
      </c>
      <c r="Q4265" s="21">
        <v>58158206610</v>
      </c>
      <c r="R4265" s="21"/>
      <c r="S4265" s="3">
        <v>4</v>
      </c>
      <c r="T4265" s="37"/>
      <c r="U4265" s="21" t="s">
        <v>5878</v>
      </c>
      <c r="V4265" s="21" t="str">
        <f>VLOOKUP(P4265,'Customer List'!B:C,2,)</f>
        <v>Banglore</v>
      </c>
      <c r="W4265" s="38"/>
      <c r="X4265" s="30"/>
      <c r="Y4265" s="21" t="str">
        <f t="shared" si="529"/>
        <v/>
      </c>
      <c r="Z4265" s="21" t="str">
        <f t="shared" si="530"/>
        <v>Saturday</v>
      </c>
      <c r="AA4265" s="21" t="str">
        <f t="shared" si="531"/>
        <v/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4260</v>
      </c>
      <c r="B4266" s="21" t="s">
        <v>5841</v>
      </c>
      <c r="C4266" s="30">
        <v>45965</v>
      </c>
      <c r="D4266" s="30">
        <v>45975</v>
      </c>
      <c r="E4266" s="47">
        <v>115.8</v>
      </c>
      <c r="F4266" s="47">
        <f t="shared" si="527"/>
        <v>10190.4</v>
      </c>
      <c r="G4266" s="48">
        <f t="shared" si="528"/>
        <v>10190.4</v>
      </c>
      <c r="H4266" s="21">
        <v>400144</v>
      </c>
      <c r="I4266" s="21" t="s">
        <v>4803</v>
      </c>
      <c r="J4266" s="21">
        <v>1</v>
      </c>
      <c r="K4266" s="21">
        <v>1</v>
      </c>
      <c r="L4266" s="21">
        <f t="shared" si="532"/>
        <v>0</v>
      </c>
      <c r="M4266" s="21"/>
      <c r="N4266" s="30">
        <v>45976</v>
      </c>
      <c r="O4266" s="48"/>
      <c r="P4266" s="21" t="s">
        <v>2046</v>
      </c>
      <c r="Q4266" s="21">
        <v>58158206610</v>
      </c>
      <c r="R4266" s="21"/>
      <c r="S4266" s="3">
        <v>4</v>
      </c>
      <c r="T4266" s="37"/>
      <c r="U4266" s="21" t="s">
        <v>5878</v>
      </c>
      <c r="V4266" s="21" t="str">
        <f>VLOOKUP(P4266,'Customer List'!B:C,2,)</f>
        <v>Banglore</v>
      </c>
      <c r="W4266" s="38"/>
      <c r="X4266" s="30"/>
      <c r="Y4266" s="21" t="str">
        <f t="shared" si="529"/>
        <v/>
      </c>
      <c r="Z4266" s="21" t="str">
        <f t="shared" si="530"/>
        <v>Saturday</v>
      </c>
      <c r="AA4266" s="21" t="str">
        <f t="shared" si="531"/>
        <v/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4261</v>
      </c>
      <c r="B4267" s="21" t="s">
        <v>5841</v>
      </c>
      <c r="C4267" s="30">
        <v>45965</v>
      </c>
      <c r="D4267" s="30">
        <v>45975</v>
      </c>
      <c r="E4267" s="47">
        <v>289.10000000000002</v>
      </c>
      <c r="F4267" s="47">
        <f t="shared" si="527"/>
        <v>25440.800000000003</v>
      </c>
      <c r="G4267" s="48">
        <f t="shared" si="528"/>
        <v>25440.800000000003</v>
      </c>
      <c r="H4267" s="21">
        <v>400164</v>
      </c>
      <c r="I4267" s="21" t="s">
        <v>4803</v>
      </c>
      <c r="J4267" s="21">
        <v>1</v>
      </c>
      <c r="K4267" s="21">
        <v>1</v>
      </c>
      <c r="L4267" s="21">
        <f t="shared" si="532"/>
        <v>0</v>
      </c>
      <c r="M4267" s="21"/>
      <c r="N4267" s="30">
        <v>45976</v>
      </c>
      <c r="O4267" s="48"/>
      <c r="P4267" s="21" t="s">
        <v>2046</v>
      </c>
      <c r="Q4267" s="21">
        <v>58158206610</v>
      </c>
      <c r="R4267" s="21"/>
      <c r="S4267" s="3">
        <v>4</v>
      </c>
      <c r="T4267" s="37"/>
      <c r="U4267" s="21" t="s">
        <v>5878</v>
      </c>
      <c r="V4267" s="21" t="str">
        <f>VLOOKUP(P4267,'Customer List'!B:C,2,)</f>
        <v>Banglore</v>
      </c>
      <c r="W4267" s="38"/>
      <c r="X4267" s="30"/>
      <c r="Y4267" s="21" t="str">
        <f t="shared" si="529"/>
        <v/>
      </c>
      <c r="Z4267" s="21" t="str">
        <f t="shared" si="530"/>
        <v>Saturday</v>
      </c>
      <c r="AA4267" s="21" t="str">
        <f t="shared" si="531"/>
        <v/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4262</v>
      </c>
      <c r="B4268" s="21" t="s">
        <v>5841</v>
      </c>
      <c r="C4268" s="30">
        <v>45965</v>
      </c>
      <c r="D4268" s="30">
        <v>45975</v>
      </c>
      <c r="E4268" s="47">
        <v>80.400000000000006</v>
      </c>
      <c r="F4268" s="47">
        <f t="shared" si="527"/>
        <v>7075.2000000000007</v>
      </c>
      <c r="G4268" s="48">
        <f t="shared" si="528"/>
        <v>7075.2000000000007</v>
      </c>
      <c r="H4268" s="21">
        <v>400214</v>
      </c>
      <c r="I4268" s="21" t="s">
        <v>5861</v>
      </c>
      <c r="J4268" s="21">
        <v>1</v>
      </c>
      <c r="K4268" s="21">
        <v>1</v>
      </c>
      <c r="L4268" s="21">
        <f t="shared" si="532"/>
        <v>0</v>
      </c>
      <c r="M4268" s="21"/>
      <c r="N4268" s="30">
        <v>45976</v>
      </c>
      <c r="O4268" s="48"/>
      <c r="P4268" s="21" t="s">
        <v>2046</v>
      </c>
      <c r="Q4268" s="21">
        <v>58158206610</v>
      </c>
      <c r="R4268" s="21"/>
      <c r="S4268" s="3">
        <v>4</v>
      </c>
      <c r="T4268" s="37"/>
      <c r="U4268" s="21" t="s">
        <v>5878</v>
      </c>
      <c r="V4268" s="21" t="str">
        <f>VLOOKUP(P4268,'Customer List'!B:C,2,)</f>
        <v>Banglore</v>
      </c>
      <c r="W4268" s="38"/>
      <c r="X4268" s="30"/>
      <c r="Y4268" s="21" t="str">
        <f t="shared" si="529"/>
        <v/>
      </c>
      <c r="Z4268" s="21" t="str">
        <f t="shared" si="530"/>
        <v>Saturday</v>
      </c>
      <c r="AA4268" s="21" t="str">
        <f t="shared" si="531"/>
        <v/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4263</v>
      </c>
      <c r="B4269" s="21" t="s">
        <v>5841</v>
      </c>
      <c r="C4269" s="30">
        <v>45965</v>
      </c>
      <c r="D4269" s="30">
        <v>45975</v>
      </c>
      <c r="E4269" s="47">
        <v>105.6</v>
      </c>
      <c r="F4269" s="47">
        <f t="shared" si="527"/>
        <v>9292.7999999999993</v>
      </c>
      <c r="G4269" s="48">
        <f t="shared" si="528"/>
        <v>9292.7999999999993</v>
      </c>
      <c r="H4269" s="21">
        <v>400230</v>
      </c>
      <c r="I4269" s="21" t="s">
        <v>4804</v>
      </c>
      <c r="J4269" s="21">
        <v>1</v>
      </c>
      <c r="K4269" s="21">
        <v>1</v>
      </c>
      <c r="L4269" s="21">
        <f t="shared" si="532"/>
        <v>0</v>
      </c>
      <c r="M4269" s="21"/>
      <c r="N4269" s="30">
        <v>45976</v>
      </c>
      <c r="O4269" s="48"/>
      <c r="P4269" s="21" t="s">
        <v>2046</v>
      </c>
      <c r="Q4269" s="21">
        <v>58158206610</v>
      </c>
      <c r="R4269" s="21"/>
      <c r="S4269" s="3">
        <v>4</v>
      </c>
      <c r="T4269" s="37"/>
      <c r="U4269" s="21" t="s">
        <v>5878</v>
      </c>
      <c r="V4269" s="21" t="str">
        <f>VLOOKUP(P4269,'Customer List'!B:C,2,)</f>
        <v>Banglore</v>
      </c>
      <c r="W4269" s="38"/>
      <c r="X4269" s="30"/>
      <c r="Y4269" s="21" t="str">
        <f t="shared" si="529"/>
        <v/>
      </c>
      <c r="Z4269" s="21" t="str">
        <f t="shared" si="530"/>
        <v>Saturday</v>
      </c>
      <c r="AA4269" s="21" t="str">
        <f t="shared" si="531"/>
        <v/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v>4264</v>
      </c>
      <c r="B4270" s="21" t="s">
        <v>5841</v>
      </c>
      <c r="C4270" s="30">
        <v>45965</v>
      </c>
      <c r="D4270" s="30">
        <v>45975</v>
      </c>
      <c r="E4270" s="47">
        <v>105.6</v>
      </c>
      <c r="F4270" s="47">
        <f t="shared" si="527"/>
        <v>9292.7999999999993</v>
      </c>
      <c r="G4270" s="48">
        <f t="shared" si="528"/>
        <v>9292.7999999999993</v>
      </c>
      <c r="H4270" s="21">
        <v>400232</v>
      </c>
      <c r="I4270" s="21" t="s">
        <v>4804</v>
      </c>
      <c r="J4270" s="21">
        <v>1</v>
      </c>
      <c r="K4270" s="21">
        <v>1</v>
      </c>
      <c r="L4270" s="21">
        <f t="shared" si="532"/>
        <v>0</v>
      </c>
      <c r="M4270" s="21"/>
      <c r="N4270" s="30">
        <v>45976</v>
      </c>
      <c r="O4270" s="48"/>
      <c r="P4270" s="21" t="s">
        <v>2046</v>
      </c>
      <c r="Q4270" s="21">
        <v>58158206610</v>
      </c>
      <c r="R4270" s="21"/>
      <c r="S4270" s="3">
        <v>4</v>
      </c>
      <c r="T4270" s="37"/>
      <c r="U4270" s="21" t="s">
        <v>5878</v>
      </c>
      <c r="V4270" s="21" t="str">
        <f>VLOOKUP(P4270,'Customer List'!B:C,2,)</f>
        <v>Banglore</v>
      </c>
      <c r="W4270" s="38"/>
      <c r="X4270" s="30"/>
      <c r="Y4270" s="21" t="str">
        <f t="shared" si="529"/>
        <v/>
      </c>
      <c r="Z4270" s="21" t="str">
        <f t="shared" si="530"/>
        <v>Saturday</v>
      </c>
      <c r="AA4270" s="21" t="str">
        <f t="shared" si="531"/>
        <v/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4265</v>
      </c>
      <c r="B4271" s="21" t="s">
        <v>5841</v>
      </c>
      <c r="C4271" s="30">
        <v>45965</v>
      </c>
      <c r="D4271" s="30">
        <v>45975</v>
      </c>
      <c r="E4271" s="47">
        <v>123.6</v>
      </c>
      <c r="F4271" s="47">
        <f t="shared" si="527"/>
        <v>10876.8</v>
      </c>
      <c r="G4271" s="48">
        <f t="shared" si="528"/>
        <v>10876.8</v>
      </c>
      <c r="H4271" s="21">
        <v>400233</v>
      </c>
      <c r="I4271" s="21" t="s">
        <v>4804</v>
      </c>
      <c r="J4271" s="21">
        <v>1</v>
      </c>
      <c r="K4271" s="21">
        <v>1</v>
      </c>
      <c r="L4271" s="21">
        <f t="shared" si="532"/>
        <v>0</v>
      </c>
      <c r="M4271" s="21"/>
      <c r="N4271" s="30">
        <v>45976</v>
      </c>
      <c r="O4271" s="48"/>
      <c r="P4271" s="21" t="s">
        <v>2046</v>
      </c>
      <c r="Q4271" s="21">
        <v>58158206610</v>
      </c>
      <c r="R4271" s="21"/>
      <c r="S4271" s="3">
        <v>4</v>
      </c>
      <c r="T4271" s="37"/>
      <c r="U4271" s="21" t="s">
        <v>5878</v>
      </c>
      <c r="V4271" s="21" t="str">
        <f>VLOOKUP(P4271,'Customer List'!B:C,2,)</f>
        <v>Banglore</v>
      </c>
      <c r="W4271" s="38"/>
      <c r="X4271" s="30"/>
      <c r="Y4271" s="21" t="str">
        <f t="shared" si="529"/>
        <v/>
      </c>
      <c r="Z4271" s="21" t="str">
        <f t="shared" si="530"/>
        <v>Saturday</v>
      </c>
      <c r="AA4271" s="21" t="str">
        <f t="shared" si="531"/>
        <v/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4266</v>
      </c>
      <c r="B4272" s="21" t="s">
        <v>5841</v>
      </c>
      <c r="C4272" s="30">
        <v>45965</v>
      </c>
      <c r="D4272" s="30">
        <v>45975</v>
      </c>
      <c r="E4272" s="47">
        <v>105.6</v>
      </c>
      <c r="F4272" s="47">
        <f t="shared" si="527"/>
        <v>9292.7999999999993</v>
      </c>
      <c r="G4272" s="48">
        <f t="shared" si="528"/>
        <v>9292.7999999999993</v>
      </c>
      <c r="H4272" s="21">
        <v>400326</v>
      </c>
      <c r="I4272" s="21" t="s">
        <v>4805</v>
      </c>
      <c r="J4272" s="21">
        <v>1</v>
      </c>
      <c r="K4272" s="21">
        <v>1</v>
      </c>
      <c r="L4272" s="21">
        <f t="shared" si="532"/>
        <v>0</v>
      </c>
      <c r="M4272" s="21"/>
      <c r="N4272" s="30">
        <v>45976</v>
      </c>
      <c r="O4272" s="48"/>
      <c r="P4272" s="21" t="s">
        <v>2046</v>
      </c>
      <c r="Q4272" s="21">
        <v>58158206610</v>
      </c>
      <c r="R4272" s="21"/>
      <c r="S4272" s="3">
        <v>4</v>
      </c>
      <c r="T4272" s="37"/>
      <c r="U4272" s="21" t="s">
        <v>5878</v>
      </c>
      <c r="V4272" s="21" t="str">
        <f>VLOOKUP(P4272,'Customer List'!B:C,2,)</f>
        <v>Banglore</v>
      </c>
      <c r="W4272" s="38"/>
      <c r="X4272" s="30"/>
      <c r="Y4272" s="21" t="str">
        <f t="shared" si="529"/>
        <v/>
      </c>
      <c r="Z4272" s="21" t="str">
        <f t="shared" si="530"/>
        <v>Saturday</v>
      </c>
      <c r="AA4272" s="21" t="str">
        <f t="shared" si="531"/>
        <v/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4267</v>
      </c>
      <c r="B4273" s="21" t="s">
        <v>5841</v>
      </c>
      <c r="C4273" s="30">
        <v>45965</v>
      </c>
      <c r="D4273" s="30">
        <v>45975</v>
      </c>
      <c r="E4273" s="47">
        <v>135.1</v>
      </c>
      <c r="F4273" s="47">
        <f t="shared" si="527"/>
        <v>11888.8</v>
      </c>
      <c r="G4273" s="48">
        <f t="shared" si="528"/>
        <v>11888.8</v>
      </c>
      <c r="H4273" s="21">
        <v>400345</v>
      </c>
      <c r="I4273" s="21" t="s">
        <v>4805</v>
      </c>
      <c r="J4273" s="21">
        <v>1</v>
      </c>
      <c r="K4273" s="21">
        <v>1</v>
      </c>
      <c r="L4273" s="21">
        <f t="shared" si="532"/>
        <v>0</v>
      </c>
      <c r="M4273" s="21"/>
      <c r="N4273" s="30">
        <v>45976</v>
      </c>
      <c r="O4273" s="48"/>
      <c r="P4273" s="21" t="s">
        <v>2046</v>
      </c>
      <c r="Q4273" s="21">
        <v>58158206610</v>
      </c>
      <c r="R4273" s="21"/>
      <c r="S4273" s="3">
        <v>4</v>
      </c>
      <c r="T4273" s="37"/>
      <c r="U4273" s="21" t="s">
        <v>5878</v>
      </c>
      <c r="V4273" s="21" t="str">
        <f>VLOOKUP(P4273,'Customer List'!B:C,2,)</f>
        <v>Banglore</v>
      </c>
      <c r="W4273" s="38"/>
      <c r="X4273" s="30"/>
      <c r="Y4273" s="21" t="str">
        <f t="shared" si="529"/>
        <v/>
      </c>
      <c r="Z4273" s="21" t="str">
        <f t="shared" si="530"/>
        <v>Saturday</v>
      </c>
      <c r="AA4273" s="21" t="str">
        <f t="shared" si="531"/>
        <v/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4268</v>
      </c>
      <c r="B4274" s="21" t="s">
        <v>5841</v>
      </c>
      <c r="C4274" s="30">
        <v>45965</v>
      </c>
      <c r="D4274" s="30">
        <v>45975</v>
      </c>
      <c r="E4274" s="47">
        <v>289.10000000000002</v>
      </c>
      <c r="F4274" s="47">
        <f t="shared" si="527"/>
        <v>25440.800000000003</v>
      </c>
      <c r="G4274" s="48">
        <f t="shared" si="528"/>
        <v>25440.800000000003</v>
      </c>
      <c r="H4274" s="21">
        <v>400350</v>
      </c>
      <c r="I4274" s="21" t="s">
        <v>4805</v>
      </c>
      <c r="J4274" s="21">
        <v>1</v>
      </c>
      <c r="K4274" s="21">
        <v>1</v>
      </c>
      <c r="L4274" s="21">
        <f t="shared" si="532"/>
        <v>0</v>
      </c>
      <c r="M4274" s="21"/>
      <c r="N4274" s="30">
        <v>45976</v>
      </c>
      <c r="O4274" s="48"/>
      <c r="P4274" s="21" t="s">
        <v>2046</v>
      </c>
      <c r="Q4274" s="21">
        <v>58158206610</v>
      </c>
      <c r="R4274" s="21"/>
      <c r="S4274" s="3">
        <v>4</v>
      </c>
      <c r="T4274" s="37"/>
      <c r="U4274" s="21" t="s">
        <v>5878</v>
      </c>
      <c r="V4274" s="21" t="str">
        <f>VLOOKUP(P4274,'Customer List'!B:C,2,)</f>
        <v>Banglore</v>
      </c>
      <c r="W4274" s="38"/>
      <c r="X4274" s="30"/>
      <c r="Y4274" s="21" t="str">
        <f t="shared" si="529"/>
        <v/>
      </c>
      <c r="Z4274" s="21" t="str">
        <f t="shared" si="530"/>
        <v>Saturday</v>
      </c>
      <c r="AA4274" s="21" t="str">
        <f t="shared" si="531"/>
        <v/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4269</v>
      </c>
      <c r="B4275" s="21" t="s">
        <v>5841</v>
      </c>
      <c r="C4275" s="30">
        <v>45965</v>
      </c>
      <c r="D4275" s="30">
        <v>45975</v>
      </c>
      <c r="E4275" s="47">
        <v>115.5</v>
      </c>
      <c r="F4275" s="47">
        <f t="shared" si="527"/>
        <v>10164</v>
      </c>
      <c r="G4275" s="48">
        <f t="shared" si="528"/>
        <v>10164</v>
      </c>
      <c r="H4275" s="21">
        <v>400639</v>
      </c>
      <c r="I4275" s="21" t="s">
        <v>4806</v>
      </c>
      <c r="J4275" s="21">
        <v>1</v>
      </c>
      <c r="K4275" s="21">
        <v>1</v>
      </c>
      <c r="L4275" s="21">
        <f t="shared" si="532"/>
        <v>0</v>
      </c>
      <c r="M4275" s="21"/>
      <c r="N4275" s="30">
        <v>45976</v>
      </c>
      <c r="O4275" s="48"/>
      <c r="P4275" s="21" t="s">
        <v>2046</v>
      </c>
      <c r="Q4275" s="21">
        <v>58158206610</v>
      </c>
      <c r="R4275" s="21"/>
      <c r="S4275" s="3">
        <v>4</v>
      </c>
      <c r="T4275" s="37"/>
      <c r="U4275" s="21" t="s">
        <v>5878</v>
      </c>
      <c r="V4275" s="21" t="str">
        <f>VLOOKUP(P4275,'Customer List'!B:C,2,)</f>
        <v>Banglore</v>
      </c>
      <c r="W4275" s="38"/>
      <c r="X4275" s="30"/>
      <c r="Y4275" s="21" t="str">
        <f t="shared" si="529"/>
        <v/>
      </c>
      <c r="Z4275" s="21" t="str">
        <f t="shared" si="530"/>
        <v>Saturday</v>
      </c>
      <c r="AA4275" s="21" t="str">
        <f t="shared" si="531"/>
        <v/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4270</v>
      </c>
      <c r="B4276" s="21" t="s">
        <v>5841</v>
      </c>
      <c r="C4276" s="30">
        <v>45965</v>
      </c>
      <c r="D4276" s="30">
        <v>45975</v>
      </c>
      <c r="E4276" s="47">
        <v>189</v>
      </c>
      <c r="F4276" s="47">
        <f t="shared" si="527"/>
        <v>16632</v>
      </c>
      <c r="G4276" s="48">
        <f t="shared" si="528"/>
        <v>16632</v>
      </c>
      <c r="H4276" s="21">
        <v>400651</v>
      </c>
      <c r="I4276" s="21" t="s">
        <v>4806</v>
      </c>
      <c r="J4276" s="21">
        <v>1</v>
      </c>
      <c r="K4276" s="21">
        <v>1</v>
      </c>
      <c r="L4276" s="21">
        <f t="shared" si="532"/>
        <v>0</v>
      </c>
      <c r="M4276" s="21"/>
      <c r="N4276" s="30">
        <v>45976</v>
      </c>
      <c r="O4276" s="48"/>
      <c r="P4276" s="21" t="s">
        <v>2046</v>
      </c>
      <c r="Q4276" s="21">
        <v>58158206610</v>
      </c>
      <c r="R4276" s="21"/>
      <c r="S4276" s="3">
        <v>4</v>
      </c>
      <c r="T4276" s="37"/>
      <c r="U4276" s="21" t="s">
        <v>5878</v>
      </c>
      <c r="V4276" s="21" t="str">
        <f>VLOOKUP(P4276,'Customer List'!B:C,2,)</f>
        <v>Banglore</v>
      </c>
      <c r="W4276" s="38"/>
      <c r="X4276" s="30"/>
      <c r="Y4276" s="21" t="str">
        <f t="shared" si="529"/>
        <v/>
      </c>
      <c r="Z4276" s="21" t="str">
        <f t="shared" si="530"/>
        <v>Saturday</v>
      </c>
      <c r="AA4276" s="21" t="str">
        <f t="shared" si="531"/>
        <v/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4271</v>
      </c>
      <c r="B4277" s="21" t="s">
        <v>5841</v>
      </c>
      <c r="C4277" s="30">
        <v>45965</v>
      </c>
      <c r="D4277" s="30">
        <v>45975</v>
      </c>
      <c r="E4277" s="47">
        <v>64.2</v>
      </c>
      <c r="F4277" s="47">
        <f t="shared" si="527"/>
        <v>5649.6</v>
      </c>
      <c r="G4277" s="48">
        <f t="shared" si="528"/>
        <v>5649.6</v>
      </c>
      <c r="H4277" s="21">
        <v>401209</v>
      </c>
      <c r="I4277" s="21" t="s">
        <v>4805</v>
      </c>
      <c r="J4277" s="21">
        <v>1</v>
      </c>
      <c r="K4277" s="21">
        <v>1</v>
      </c>
      <c r="L4277" s="21">
        <f t="shared" si="532"/>
        <v>0</v>
      </c>
      <c r="M4277" s="21"/>
      <c r="N4277" s="30">
        <v>45976</v>
      </c>
      <c r="O4277" s="48"/>
      <c r="P4277" s="21" t="s">
        <v>2048</v>
      </c>
      <c r="Q4277" s="21">
        <v>58158193041</v>
      </c>
      <c r="R4277" s="21"/>
      <c r="S4277" s="3">
        <v>4</v>
      </c>
      <c r="T4277" s="37"/>
      <c r="U4277" s="21" t="s">
        <v>5878</v>
      </c>
      <c r="V4277" s="21" t="str">
        <f>VLOOKUP(P4277,'Customer List'!B:C,2,)</f>
        <v>Hyderabad</v>
      </c>
      <c r="W4277" s="38"/>
      <c r="X4277" s="30"/>
      <c r="Y4277" s="21" t="str">
        <f t="shared" si="529"/>
        <v/>
      </c>
      <c r="Z4277" s="21" t="str">
        <f t="shared" si="530"/>
        <v>Saturday</v>
      </c>
      <c r="AA4277" s="21" t="str">
        <f t="shared" si="531"/>
        <v/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4272</v>
      </c>
      <c r="B4278" s="21" t="s">
        <v>5841</v>
      </c>
      <c r="C4278" s="30">
        <v>45965</v>
      </c>
      <c r="D4278" s="30">
        <v>45975</v>
      </c>
      <c r="E4278" s="47">
        <v>53.4</v>
      </c>
      <c r="F4278" s="47">
        <f t="shared" si="527"/>
        <v>4699.2</v>
      </c>
      <c r="G4278" s="48">
        <f t="shared" si="528"/>
        <v>23496</v>
      </c>
      <c r="H4278" s="21">
        <v>420201</v>
      </c>
      <c r="I4278" s="21" t="s">
        <v>1605</v>
      </c>
      <c r="J4278" s="21">
        <v>5</v>
      </c>
      <c r="K4278" s="21">
        <v>5</v>
      </c>
      <c r="L4278" s="21">
        <f t="shared" si="532"/>
        <v>0</v>
      </c>
      <c r="M4278" s="21"/>
      <c r="N4278" s="30">
        <v>45976</v>
      </c>
      <c r="O4278" s="48"/>
      <c r="P4278" s="21" t="s">
        <v>886</v>
      </c>
      <c r="Q4278" s="21">
        <v>58158192105</v>
      </c>
      <c r="R4278" s="21"/>
      <c r="S4278" s="3">
        <v>4</v>
      </c>
      <c r="T4278" s="37"/>
      <c r="U4278" s="21" t="s">
        <v>5878</v>
      </c>
      <c r="V4278" s="21" t="str">
        <f>VLOOKUP(P4278,'Customer List'!B:C,2,)</f>
        <v>Karnataka</v>
      </c>
      <c r="W4278" s="38"/>
      <c r="X4278" s="30"/>
      <c r="Y4278" s="21" t="str">
        <f t="shared" si="529"/>
        <v/>
      </c>
      <c r="Z4278" s="21" t="str">
        <f t="shared" si="530"/>
        <v>Saturday</v>
      </c>
      <c r="AA4278" s="21" t="str">
        <f t="shared" si="531"/>
        <v/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4273</v>
      </c>
      <c r="B4279" s="21" t="s">
        <v>5841</v>
      </c>
      <c r="C4279" s="30">
        <v>45965</v>
      </c>
      <c r="D4279" s="30">
        <v>45975</v>
      </c>
      <c r="E4279" s="47">
        <v>39</v>
      </c>
      <c r="F4279" s="47">
        <f t="shared" si="527"/>
        <v>3432</v>
      </c>
      <c r="G4279" s="48">
        <f t="shared" si="528"/>
        <v>3432</v>
      </c>
      <c r="H4279" s="21">
        <v>420301</v>
      </c>
      <c r="I4279" s="21" t="s">
        <v>2885</v>
      </c>
      <c r="J4279" s="21">
        <v>1</v>
      </c>
      <c r="K4279" s="21">
        <v>1</v>
      </c>
      <c r="L4279" s="21">
        <f t="shared" si="532"/>
        <v>0</v>
      </c>
      <c r="M4279" s="21"/>
      <c r="N4279" s="30">
        <v>45979</v>
      </c>
      <c r="O4279" s="48"/>
      <c r="P4279" s="21" t="s">
        <v>208</v>
      </c>
      <c r="Q4279" s="21" t="s">
        <v>1127</v>
      </c>
      <c r="R4279" s="21" t="s">
        <v>1127</v>
      </c>
      <c r="S4279" s="3">
        <v>4</v>
      </c>
      <c r="T4279" s="37"/>
      <c r="U4279" s="21" t="s">
        <v>5878</v>
      </c>
      <c r="V4279" s="21" t="str">
        <f>VLOOKUP(P4279,'Customer List'!B:C,2,)</f>
        <v>Delhi</v>
      </c>
      <c r="W4279" s="38"/>
      <c r="X4279" s="30"/>
      <c r="Y4279" s="21" t="str">
        <f t="shared" si="529"/>
        <v/>
      </c>
      <c r="Z4279" s="21" t="str">
        <f t="shared" si="530"/>
        <v>Tuesday</v>
      </c>
      <c r="AA4279" s="21" t="str">
        <f t="shared" si="531"/>
        <v/>
      </c>
      <c r="AB4279" s="21" t="str">
        <f>VLOOKUP(U4279,'Currency Sheet'!A:C,3,)</f>
        <v>DOLLAR</v>
      </c>
      <c r="AC4279" s="42" t="str">
        <f>VLOOKUP(P4279,'Customer List'!B:D,3,)</f>
        <v>Local</v>
      </c>
    </row>
    <row r="4280" spans="1:29" x14ac:dyDescent="0.25">
      <c r="A4280" s="21">
        <v>4274</v>
      </c>
      <c r="B4280" s="21" t="s">
        <v>5841</v>
      </c>
      <c r="C4280" s="30">
        <v>45965</v>
      </c>
      <c r="D4280" s="30">
        <v>45975</v>
      </c>
      <c r="E4280" s="47">
        <v>18</v>
      </c>
      <c r="F4280" s="47">
        <f t="shared" si="527"/>
        <v>1584</v>
      </c>
      <c r="G4280" s="48">
        <f t="shared" si="528"/>
        <v>1584</v>
      </c>
      <c r="H4280" s="21">
        <v>420403</v>
      </c>
      <c r="I4280" s="21" t="s">
        <v>14</v>
      </c>
      <c r="J4280" s="21">
        <v>1</v>
      </c>
      <c r="K4280" s="21">
        <v>1</v>
      </c>
      <c r="L4280" s="21">
        <f t="shared" si="532"/>
        <v>0</v>
      </c>
      <c r="M4280" s="21"/>
      <c r="N4280" s="30">
        <v>45978</v>
      </c>
      <c r="O4280" s="48"/>
      <c r="P4280" s="21" t="s">
        <v>2171</v>
      </c>
      <c r="Q4280" s="21"/>
      <c r="R4280" s="21"/>
      <c r="S4280" s="3">
        <v>4</v>
      </c>
      <c r="T4280" s="37"/>
      <c r="U4280" s="21" t="s">
        <v>5878</v>
      </c>
      <c r="V4280" s="21" t="str">
        <f>VLOOKUP(P4280,'Customer List'!B:C,2,)</f>
        <v>Gujrat</v>
      </c>
      <c r="W4280" s="38"/>
      <c r="X4280" s="30"/>
      <c r="Y4280" s="21" t="str">
        <f t="shared" si="529"/>
        <v/>
      </c>
      <c r="Z4280" s="21" t="str">
        <f t="shared" si="530"/>
        <v>Monday</v>
      </c>
      <c r="AA4280" s="21" t="str">
        <f t="shared" si="531"/>
        <v/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4275</v>
      </c>
      <c r="B4281" s="21" t="s">
        <v>5841</v>
      </c>
      <c r="C4281" s="30">
        <v>45965</v>
      </c>
      <c r="D4281" s="30">
        <v>45975</v>
      </c>
      <c r="E4281" s="47">
        <v>53.4</v>
      </c>
      <c r="F4281" s="47">
        <f t="shared" si="527"/>
        <v>4699.2</v>
      </c>
      <c r="G4281" s="48">
        <f t="shared" si="528"/>
        <v>4699.2</v>
      </c>
      <c r="H4281" s="21">
        <v>423101</v>
      </c>
      <c r="I4281" s="21" t="s">
        <v>1265</v>
      </c>
      <c r="J4281" s="21">
        <v>1</v>
      </c>
      <c r="K4281" s="21">
        <v>1</v>
      </c>
      <c r="L4281" s="21">
        <f t="shared" si="532"/>
        <v>0</v>
      </c>
      <c r="M4281" s="21"/>
      <c r="N4281" s="30">
        <v>45976</v>
      </c>
      <c r="O4281" s="48"/>
      <c r="P4281" s="21" t="s">
        <v>276</v>
      </c>
      <c r="Q4281" s="21">
        <v>58158193520</v>
      </c>
      <c r="R4281" s="21"/>
      <c r="S4281" s="3">
        <v>-20</v>
      </c>
      <c r="T4281" s="37"/>
      <c r="U4281" s="21" t="s">
        <v>5878</v>
      </c>
      <c r="V4281" s="21" t="str">
        <f>VLOOKUP(P4281,'Customer List'!B:C,2,)</f>
        <v>Pune</v>
      </c>
      <c r="W4281" s="38"/>
      <c r="X4281" s="30"/>
      <c r="Y4281" s="21" t="str">
        <f t="shared" si="529"/>
        <v/>
      </c>
      <c r="Z4281" s="21" t="str">
        <f t="shared" si="530"/>
        <v>Saturday</v>
      </c>
      <c r="AA4281" s="21" t="str">
        <f t="shared" si="531"/>
        <v/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4276</v>
      </c>
      <c r="B4282" s="21" t="s">
        <v>5841</v>
      </c>
      <c r="C4282" s="30">
        <v>45965</v>
      </c>
      <c r="D4282" s="30">
        <v>45975</v>
      </c>
      <c r="E4282" s="47">
        <v>201</v>
      </c>
      <c r="F4282" s="47">
        <f t="shared" si="527"/>
        <v>17688</v>
      </c>
      <c r="G4282" s="48">
        <f t="shared" si="528"/>
        <v>53064</v>
      </c>
      <c r="H4282" s="21">
        <v>423106</v>
      </c>
      <c r="I4282" s="21" t="s">
        <v>19</v>
      </c>
      <c r="J4282" s="21">
        <v>3</v>
      </c>
      <c r="K4282" s="21"/>
      <c r="L4282" s="21">
        <f t="shared" si="532"/>
        <v>3</v>
      </c>
      <c r="M4282" s="21"/>
      <c r="N4282" s="30"/>
      <c r="O4282" s="48"/>
      <c r="P4282" s="21" t="s">
        <v>42</v>
      </c>
      <c r="Q4282" s="21"/>
      <c r="R4282" s="21"/>
      <c r="S4282" s="3">
        <v>-20</v>
      </c>
      <c r="T4282" s="37"/>
      <c r="U4282" s="21" t="s">
        <v>5878</v>
      </c>
      <c r="V4282" s="21" t="str">
        <f>VLOOKUP(P4282,'Customer List'!B:C,2,)</f>
        <v>Faridabad</v>
      </c>
      <c r="W4282" s="38"/>
      <c r="X4282" s="30"/>
      <c r="Y4282" s="21" t="str">
        <f t="shared" si="529"/>
        <v/>
      </c>
      <c r="Z4282" s="21" t="str">
        <f t="shared" si="530"/>
        <v/>
      </c>
      <c r="AA4282" s="21" t="str">
        <f t="shared" si="531"/>
        <v/>
      </c>
      <c r="AB4282" s="21" t="str">
        <f>VLOOKUP(U4282,'Currency Sheet'!A:C,3,)</f>
        <v>DOLLAR</v>
      </c>
      <c r="AC4282" s="42" t="str">
        <f>VLOOKUP(P4282,'Customer List'!B:D,3,)</f>
        <v>Local</v>
      </c>
    </row>
    <row r="4283" spans="1:29" x14ac:dyDescent="0.25">
      <c r="A4283" s="21">
        <v>4277</v>
      </c>
      <c r="B4283" s="21" t="s">
        <v>5841</v>
      </c>
      <c r="C4283" s="30">
        <v>45965</v>
      </c>
      <c r="D4283" s="30">
        <v>45975</v>
      </c>
      <c r="E4283" s="47">
        <v>99</v>
      </c>
      <c r="F4283" s="47">
        <f t="shared" si="527"/>
        <v>8712</v>
      </c>
      <c r="G4283" s="48">
        <f t="shared" si="528"/>
        <v>8712</v>
      </c>
      <c r="H4283" s="21">
        <v>424401</v>
      </c>
      <c r="I4283" s="21" t="s">
        <v>1342</v>
      </c>
      <c r="J4283" s="21">
        <v>1</v>
      </c>
      <c r="K4283" s="21">
        <v>1</v>
      </c>
      <c r="L4283" s="21">
        <f t="shared" si="532"/>
        <v>0</v>
      </c>
      <c r="M4283" s="21"/>
      <c r="N4283" s="30">
        <v>45976</v>
      </c>
      <c r="O4283" s="48"/>
      <c r="P4283" s="21" t="s">
        <v>276</v>
      </c>
      <c r="Q4283" s="21">
        <v>58158193520</v>
      </c>
      <c r="R4283" s="21"/>
      <c r="S4283" s="3">
        <v>4</v>
      </c>
      <c r="T4283" s="37"/>
      <c r="U4283" s="21" t="s">
        <v>5878</v>
      </c>
      <c r="V4283" s="21" t="str">
        <f>VLOOKUP(P4283,'Customer List'!B:C,2,)</f>
        <v>Pune</v>
      </c>
      <c r="W4283" s="38"/>
      <c r="X4283" s="30"/>
      <c r="Y4283" s="21" t="str">
        <f t="shared" si="529"/>
        <v/>
      </c>
      <c r="Z4283" s="21" t="str">
        <f t="shared" si="530"/>
        <v>Saturday</v>
      </c>
      <c r="AA4283" s="21" t="str">
        <f t="shared" si="531"/>
        <v/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4278</v>
      </c>
      <c r="B4284" s="21" t="s">
        <v>5841</v>
      </c>
      <c r="C4284" s="30">
        <v>45965</v>
      </c>
      <c r="D4284" s="30">
        <v>45975</v>
      </c>
      <c r="E4284" s="47">
        <v>99</v>
      </c>
      <c r="F4284" s="47">
        <f t="shared" si="527"/>
        <v>8712</v>
      </c>
      <c r="G4284" s="48">
        <f t="shared" si="528"/>
        <v>8712</v>
      </c>
      <c r="H4284" s="21">
        <v>424401</v>
      </c>
      <c r="I4284" s="21" t="s">
        <v>1342</v>
      </c>
      <c r="J4284" s="21">
        <v>1</v>
      </c>
      <c r="K4284" s="21"/>
      <c r="L4284" s="21">
        <f t="shared" si="532"/>
        <v>1</v>
      </c>
      <c r="M4284" s="21"/>
      <c r="N4284" s="30"/>
      <c r="O4284" s="48"/>
      <c r="P4284" s="21" t="s">
        <v>42</v>
      </c>
      <c r="Q4284" s="21"/>
      <c r="R4284" s="21"/>
      <c r="S4284" s="3">
        <v>4</v>
      </c>
      <c r="T4284" s="37"/>
      <c r="U4284" s="21" t="s">
        <v>5878</v>
      </c>
      <c r="V4284" s="21" t="str">
        <f>VLOOKUP(P4284,'Customer List'!B:C,2,)</f>
        <v>Faridabad</v>
      </c>
      <c r="W4284" s="38"/>
      <c r="X4284" s="30"/>
      <c r="Y4284" s="21" t="str">
        <f t="shared" si="529"/>
        <v/>
      </c>
      <c r="Z4284" s="21" t="str">
        <f t="shared" si="530"/>
        <v/>
      </c>
      <c r="AA4284" s="21" t="str">
        <f t="shared" si="531"/>
        <v/>
      </c>
      <c r="AB4284" s="21" t="str">
        <f>VLOOKUP(U4284,'Currency Sheet'!A:C,3,)</f>
        <v>DOLLAR</v>
      </c>
      <c r="AC4284" s="42" t="str">
        <f>VLOOKUP(P4284,'Customer List'!B:D,3,)</f>
        <v>Local</v>
      </c>
    </row>
    <row r="4285" spans="1:29" x14ac:dyDescent="0.25">
      <c r="A4285" s="21">
        <v>4279</v>
      </c>
      <c r="B4285" s="21" t="s">
        <v>5841</v>
      </c>
      <c r="C4285" s="30">
        <v>45965</v>
      </c>
      <c r="D4285" s="30">
        <v>45975</v>
      </c>
      <c r="E4285" s="47">
        <v>141</v>
      </c>
      <c r="F4285" s="47">
        <f t="shared" si="527"/>
        <v>12408</v>
      </c>
      <c r="G4285" s="48">
        <f t="shared" si="528"/>
        <v>12408</v>
      </c>
      <c r="H4285" s="21">
        <v>424602</v>
      </c>
      <c r="I4285" s="21" t="s">
        <v>1240</v>
      </c>
      <c r="J4285" s="21">
        <v>1</v>
      </c>
      <c r="K4285" s="21">
        <v>1</v>
      </c>
      <c r="L4285" s="21">
        <f t="shared" si="532"/>
        <v>0</v>
      </c>
      <c r="M4285" s="21"/>
      <c r="N4285" s="30">
        <v>45976</v>
      </c>
      <c r="O4285" s="48"/>
      <c r="P4285" s="21" t="s">
        <v>276</v>
      </c>
      <c r="Q4285" s="21">
        <v>58158193520</v>
      </c>
      <c r="R4285" s="21"/>
      <c r="S4285" s="3">
        <v>4</v>
      </c>
      <c r="T4285" s="37"/>
      <c r="U4285" s="21" t="s">
        <v>5878</v>
      </c>
      <c r="V4285" s="21" t="str">
        <f>VLOOKUP(P4285,'Customer List'!B:C,2,)</f>
        <v>Pune</v>
      </c>
      <c r="W4285" s="38"/>
      <c r="X4285" s="30"/>
      <c r="Y4285" s="21" t="str">
        <f t="shared" si="529"/>
        <v/>
      </c>
      <c r="Z4285" s="21" t="str">
        <f t="shared" si="530"/>
        <v>Saturday</v>
      </c>
      <c r="AA4285" s="21" t="str">
        <f t="shared" si="531"/>
        <v/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4280</v>
      </c>
      <c r="B4286" s="21" t="s">
        <v>5841</v>
      </c>
      <c r="C4286" s="30">
        <v>45965</v>
      </c>
      <c r="D4286" s="30">
        <v>45975</v>
      </c>
      <c r="E4286" s="47">
        <v>141</v>
      </c>
      <c r="F4286" s="47">
        <f t="shared" si="527"/>
        <v>12408</v>
      </c>
      <c r="G4286" s="48">
        <f t="shared" si="528"/>
        <v>12408</v>
      </c>
      <c r="H4286" s="21">
        <v>424602</v>
      </c>
      <c r="I4286" s="21" t="s">
        <v>1240</v>
      </c>
      <c r="J4286" s="21">
        <v>1</v>
      </c>
      <c r="K4286" s="21"/>
      <c r="L4286" s="21">
        <f t="shared" si="532"/>
        <v>1</v>
      </c>
      <c r="M4286" s="21"/>
      <c r="N4286" s="30"/>
      <c r="O4286" s="48"/>
      <c r="P4286" s="21" t="s">
        <v>30</v>
      </c>
      <c r="Q4286" s="21"/>
      <c r="R4286" s="21"/>
      <c r="S4286" s="3">
        <v>4</v>
      </c>
      <c r="T4286" s="37"/>
      <c r="U4286" s="21" t="s">
        <v>5878</v>
      </c>
      <c r="V4286" s="21" t="str">
        <f>VLOOKUP(P4286,'Customer List'!B:C,2,)</f>
        <v>Delhi</v>
      </c>
      <c r="W4286" s="38"/>
      <c r="X4286" s="30"/>
      <c r="Y4286" s="21" t="str">
        <f t="shared" si="529"/>
        <v/>
      </c>
      <c r="Z4286" s="21" t="str">
        <f t="shared" si="530"/>
        <v/>
      </c>
      <c r="AA4286" s="21" t="str">
        <f t="shared" si="531"/>
        <v/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 x14ac:dyDescent="0.25">
      <c r="A4287" s="21">
        <v>4281</v>
      </c>
      <c r="B4287" s="21" t="s">
        <v>5841</v>
      </c>
      <c r="C4287" s="30">
        <v>45965</v>
      </c>
      <c r="D4287" s="30">
        <v>45975</v>
      </c>
      <c r="E4287" s="47">
        <v>95.4</v>
      </c>
      <c r="F4287" s="47">
        <f t="shared" si="527"/>
        <v>8395.2000000000007</v>
      </c>
      <c r="G4287" s="48">
        <f t="shared" si="528"/>
        <v>8395.2000000000007</v>
      </c>
      <c r="H4287" s="21">
        <v>425401</v>
      </c>
      <c r="I4287" s="21" t="s">
        <v>3039</v>
      </c>
      <c r="J4287" s="21">
        <v>1</v>
      </c>
      <c r="K4287" s="21"/>
      <c r="L4287" s="21">
        <f t="shared" si="532"/>
        <v>1</v>
      </c>
      <c r="M4287" s="21"/>
      <c r="N4287" s="30"/>
      <c r="O4287" s="48"/>
      <c r="P4287" s="21" t="s">
        <v>42</v>
      </c>
      <c r="Q4287" s="21"/>
      <c r="R4287" s="21"/>
      <c r="S4287" s="3">
        <v>4</v>
      </c>
      <c r="T4287" s="37"/>
      <c r="U4287" s="21" t="s">
        <v>5878</v>
      </c>
      <c r="V4287" s="21" t="str">
        <f>VLOOKUP(P4287,'Customer List'!B:C,2,)</f>
        <v>Faridabad</v>
      </c>
      <c r="W4287" s="38"/>
      <c r="X4287" s="30"/>
      <c r="Y4287" s="21" t="str">
        <f t="shared" si="529"/>
        <v/>
      </c>
      <c r="Z4287" s="21" t="str">
        <f t="shared" si="530"/>
        <v/>
      </c>
      <c r="AA4287" s="21" t="str">
        <f t="shared" si="531"/>
        <v/>
      </c>
      <c r="AB4287" s="21" t="str">
        <f>VLOOKUP(U4287,'Currency Sheet'!A:C,3,)</f>
        <v>DOLLAR</v>
      </c>
      <c r="AC4287" s="42" t="str">
        <f>VLOOKUP(P4287,'Customer List'!B:D,3,)</f>
        <v>Local</v>
      </c>
    </row>
    <row r="4288" spans="1:29" x14ac:dyDescent="0.25">
      <c r="A4288" s="21">
        <v>4282</v>
      </c>
      <c r="B4288" s="21" t="s">
        <v>5841</v>
      </c>
      <c r="C4288" s="30">
        <v>45965</v>
      </c>
      <c r="D4288" s="30">
        <v>45975</v>
      </c>
      <c r="E4288" s="47">
        <v>49.8</v>
      </c>
      <c r="F4288" s="47">
        <f t="shared" si="527"/>
        <v>4382.3999999999996</v>
      </c>
      <c r="G4288" s="48">
        <f t="shared" si="528"/>
        <v>4382.3999999999996</v>
      </c>
      <c r="H4288" s="21">
        <v>503807</v>
      </c>
      <c r="I4288" s="21" t="s">
        <v>4828</v>
      </c>
      <c r="J4288" s="21">
        <v>1</v>
      </c>
      <c r="K4288" s="21"/>
      <c r="L4288" s="21">
        <f t="shared" si="532"/>
        <v>1</v>
      </c>
      <c r="M4288" s="21"/>
      <c r="N4288" s="30"/>
      <c r="O4288" s="48"/>
      <c r="P4288" s="21" t="s">
        <v>42</v>
      </c>
      <c r="Q4288" s="21"/>
      <c r="R4288" s="21"/>
      <c r="S4288" s="3">
        <v>4</v>
      </c>
      <c r="T4288" s="37"/>
      <c r="U4288" s="21" t="s">
        <v>5878</v>
      </c>
      <c r="V4288" s="21" t="str">
        <f>VLOOKUP(P4288,'Customer List'!B:C,2,)</f>
        <v>Faridabad</v>
      </c>
      <c r="W4288" s="38"/>
      <c r="X4288" s="30"/>
      <c r="Y4288" s="21" t="str">
        <f t="shared" si="529"/>
        <v/>
      </c>
      <c r="Z4288" s="21" t="str">
        <f t="shared" si="530"/>
        <v/>
      </c>
      <c r="AA4288" s="21" t="str">
        <f t="shared" si="531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4283</v>
      </c>
      <c r="B4289" s="21" t="s">
        <v>5841</v>
      </c>
      <c r="C4289" s="30">
        <v>45965</v>
      </c>
      <c r="D4289" s="30">
        <v>45975</v>
      </c>
      <c r="E4289" s="47">
        <v>200.2</v>
      </c>
      <c r="F4289" s="47">
        <f t="shared" si="527"/>
        <v>17617.599999999999</v>
      </c>
      <c r="G4289" s="48">
        <f t="shared" si="528"/>
        <v>17617.599999999999</v>
      </c>
      <c r="H4289" s="21">
        <v>503833</v>
      </c>
      <c r="I4289" s="21" t="s">
        <v>4828</v>
      </c>
      <c r="J4289" s="21">
        <v>1</v>
      </c>
      <c r="K4289" s="21"/>
      <c r="L4289" s="21">
        <f t="shared" si="532"/>
        <v>1</v>
      </c>
      <c r="M4289" s="21"/>
      <c r="N4289" s="30"/>
      <c r="O4289" s="48"/>
      <c r="P4289" s="21" t="s">
        <v>625</v>
      </c>
      <c r="Q4289" s="21"/>
      <c r="R4289" s="21"/>
      <c r="S4289" s="3">
        <v>4</v>
      </c>
      <c r="T4289" s="37"/>
      <c r="U4289" s="21" t="s">
        <v>5878</v>
      </c>
      <c r="V4289" s="21" t="str">
        <f>VLOOKUP(P4289,'Customer List'!B:C,2,)</f>
        <v>Delhi</v>
      </c>
      <c r="W4289" s="38"/>
      <c r="X4289" s="30"/>
      <c r="Y4289" s="21" t="str">
        <f t="shared" si="529"/>
        <v/>
      </c>
      <c r="Z4289" s="21" t="str">
        <f t="shared" si="530"/>
        <v/>
      </c>
      <c r="AA4289" s="21" t="str">
        <f t="shared" si="531"/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v>4284</v>
      </c>
      <c r="B4290" s="21" t="s">
        <v>5841</v>
      </c>
      <c r="C4290" s="30">
        <v>45965</v>
      </c>
      <c r="D4290" s="30">
        <v>45975</v>
      </c>
      <c r="E4290" s="47">
        <v>198.1</v>
      </c>
      <c r="F4290" s="47">
        <f t="shared" si="527"/>
        <v>17432.8</v>
      </c>
      <c r="G4290" s="48">
        <f t="shared" si="528"/>
        <v>17432.8</v>
      </c>
      <c r="H4290" s="21">
        <v>505838</v>
      </c>
      <c r="I4290" s="21" t="s">
        <v>4829</v>
      </c>
      <c r="J4290" s="21">
        <v>1</v>
      </c>
      <c r="K4290" s="21"/>
      <c r="L4290" s="21">
        <f t="shared" si="532"/>
        <v>1</v>
      </c>
      <c r="M4290" s="21"/>
      <c r="N4290" s="30"/>
      <c r="O4290" s="48"/>
      <c r="P4290" s="21" t="s">
        <v>42</v>
      </c>
      <c r="Q4290" s="21"/>
      <c r="R4290" s="21"/>
      <c r="S4290" s="3">
        <v>4</v>
      </c>
      <c r="T4290" s="37"/>
      <c r="U4290" s="21" t="s">
        <v>5878</v>
      </c>
      <c r="V4290" s="21" t="str">
        <f>VLOOKUP(P4290,'Customer List'!B:C,2,)</f>
        <v>Faridabad</v>
      </c>
      <c r="W4290" s="38"/>
      <c r="X4290" s="30"/>
      <c r="Y4290" s="21" t="str">
        <f t="shared" si="529"/>
        <v/>
      </c>
      <c r="Z4290" s="21" t="str">
        <f t="shared" si="530"/>
        <v/>
      </c>
      <c r="AA4290" s="21" t="str">
        <f t="shared" si="531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x14ac:dyDescent="0.25">
      <c r="A4291" s="21">
        <v>4285</v>
      </c>
      <c r="B4291" s="21" t="s">
        <v>5841</v>
      </c>
      <c r="C4291" s="30">
        <v>45965</v>
      </c>
      <c r="D4291" s="30">
        <v>45975</v>
      </c>
      <c r="E4291" s="47">
        <v>83.4</v>
      </c>
      <c r="F4291" s="47">
        <f t="shared" si="527"/>
        <v>7339.2000000000007</v>
      </c>
      <c r="G4291" s="48">
        <f t="shared" si="528"/>
        <v>7339.2000000000007</v>
      </c>
      <c r="H4291" s="21">
        <v>505845</v>
      </c>
      <c r="I4291" s="21" t="s">
        <v>4829</v>
      </c>
      <c r="J4291" s="21">
        <v>1</v>
      </c>
      <c r="K4291" s="21"/>
      <c r="L4291" s="21">
        <f t="shared" si="532"/>
        <v>1</v>
      </c>
      <c r="M4291" s="21"/>
      <c r="N4291" s="30"/>
      <c r="O4291" s="48"/>
      <c r="P4291" s="21" t="s">
        <v>42</v>
      </c>
      <c r="Q4291" s="21"/>
      <c r="R4291" s="21"/>
      <c r="S4291" s="3">
        <v>4</v>
      </c>
      <c r="T4291" s="37"/>
      <c r="U4291" s="21" t="s">
        <v>5878</v>
      </c>
      <c r="V4291" s="21" t="str">
        <f>VLOOKUP(P4291,'Customer List'!B:C,2,)</f>
        <v>Faridabad</v>
      </c>
      <c r="W4291" s="38"/>
      <c r="X4291" s="30"/>
      <c r="Y4291" s="21" t="str">
        <f t="shared" si="529"/>
        <v/>
      </c>
      <c r="Z4291" s="21" t="str">
        <f t="shared" si="530"/>
        <v/>
      </c>
      <c r="AA4291" s="21" t="str">
        <f t="shared" si="531"/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4286</v>
      </c>
      <c r="B4292" s="21" t="s">
        <v>5841</v>
      </c>
      <c r="C4292" s="30">
        <v>45965</v>
      </c>
      <c r="D4292" s="30">
        <v>45975</v>
      </c>
      <c r="E4292" s="47">
        <v>105.6</v>
      </c>
      <c r="F4292" s="47">
        <f t="shared" si="527"/>
        <v>9292.7999999999993</v>
      </c>
      <c r="G4292" s="48">
        <f t="shared" si="528"/>
        <v>9292.7999999999993</v>
      </c>
      <c r="H4292" s="21">
        <v>506947</v>
      </c>
      <c r="I4292" s="21" t="s">
        <v>5556</v>
      </c>
      <c r="J4292" s="21">
        <v>1</v>
      </c>
      <c r="K4292" s="21"/>
      <c r="L4292" s="21">
        <f t="shared" si="532"/>
        <v>1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5878</v>
      </c>
      <c r="V4292" s="21" t="str">
        <f>VLOOKUP(P4292,'Customer List'!B:C,2,)</f>
        <v>Faridabad</v>
      </c>
      <c r="W4292" s="38"/>
      <c r="X4292" s="30"/>
      <c r="Y4292" s="21" t="str">
        <f t="shared" si="529"/>
        <v/>
      </c>
      <c r="Z4292" s="21" t="str">
        <f t="shared" si="530"/>
        <v/>
      </c>
      <c r="AA4292" s="21" t="str">
        <f t="shared" si="531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4287</v>
      </c>
      <c r="B4293" s="21" t="s">
        <v>5841</v>
      </c>
      <c r="C4293" s="30">
        <v>45965</v>
      </c>
      <c r="D4293" s="30">
        <v>45975</v>
      </c>
      <c r="E4293" s="47">
        <v>216</v>
      </c>
      <c r="F4293" s="47">
        <f t="shared" si="527"/>
        <v>19008</v>
      </c>
      <c r="G4293" s="48">
        <f t="shared" si="528"/>
        <v>19008</v>
      </c>
      <c r="H4293" s="21">
        <v>613412</v>
      </c>
      <c r="I4293" s="21" t="s">
        <v>5862</v>
      </c>
      <c r="J4293" s="21">
        <v>1</v>
      </c>
      <c r="K4293" s="21">
        <v>1</v>
      </c>
      <c r="L4293" s="21">
        <f t="shared" si="532"/>
        <v>0</v>
      </c>
      <c r="M4293" s="21"/>
      <c r="N4293" s="30">
        <v>45976</v>
      </c>
      <c r="O4293" s="48"/>
      <c r="P4293" s="21" t="s">
        <v>172</v>
      </c>
      <c r="Q4293" s="21">
        <v>58158192654</v>
      </c>
      <c r="R4293" s="21"/>
      <c r="S4293" s="3">
        <v>4</v>
      </c>
      <c r="T4293" s="37"/>
      <c r="U4293" s="21" t="s">
        <v>5878</v>
      </c>
      <c r="V4293" s="21" t="str">
        <f>VLOOKUP(P4293,'Customer List'!B:C,2,)</f>
        <v>Kolkata</v>
      </c>
      <c r="W4293" s="38"/>
      <c r="X4293" s="30"/>
      <c r="Y4293" s="21" t="str">
        <f t="shared" si="529"/>
        <v/>
      </c>
      <c r="Z4293" s="21" t="str">
        <f t="shared" si="530"/>
        <v>Saturday</v>
      </c>
      <c r="AA4293" s="21" t="str">
        <f t="shared" si="531"/>
        <v/>
      </c>
      <c r="AB4293" s="21" t="str">
        <f>VLOOKUP(U4293,'Currency Sheet'!A:C,3,)</f>
        <v>DOLLAR</v>
      </c>
      <c r="AC4293" s="42" t="str">
        <f>VLOOKUP(P4293,'Customer List'!B:D,3,)</f>
        <v>OutStation</v>
      </c>
    </row>
    <row r="4294" spans="1:29" x14ac:dyDescent="0.25">
      <c r="A4294" s="21">
        <v>4288</v>
      </c>
      <c r="B4294" s="21" t="s">
        <v>5841</v>
      </c>
      <c r="C4294" s="30">
        <v>45965</v>
      </c>
      <c r="D4294" s="30">
        <v>45975</v>
      </c>
      <c r="E4294" s="47">
        <v>105</v>
      </c>
      <c r="F4294" s="47">
        <f t="shared" si="527"/>
        <v>9240</v>
      </c>
      <c r="G4294" s="48">
        <f t="shared" si="528"/>
        <v>9240</v>
      </c>
      <c r="H4294" s="21">
        <v>614853</v>
      </c>
      <c r="I4294" s="21" t="s">
        <v>5863</v>
      </c>
      <c r="J4294" s="21">
        <v>1</v>
      </c>
      <c r="K4294" s="21">
        <v>1</v>
      </c>
      <c r="L4294" s="21">
        <f t="shared" si="532"/>
        <v>0</v>
      </c>
      <c r="M4294" s="21"/>
      <c r="N4294" s="30">
        <v>45979</v>
      </c>
      <c r="O4294" s="48"/>
      <c r="P4294" s="21" t="s">
        <v>208</v>
      </c>
      <c r="Q4294" s="21" t="s">
        <v>1127</v>
      </c>
      <c r="R4294" s="21" t="s">
        <v>1127</v>
      </c>
      <c r="S4294" s="3">
        <v>4</v>
      </c>
      <c r="T4294" s="37"/>
      <c r="U4294" s="21" t="s">
        <v>5878</v>
      </c>
      <c r="V4294" s="21" t="str">
        <f>VLOOKUP(P4294,'Customer List'!B:C,2,)</f>
        <v>Delhi</v>
      </c>
      <c r="W4294" s="38"/>
      <c r="X4294" s="30"/>
      <c r="Y4294" s="21" t="str">
        <f t="shared" si="529"/>
        <v/>
      </c>
      <c r="Z4294" s="21" t="str">
        <f t="shared" si="530"/>
        <v>Tuesday</v>
      </c>
      <c r="AA4294" s="21" t="str">
        <f t="shared" si="531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4289</v>
      </c>
      <c r="B4295" s="21" t="s">
        <v>5841</v>
      </c>
      <c r="C4295" s="30">
        <v>45965</v>
      </c>
      <c r="D4295" s="30">
        <v>45975</v>
      </c>
      <c r="E4295" s="47">
        <v>222</v>
      </c>
      <c r="F4295" s="47">
        <f t="shared" si="527"/>
        <v>19536</v>
      </c>
      <c r="G4295" s="48">
        <f t="shared" si="528"/>
        <v>39072</v>
      </c>
      <c r="H4295" s="21">
        <v>621616</v>
      </c>
      <c r="I4295" s="21" t="s">
        <v>4786</v>
      </c>
      <c r="J4295" s="21">
        <v>2</v>
      </c>
      <c r="K4295" s="21">
        <v>2</v>
      </c>
      <c r="L4295" s="21">
        <f t="shared" si="532"/>
        <v>0</v>
      </c>
      <c r="M4295" s="21"/>
      <c r="N4295" s="30">
        <v>45976</v>
      </c>
      <c r="O4295" s="48"/>
      <c r="P4295" s="21" t="s">
        <v>2046</v>
      </c>
      <c r="Q4295" s="21"/>
      <c r="R4295" s="21"/>
      <c r="S4295" s="3">
        <v>4</v>
      </c>
      <c r="T4295" s="37"/>
      <c r="U4295" s="21" t="s">
        <v>5878</v>
      </c>
      <c r="V4295" s="21" t="str">
        <f>VLOOKUP(P4295,'Customer List'!B:C,2,)</f>
        <v>Banglore</v>
      </c>
      <c r="W4295" s="38"/>
      <c r="X4295" s="30"/>
      <c r="Y4295" s="21" t="str">
        <f t="shared" si="529"/>
        <v/>
      </c>
      <c r="Z4295" s="21" t="str">
        <f t="shared" si="530"/>
        <v>Saturday</v>
      </c>
      <c r="AA4295" s="21" t="str">
        <f t="shared" si="531"/>
        <v/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x14ac:dyDescent="0.25">
      <c r="A4296" s="21">
        <v>4290</v>
      </c>
      <c r="B4296" s="21" t="s">
        <v>5841</v>
      </c>
      <c r="C4296" s="30">
        <v>45965</v>
      </c>
      <c r="D4296" s="30">
        <v>45975</v>
      </c>
      <c r="E4296" s="47">
        <v>229.2</v>
      </c>
      <c r="F4296" s="47">
        <f t="shared" si="527"/>
        <v>20169.599999999999</v>
      </c>
      <c r="G4296" s="48">
        <f t="shared" si="528"/>
        <v>20169.599999999999</v>
      </c>
      <c r="H4296" s="21">
        <v>621622</v>
      </c>
      <c r="I4296" s="21" t="s">
        <v>4786</v>
      </c>
      <c r="J4296" s="21">
        <v>1</v>
      </c>
      <c r="K4296" s="21"/>
      <c r="L4296" s="21">
        <f t="shared" si="532"/>
        <v>1</v>
      </c>
      <c r="M4296" s="21"/>
      <c r="N4296" s="30"/>
      <c r="O4296" s="48"/>
      <c r="P4296" s="21" t="s">
        <v>30</v>
      </c>
      <c r="Q4296" s="21"/>
      <c r="R4296" s="21"/>
      <c r="S4296" s="3">
        <v>4</v>
      </c>
      <c r="T4296" s="37"/>
      <c r="U4296" s="21" t="s">
        <v>5878</v>
      </c>
      <c r="V4296" s="21" t="str">
        <f>VLOOKUP(P4296,'Customer List'!B:C,2,)</f>
        <v>Delhi</v>
      </c>
      <c r="W4296" s="38"/>
      <c r="X4296" s="30"/>
      <c r="Y4296" s="21" t="str">
        <f t="shared" si="529"/>
        <v/>
      </c>
      <c r="Z4296" s="21" t="str">
        <f t="shared" si="530"/>
        <v/>
      </c>
      <c r="AA4296" s="21" t="str">
        <f t="shared" si="531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4291</v>
      </c>
      <c r="B4297" s="21" t="s">
        <v>5841</v>
      </c>
      <c r="C4297" s="30">
        <v>45965</v>
      </c>
      <c r="D4297" s="30">
        <v>45975</v>
      </c>
      <c r="E4297" s="47">
        <v>222</v>
      </c>
      <c r="F4297" s="47">
        <f t="shared" si="527"/>
        <v>19536</v>
      </c>
      <c r="G4297" s="48">
        <f t="shared" si="528"/>
        <v>58608</v>
      </c>
      <c r="H4297" s="21">
        <v>626812</v>
      </c>
      <c r="I4297" s="21" t="s">
        <v>5207</v>
      </c>
      <c r="J4297" s="21">
        <v>3</v>
      </c>
      <c r="K4297" s="21">
        <v>3</v>
      </c>
      <c r="L4297" s="21">
        <f t="shared" si="532"/>
        <v>0</v>
      </c>
      <c r="M4297" s="21"/>
      <c r="N4297" s="30">
        <v>45976</v>
      </c>
      <c r="O4297" s="48"/>
      <c r="P4297" s="21" t="s">
        <v>2046</v>
      </c>
      <c r="Q4297" s="21"/>
      <c r="R4297" s="21"/>
      <c r="S4297" s="3">
        <v>4</v>
      </c>
      <c r="T4297" s="37"/>
      <c r="U4297" s="21" t="s">
        <v>5878</v>
      </c>
      <c r="V4297" s="21" t="str">
        <f>VLOOKUP(P4297,'Customer List'!B:C,2,)</f>
        <v>Banglore</v>
      </c>
      <c r="W4297" s="38"/>
      <c r="X4297" s="30"/>
      <c r="Y4297" s="21" t="str">
        <f t="shared" si="529"/>
        <v/>
      </c>
      <c r="Z4297" s="21" t="str">
        <f t="shared" si="530"/>
        <v>Saturday</v>
      </c>
      <c r="AA4297" s="21" t="str">
        <f t="shared" si="531"/>
        <v/>
      </c>
      <c r="AB4297" s="21" t="str">
        <f>VLOOKUP(U4297,'Currency Sheet'!A:C,3,)</f>
        <v>DOLLAR</v>
      </c>
      <c r="AC4297" s="42" t="str">
        <f>VLOOKUP(P4297,'Customer List'!B:D,3,)</f>
        <v>OutStation</v>
      </c>
    </row>
    <row r="4298" spans="1:29" x14ac:dyDescent="0.25">
      <c r="A4298" s="21">
        <v>4292</v>
      </c>
      <c r="B4298" s="21" t="s">
        <v>5841</v>
      </c>
      <c r="C4298" s="30">
        <v>45965</v>
      </c>
      <c r="D4298" s="30">
        <v>45975</v>
      </c>
      <c r="E4298" s="47">
        <v>222</v>
      </c>
      <c r="F4298" s="47">
        <f t="shared" si="527"/>
        <v>19536</v>
      </c>
      <c r="G4298" s="48">
        <f t="shared" si="528"/>
        <v>39072</v>
      </c>
      <c r="H4298" s="21">
        <v>637318</v>
      </c>
      <c r="I4298" s="21" t="s">
        <v>5864</v>
      </c>
      <c r="J4298" s="21">
        <v>2</v>
      </c>
      <c r="K4298" s="21">
        <v>2</v>
      </c>
      <c r="L4298" s="21">
        <f t="shared" si="532"/>
        <v>0</v>
      </c>
      <c r="M4298" s="21"/>
      <c r="N4298" s="30">
        <v>45976</v>
      </c>
      <c r="O4298" s="48"/>
      <c r="P4298" s="21" t="s">
        <v>2046</v>
      </c>
      <c r="Q4298" s="21"/>
      <c r="R4298" s="21"/>
      <c r="S4298" s="3">
        <v>4</v>
      </c>
      <c r="T4298" s="37"/>
      <c r="U4298" s="21" t="s">
        <v>5878</v>
      </c>
      <c r="V4298" s="21" t="str">
        <f>VLOOKUP(P4298,'Customer List'!B:C,2,)</f>
        <v>Banglore</v>
      </c>
      <c r="W4298" s="38"/>
      <c r="X4298" s="30"/>
      <c r="Y4298" s="21" t="str">
        <f t="shared" si="529"/>
        <v/>
      </c>
      <c r="Z4298" s="21" t="str">
        <f t="shared" si="530"/>
        <v>Saturday</v>
      </c>
      <c r="AA4298" s="21" t="str">
        <f t="shared" si="531"/>
        <v/>
      </c>
      <c r="AB4298" s="21" t="str">
        <f>VLOOKUP(U4298,'Currency Sheet'!A:C,3,)</f>
        <v>DOLLAR</v>
      </c>
      <c r="AC4298" s="42" t="str">
        <f>VLOOKUP(P4298,'Customer List'!B:D,3,)</f>
        <v>OutStation</v>
      </c>
    </row>
    <row r="4299" spans="1:29" x14ac:dyDescent="0.25">
      <c r="A4299" s="21">
        <v>4293</v>
      </c>
      <c r="B4299" s="21" t="s">
        <v>5841</v>
      </c>
      <c r="C4299" s="30">
        <v>45965</v>
      </c>
      <c r="D4299" s="30">
        <v>45975</v>
      </c>
      <c r="E4299" s="47">
        <v>169.4</v>
      </c>
      <c r="F4299" s="47">
        <f t="shared" si="527"/>
        <v>14907.2</v>
      </c>
      <c r="G4299" s="48">
        <f t="shared" si="528"/>
        <v>14907.2</v>
      </c>
      <c r="H4299" s="21">
        <v>644819</v>
      </c>
      <c r="I4299" s="21" t="s">
        <v>5560</v>
      </c>
      <c r="J4299" s="21">
        <v>1</v>
      </c>
      <c r="K4299" s="21">
        <v>1</v>
      </c>
      <c r="L4299" s="21">
        <f t="shared" si="532"/>
        <v>0</v>
      </c>
      <c r="M4299" s="21"/>
      <c r="N4299" s="30">
        <v>45976</v>
      </c>
      <c r="O4299" s="48"/>
      <c r="P4299" s="21" t="s">
        <v>276</v>
      </c>
      <c r="Q4299" s="21">
        <v>58158193520</v>
      </c>
      <c r="R4299" s="21"/>
      <c r="S4299" s="3">
        <v>4</v>
      </c>
      <c r="T4299" s="37"/>
      <c r="U4299" s="21" t="s">
        <v>5878</v>
      </c>
      <c r="V4299" s="21" t="str">
        <f>VLOOKUP(P4299,'Customer List'!B:C,2,)</f>
        <v>Pune</v>
      </c>
      <c r="W4299" s="38"/>
      <c r="X4299" s="30"/>
      <c r="Y4299" s="21" t="str">
        <f t="shared" si="529"/>
        <v/>
      </c>
      <c r="Z4299" s="21" t="str">
        <f t="shared" si="530"/>
        <v>Saturday</v>
      </c>
      <c r="AA4299" s="21" t="str">
        <f t="shared" si="531"/>
        <v/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x14ac:dyDescent="0.25">
      <c r="A4300" s="21">
        <v>4294</v>
      </c>
      <c r="B4300" s="21" t="s">
        <v>5841</v>
      </c>
      <c r="C4300" s="30">
        <v>45965</v>
      </c>
      <c r="D4300" s="30">
        <v>45975</v>
      </c>
      <c r="E4300" s="47">
        <v>70.8</v>
      </c>
      <c r="F4300" s="47">
        <f t="shared" si="527"/>
        <v>6230.4</v>
      </c>
      <c r="G4300" s="48">
        <f t="shared" si="528"/>
        <v>6230.4</v>
      </c>
      <c r="H4300" s="21">
        <v>740145</v>
      </c>
      <c r="I4300" s="21" t="s">
        <v>5865</v>
      </c>
      <c r="J4300" s="21">
        <v>1</v>
      </c>
      <c r="K4300" s="21"/>
      <c r="L4300" s="21">
        <f t="shared" si="532"/>
        <v>1</v>
      </c>
      <c r="M4300" s="21"/>
      <c r="N4300" s="30"/>
      <c r="O4300" s="48"/>
      <c r="P4300" s="21" t="s">
        <v>254</v>
      </c>
      <c r="Q4300" s="21"/>
      <c r="R4300" s="21"/>
      <c r="S4300" s="3">
        <v>4</v>
      </c>
      <c r="T4300" s="37"/>
      <c r="U4300" s="21" t="s">
        <v>5878</v>
      </c>
      <c r="V4300" s="21" t="str">
        <f>VLOOKUP(P4300,'Customer List'!B:C,2,)</f>
        <v>Delhi</v>
      </c>
      <c r="W4300" s="38"/>
      <c r="X4300" s="30"/>
      <c r="Y4300" s="21" t="str">
        <f t="shared" si="529"/>
        <v/>
      </c>
      <c r="Z4300" s="21" t="str">
        <f t="shared" si="530"/>
        <v/>
      </c>
      <c r="AA4300" s="21" t="str">
        <f t="shared" si="531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v>4295</v>
      </c>
      <c r="B4301" s="21" t="s">
        <v>5841</v>
      </c>
      <c r="C4301" s="30">
        <v>45965</v>
      </c>
      <c r="D4301" s="30">
        <v>45975</v>
      </c>
      <c r="E4301" s="47">
        <v>4.2</v>
      </c>
      <c r="F4301" s="47">
        <f t="shared" si="527"/>
        <v>369.6</v>
      </c>
      <c r="G4301" s="48">
        <f t="shared" si="528"/>
        <v>369.6</v>
      </c>
      <c r="H4301" s="21">
        <v>740379</v>
      </c>
      <c r="I4301" s="21" t="s">
        <v>243</v>
      </c>
      <c r="J4301" s="21">
        <v>1</v>
      </c>
      <c r="K4301" s="21"/>
      <c r="L4301" s="21">
        <f t="shared" si="532"/>
        <v>1</v>
      </c>
      <c r="M4301" s="21"/>
      <c r="N4301" s="30"/>
      <c r="O4301" s="48"/>
      <c r="P4301" s="21" t="s">
        <v>254</v>
      </c>
      <c r="Q4301" s="21"/>
      <c r="R4301" s="21"/>
      <c r="S4301" s="3" t="s">
        <v>299</v>
      </c>
      <c r="T4301" s="37"/>
      <c r="U4301" s="21" t="s">
        <v>5878</v>
      </c>
      <c r="V4301" s="21" t="str">
        <f>VLOOKUP(P4301,'Customer List'!B:C,2,)</f>
        <v>Delhi</v>
      </c>
      <c r="W4301" s="38"/>
      <c r="X4301" s="30"/>
      <c r="Y4301" s="21" t="str">
        <f t="shared" si="529"/>
        <v/>
      </c>
      <c r="Z4301" s="21" t="str">
        <f t="shared" si="530"/>
        <v/>
      </c>
      <c r="AA4301" s="21" t="str">
        <f t="shared" si="531"/>
        <v/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v>4296</v>
      </c>
      <c r="B4302" s="21" t="s">
        <v>5841</v>
      </c>
      <c r="C4302" s="30">
        <v>45965</v>
      </c>
      <c r="D4302" s="30">
        <v>45975</v>
      </c>
      <c r="E4302" s="47">
        <v>70.8</v>
      </c>
      <c r="F4302" s="47">
        <f t="shared" si="527"/>
        <v>6230.4</v>
      </c>
      <c r="G4302" s="48">
        <f t="shared" si="528"/>
        <v>6230.4</v>
      </c>
      <c r="H4302" s="21">
        <v>740623</v>
      </c>
      <c r="I4302" s="21" t="s">
        <v>5866</v>
      </c>
      <c r="J4302" s="21">
        <v>1</v>
      </c>
      <c r="K4302" s="21"/>
      <c r="L4302" s="21">
        <f t="shared" si="532"/>
        <v>1</v>
      </c>
      <c r="M4302" s="21"/>
      <c r="N4302" s="30"/>
      <c r="O4302" s="48"/>
      <c r="P4302" s="21" t="s">
        <v>254</v>
      </c>
      <c r="Q4302" s="21"/>
      <c r="R4302" s="21"/>
      <c r="S4302" s="3">
        <v>4</v>
      </c>
      <c r="T4302" s="37"/>
      <c r="U4302" s="21" t="s">
        <v>5878</v>
      </c>
      <c r="V4302" s="21" t="str">
        <f>VLOOKUP(P4302,'Customer List'!B:C,2,)</f>
        <v>Delhi</v>
      </c>
      <c r="W4302" s="38"/>
      <c r="X4302" s="30"/>
      <c r="Y4302" s="21" t="str">
        <f t="shared" si="529"/>
        <v/>
      </c>
      <c r="Z4302" s="21" t="str">
        <f t="shared" si="530"/>
        <v/>
      </c>
      <c r="AA4302" s="21" t="str">
        <f t="shared" si="531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v>4297</v>
      </c>
      <c r="B4303" s="21" t="s">
        <v>5841</v>
      </c>
      <c r="C4303" s="30">
        <v>45965</v>
      </c>
      <c r="D4303" s="30">
        <v>45975</v>
      </c>
      <c r="E4303" s="47">
        <v>70.8</v>
      </c>
      <c r="F4303" s="47">
        <f t="shared" si="527"/>
        <v>6230.4</v>
      </c>
      <c r="G4303" s="48">
        <f t="shared" si="528"/>
        <v>6230.4</v>
      </c>
      <c r="H4303" s="21">
        <v>740627</v>
      </c>
      <c r="I4303" s="21" t="s">
        <v>5867</v>
      </c>
      <c r="J4303" s="21">
        <v>1</v>
      </c>
      <c r="K4303" s="21"/>
      <c r="L4303" s="21">
        <f t="shared" si="532"/>
        <v>1</v>
      </c>
      <c r="M4303" s="21"/>
      <c r="N4303" s="30"/>
      <c r="O4303" s="48"/>
      <c r="P4303" s="21" t="s">
        <v>254</v>
      </c>
      <c r="Q4303" s="21"/>
      <c r="R4303" s="21"/>
      <c r="S4303" s="3">
        <v>4</v>
      </c>
      <c r="T4303" s="37"/>
      <c r="U4303" s="21" t="s">
        <v>5878</v>
      </c>
      <c r="V4303" s="21" t="str">
        <f>VLOOKUP(P4303,'Customer List'!B:C,2,)</f>
        <v>Delhi</v>
      </c>
      <c r="W4303" s="38"/>
      <c r="X4303" s="30"/>
      <c r="Y4303" s="21" t="str">
        <f t="shared" si="529"/>
        <v/>
      </c>
      <c r="Z4303" s="21" t="str">
        <f t="shared" si="530"/>
        <v/>
      </c>
      <c r="AA4303" s="21" t="str">
        <f t="shared" si="531"/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x14ac:dyDescent="0.25">
      <c r="A4304" s="21">
        <v>4298</v>
      </c>
      <c r="B4304" s="21" t="s">
        <v>5841</v>
      </c>
      <c r="C4304" s="30">
        <v>45965</v>
      </c>
      <c r="D4304" s="30">
        <v>45975</v>
      </c>
      <c r="E4304" s="47">
        <v>70.8</v>
      </c>
      <c r="F4304" s="47">
        <f t="shared" si="527"/>
        <v>6230.4</v>
      </c>
      <c r="G4304" s="48">
        <f t="shared" si="528"/>
        <v>6230.4</v>
      </c>
      <c r="H4304" s="21">
        <v>740628</v>
      </c>
      <c r="I4304" s="21" t="s">
        <v>5868</v>
      </c>
      <c r="J4304" s="21">
        <v>1</v>
      </c>
      <c r="K4304" s="21"/>
      <c r="L4304" s="21">
        <f t="shared" si="532"/>
        <v>1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5878</v>
      </c>
      <c r="V4304" s="21" t="str">
        <f>VLOOKUP(P4304,'Customer List'!B:C,2,)</f>
        <v>Delhi</v>
      </c>
      <c r="W4304" s="38"/>
      <c r="X4304" s="30"/>
      <c r="Y4304" s="21" t="str">
        <f t="shared" si="529"/>
        <v/>
      </c>
      <c r="Z4304" s="21" t="str">
        <f t="shared" si="530"/>
        <v/>
      </c>
      <c r="AA4304" s="21" t="str">
        <f t="shared" si="531"/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x14ac:dyDescent="0.25">
      <c r="A4305" s="21">
        <v>4299</v>
      </c>
      <c r="B4305" s="21" t="s">
        <v>5841</v>
      </c>
      <c r="C4305" s="30">
        <v>45965</v>
      </c>
      <c r="D4305" s="30">
        <v>45975</v>
      </c>
      <c r="E4305" s="47">
        <v>70.8</v>
      </c>
      <c r="F4305" s="47">
        <f t="shared" si="527"/>
        <v>6230.4</v>
      </c>
      <c r="G4305" s="48">
        <f t="shared" si="528"/>
        <v>6230.4</v>
      </c>
      <c r="H4305" s="21">
        <v>740629</v>
      </c>
      <c r="I4305" s="21" t="s">
        <v>5869</v>
      </c>
      <c r="J4305" s="21">
        <v>1</v>
      </c>
      <c r="K4305" s="21"/>
      <c r="L4305" s="21">
        <f t="shared" si="532"/>
        <v>1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5878</v>
      </c>
      <c r="V4305" s="21" t="str">
        <f>VLOOKUP(P4305,'Customer List'!B:C,2,)</f>
        <v>Delhi</v>
      </c>
      <c r="W4305" s="38"/>
      <c r="X4305" s="30"/>
      <c r="Y4305" s="21" t="str">
        <f t="shared" si="529"/>
        <v/>
      </c>
      <c r="Z4305" s="21" t="str">
        <f t="shared" si="530"/>
        <v/>
      </c>
      <c r="AA4305" s="21" t="str">
        <f t="shared" si="531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v>4300</v>
      </c>
      <c r="B4306" s="21" t="s">
        <v>5841</v>
      </c>
      <c r="C4306" s="30">
        <v>45965</v>
      </c>
      <c r="D4306" s="30">
        <v>45975</v>
      </c>
      <c r="E4306" s="47">
        <v>70.8</v>
      </c>
      <c r="F4306" s="47">
        <f t="shared" si="527"/>
        <v>6230.4</v>
      </c>
      <c r="G4306" s="48">
        <f t="shared" si="528"/>
        <v>6230.4</v>
      </c>
      <c r="H4306" s="21">
        <v>740634</v>
      </c>
      <c r="I4306" s="21" t="s">
        <v>5870</v>
      </c>
      <c r="J4306" s="21">
        <v>1</v>
      </c>
      <c r="K4306" s="21"/>
      <c r="L4306" s="21">
        <f t="shared" si="532"/>
        <v>1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5878</v>
      </c>
      <c r="V4306" s="21" t="str">
        <f>VLOOKUP(P4306,'Customer List'!B:C,2,)</f>
        <v>Delhi</v>
      </c>
      <c r="W4306" s="38"/>
      <c r="X4306" s="30"/>
      <c r="Y4306" s="21" t="str">
        <f t="shared" si="529"/>
        <v/>
      </c>
      <c r="Z4306" s="21" t="str">
        <f t="shared" si="530"/>
        <v/>
      </c>
      <c r="AA4306" s="21" t="str">
        <f t="shared" si="531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4301</v>
      </c>
      <c r="B4307" s="21" t="s">
        <v>5841</v>
      </c>
      <c r="C4307" s="30">
        <v>45965</v>
      </c>
      <c r="D4307" s="30">
        <v>45975</v>
      </c>
      <c r="E4307" s="47">
        <v>176.4</v>
      </c>
      <c r="F4307" s="47">
        <f t="shared" si="527"/>
        <v>15523.2</v>
      </c>
      <c r="G4307" s="48">
        <f t="shared" si="528"/>
        <v>15523.2</v>
      </c>
      <c r="H4307" s="21">
        <v>740868</v>
      </c>
      <c r="I4307" s="21" t="s">
        <v>5871</v>
      </c>
      <c r="J4307" s="21">
        <v>1</v>
      </c>
      <c r="K4307" s="21">
        <v>1</v>
      </c>
      <c r="L4307" s="21">
        <f t="shared" si="532"/>
        <v>0</v>
      </c>
      <c r="M4307" s="21"/>
      <c r="N4307" s="30">
        <v>45976</v>
      </c>
      <c r="O4307" s="48"/>
      <c r="P4307" s="21" t="s">
        <v>1134</v>
      </c>
      <c r="Q4307" s="21">
        <v>58158205766</v>
      </c>
      <c r="R4307" s="21"/>
      <c r="S4307" s="3">
        <v>4</v>
      </c>
      <c r="T4307" s="37"/>
      <c r="U4307" s="21" t="s">
        <v>5878</v>
      </c>
      <c r="V4307" s="21" t="str">
        <f>VLOOKUP(P4307,'Customer List'!B:C,2,)</f>
        <v>Mumbai</v>
      </c>
      <c r="W4307" s="38"/>
      <c r="X4307" s="30"/>
      <c r="Y4307" s="21" t="str">
        <f t="shared" si="529"/>
        <v/>
      </c>
      <c r="Z4307" s="21" t="str">
        <f t="shared" si="530"/>
        <v>Saturday</v>
      </c>
      <c r="AA4307" s="21" t="str">
        <f t="shared" si="531"/>
        <v/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 x14ac:dyDescent="0.25">
      <c r="A4308" s="21">
        <v>4302</v>
      </c>
      <c r="B4308" s="21" t="s">
        <v>5841</v>
      </c>
      <c r="C4308" s="30">
        <v>45965</v>
      </c>
      <c r="D4308" s="30">
        <v>45975</v>
      </c>
      <c r="E4308" s="47">
        <v>35.4</v>
      </c>
      <c r="F4308" s="47">
        <f t="shared" si="527"/>
        <v>3115.2</v>
      </c>
      <c r="G4308" s="48">
        <f t="shared" si="528"/>
        <v>3115.2</v>
      </c>
      <c r="H4308" s="21">
        <v>740869</v>
      </c>
      <c r="I4308" s="21" t="s">
        <v>5872</v>
      </c>
      <c r="J4308" s="21">
        <v>1</v>
      </c>
      <c r="K4308" s="21">
        <v>1</v>
      </c>
      <c r="L4308" s="21">
        <f t="shared" si="532"/>
        <v>0</v>
      </c>
      <c r="M4308" s="21"/>
      <c r="N4308" s="30">
        <v>45976</v>
      </c>
      <c r="O4308" s="48"/>
      <c r="P4308" s="21" t="s">
        <v>1134</v>
      </c>
      <c r="Q4308" s="21">
        <v>58158205766</v>
      </c>
      <c r="R4308" s="21"/>
      <c r="S4308" s="3">
        <v>4</v>
      </c>
      <c r="T4308" s="37"/>
      <c r="U4308" s="21" t="s">
        <v>5878</v>
      </c>
      <c r="V4308" s="21" t="str">
        <f>VLOOKUP(P4308,'Customer List'!B:C,2,)</f>
        <v>Mumbai</v>
      </c>
      <c r="W4308" s="38"/>
      <c r="X4308" s="30"/>
      <c r="Y4308" s="21" t="str">
        <f t="shared" si="529"/>
        <v/>
      </c>
      <c r="Z4308" s="21" t="str">
        <f t="shared" si="530"/>
        <v>Saturday</v>
      </c>
      <c r="AA4308" s="21" t="str">
        <f t="shared" si="531"/>
        <v/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x14ac:dyDescent="0.25">
      <c r="A4309" s="21">
        <v>4303</v>
      </c>
      <c r="B4309" s="21" t="s">
        <v>5841</v>
      </c>
      <c r="C4309" s="30">
        <v>45965</v>
      </c>
      <c r="D4309" s="30">
        <v>45975</v>
      </c>
      <c r="E4309" s="47">
        <v>70.8</v>
      </c>
      <c r="F4309" s="47">
        <f t="shared" si="527"/>
        <v>6230.4</v>
      </c>
      <c r="G4309" s="48">
        <f t="shared" si="528"/>
        <v>6230.4</v>
      </c>
      <c r="H4309" s="21">
        <v>740870</v>
      </c>
      <c r="I4309" s="21" t="s">
        <v>5873</v>
      </c>
      <c r="J4309" s="21">
        <v>1</v>
      </c>
      <c r="K4309" s="21">
        <v>1</v>
      </c>
      <c r="L4309" s="21">
        <f t="shared" si="532"/>
        <v>0</v>
      </c>
      <c r="M4309" s="21"/>
      <c r="N4309" s="30">
        <v>45976</v>
      </c>
      <c r="O4309" s="48"/>
      <c r="P4309" s="21" t="s">
        <v>1134</v>
      </c>
      <c r="Q4309" s="21">
        <v>58158205766</v>
      </c>
      <c r="R4309" s="21"/>
      <c r="S4309" s="3">
        <v>4</v>
      </c>
      <c r="T4309" s="37"/>
      <c r="U4309" s="21" t="s">
        <v>5878</v>
      </c>
      <c r="V4309" s="21" t="str">
        <f>VLOOKUP(P4309,'Customer List'!B:C,2,)</f>
        <v>Mumbai</v>
      </c>
      <c r="W4309" s="38"/>
      <c r="X4309" s="30"/>
      <c r="Y4309" s="21" t="str">
        <f t="shared" si="529"/>
        <v/>
      </c>
      <c r="Z4309" s="21" t="str">
        <f t="shared" si="530"/>
        <v>Saturday</v>
      </c>
      <c r="AA4309" s="21" t="str">
        <f t="shared" si="531"/>
        <v/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x14ac:dyDescent="0.25">
      <c r="A4310" s="21">
        <v>4304</v>
      </c>
      <c r="B4310" s="21" t="s">
        <v>5841</v>
      </c>
      <c r="C4310" s="30">
        <v>45965</v>
      </c>
      <c r="D4310" s="30">
        <v>45975</v>
      </c>
      <c r="E4310" s="47">
        <v>1056.5999999999999</v>
      </c>
      <c r="F4310" s="47">
        <f t="shared" si="527"/>
        <v>92980.799999999988</v>
      </c>
      <c r="G4310" s="48">
        <f t="shared" si="528"/>
        <v>92980.799999999988</v>
      </c>
      <c r="H4310" s="21">
        <v>740965</v>
      </c>
      <c r="I4310" s="21" t="s">
        <v>5874</v>
      </c>
      <c r="J4310" s="21">
        <v>1</v>
      </c>
      <c r="K4310" s="21"/>
      <c r="L4310" s="21">
        <f t="shared" si="532"/>
        <v>1</v>
      </c>
      <c r="M4310" s="21"/>
      <c r="N4310" s="30"/>
      <c r="O4310" s="48"/>
      <c r="P4310" s="21" t="s">
        <v>224</v>
      </c>
      <c r="Q4310" s="21"/>
      <c r="R4310" s="21"/>
      <c r="S4310" s="3">
        <v>4</v>
      </c>
      <c r="T4310" s="37"/>
      <c r="U4310" s="21" t="s">
        <v>5878</v>
      </c>
      <c r="V4310" s="21" t="str">
        <f>VLOOKUP(P4310,'Customer List'!B:C,2,)</f>
        <v>Punjab</v>
      </c>
      <c r="W4310" s="38" t="s">
        <v>5914</v>
      </c>
      <c r="X4310" s="30"/>
      <c r="Y4310" s="21" t="str">
        <f t="shared" si="529"/>
        <v/>
      </c>
      <c r="Z4310" s="21" t="str">
        <f t="shared" si="530"/>
        <v/>
      </c>
      <c r="AA4310" s="21" t="str">
        <f t="shared" si="531"/>
        <v/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x14ac:dyDescent="0.25">
      <c r="A4311" s="21">
        <v>4305</v>
      </c>
      <c r="B4311" s="21" t="s">
        <v>5841</v>
      </c>
      <c r="C4311" s="30">
        <v>45965</v>
      </c>
      <c r="D4311" s="30">
        <v>45975</v>
      </c>
      <c r="E4311" s="47">
        <v>70.8</v>
      </c>
      <c r="F4311" s="47">
        <f t="shared" si="527"/>
        <v>6230.4</v>
      </c>
      <c r="G4311" s="48">
        <f t="shared" si="528"/>
        <v>6230.4</v>
      </c>
      <c r="H4311" s="21">
        <v>740981</v>
      </c>
      <c r="I4311" s="21" t="s">
        <v>5875</v>
      </c>
      <c r="J4311" s="21">
        <v>1</v>
      </c>
      <c r="K4311" s="21">
        <v>1</v>
      </c>
      <c r="L4311" s="21">
        <f t="shared" si="532"/>
        <v>0</v>
      </c>
      <c r="M4311" s="21"/>
      <c r="N4311" s="30">
        <v>45976</v>
      </c>
      <c r="O4311" s="48"/>
      <c r="P4311" s="21" t="s">
        <v>1134</v>
      </c>
      <c r="Q4311" s="21">
        <v>58158205766</v>
      </c>
      <c r="R4311" s="21"/>
      <c r="S4311" s="3">
        <v>4</v>
      </c>
      <c r="T4311" s="37"/>
      <c r="U4311" s="21" t="s">
        <v>5878</v>
      </c>
      <c r="V4311" s="21" t="str">
        <f>VLOOKUP(P4311,'Customer List'!B:C,2,)</f>
        <v>Mumbai</v>
      </c>
      <c r="W4311" s="38"/>
      <c r="X4311" s="30"/>
      <c r="Y4311" s="21" t="str">
        <f t="shared" si="529"/>
        <v/>
      </c>
      <c r="Z4311" s="21" t="str">
        <f t="shared" si="530"/>
        <v>Saturday</v>
      </c>
      <c r="AA4311" s="21" t="str">
        <f t="shared" si="531"/>
        <v/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x14ac:dyDescent="0.25">
      <c r="A4312" s="21">
        <v>4306</v>
      </c>
      <c r="B4312" s="21" t="s">
        <v>5841</v>
      </c>
      <c r="C4312" s="30">
        <v>45965</v>
      </c>
      <c r="D4312" s="30">
        <v>45975</v>
      </c>
      <c r="E4312" s="47">
        <v>70.8</v>
      </c>
      <c r="F4312" s="47">
        <f t="shared" si="527"/>
        <v>6230.4</v>
      </c>
      <c r="G4312" s="48">
        <f t="shared" si="528"/>
        <v>6230.4</v>
      </c>
      <c r="H4312" s="21">
        <v>741260</v>
      </c>
      <c r="I4312" s="21" t="s">
        <v>5876</v>
      </c>
      <c r="J4312" s="21">
        <v>1</v>
      </c>
      <c r="K4312" s="21"/>
      <c r="L4312" s="21">
        <f t="shared" si="532"/>
        <v>1</v>
      </c>
      <c r="M4312" s="21"/>
      <c r="N4312" s="30"/>
      <c r="O4312" s="48"/>
      <c r="P4312" s="21" t="s">
        <v>254</v>
      </c>
      <c r="Q4312" s="21"/>
      <c r="R4312" s="21"/>
      <c r="S4312" s="3">
        <v>4</v>
      </c>
      <c r="T4312" s="37"/>
      <c r="U4312" s="21" t="s">
        <v>5878</v>
      </c>
      <c r="V4312" s="21" t="str">
        <f>VLOOKUP(P4312,'Customer List'!B:C,2,)</f>
        <v>Delhi</v>
      </c>
      <c r="W4312" s="38"/>
      <c r="X4312" s="30"/>
      <c r="Y4312" s="21" t="str">
        <f t="shared" si="529"/>
        <v/>
      </c>
      <c r="Z4312" s="21" t="str">
        <f t="shared" si="530"/>
        <v/>
      </c>
      <c r="AA4312" s="21" t="str">
        <f t="shared" si="531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v>4307</v>
      </c>
      <c r="B4313" s="21" t="s">
        <v>5841</v>
      </c>
      <c r="C4313" s="30">
        <v>45965</v>
      </c>
      <c r="D4313" s="30">
        <v>45975</v>
      </c>
      <c r="E4313" s="47">
        <v>99</v>
      </c>
      <c r="F4313" s="47">
        <f t="shared" si="527"/>
        <v>8712</v>
      </c>
      <c r="G4313" s="48">
        <f t="shared" si="528"/>
        <v>8712</v>
      </c>
      <c r="H4313" s="21">
        <v>820101</v>
      </c>
      <c r="I4313" s="21" t="s">
        <v>5877</v>
      </c>
      <c r="J4313" s="21">
        <v>1</v>
      </c>
      <c r="K4313" s="21">
        <v>1</v>
      </c>
      <c r="L4313" s="21">
        <f t="shared" si="532"/>
        <v>0</v>
      </c>
      <c r="M4313" s="21"/>
      <c r="N4313" s="30">
        <v>45979</v>
      </c>
      <c r="O4313" s="48"/>
      <c r="P4313" s="21" t="s">
        <v>153</v>
      </c>
      <c r="Q4313" s="21" t="s">
        <v>1127</v>
      </c>
      <c r="R4313" s="21" t="s">
        <v>1127</v>
      </c>
      <c r="S4313" s="3">
        <v>4</v>
      </c>
      <c r="T4313" s="37"/>
      <c r="U4313" s="21" t="s">
        <v>5878</v>
      </c>
      <c r="V4313" s="21" t="str">
        <f>VLOOKUP(P4313,'Customer List'!B:C,2,)</f>
        <v>Noida</v>
      </c>
      <c r="W4313" s="38"/>
      <c r="X4313" s="30"/>
      <c r="Y4313" s="21" t="str">
        <f t="shared" si="529"/>
        <v/>
      </c>
      <c r="Z4313" s="21" t="str">
        <f t="shared" si="530"/>
        <v>Tuesday</v>
      </c>
      <c r="AA4313" s="21" t="str">
        <f t="shared" si="531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x14ac:dyDescent="0.25">
      <c r="A4314" s="21">
        <v>4308</v>
      </c>
      <c r="B4314" s="21" t="s">
        <v>5841</v>
      </c>
      <c r="C4314" s="30">
        <v>45965</v>
      </c>
      <c r="D4314" s="30">
        <v>45975</v>
      </c>
      <c r="E4314" s="47">
        <v>0</v>
      </c>
      <c r="F4314" s="47">
        <f t="shared" si="527"/>
        <v>0</v>
      </c>
      <c r="G4314" s="48">
        <f t="shared" si="528"/>
        <v>0</v>
      </c>
      <c r="H4314" s="21">
        <v>331222</v>
      </c>
      <c r="I4314" s="21" t="s">
        <v>5877</v>
      </c>
      <c r="J4314" s="21">
        <v>1</v>
      </c>
      <c r="K4314" s="21"/>
      <c r="L4314" s="21">
        <f t="shared" si="532"/>
        <v>1</v>
      </c>
      <c r="M4314" s="21"/>
      <c r="N4314" s="30"/>
      <c r="O4314" s="48"/>
      <c r="P4314" s="21" t="s">
        <v>2025</v>
      </c>
      <c r="Q4314" s="21"/>
      <c r="R4314" s="21"/>
      <c r="S4314" s="3">
        <v>4</v>
      </c>
      <c r="T4314" s="37" t="s">
        <v>5447</v>
      </c>
      <c r="U4314" s="21" t="s">
        <v>5878</v>
      </c>
      <c r="V4314" s="21" t="str">
        <f>VLOOKUP(P4314,'[1]Customer List'!B:C,2,)</f>
        <v>STOCK</v>
      </c>
      <c r="W4314" s="38" t="s">
        <v>2025</v>
      </c>
      <c r="X4314" s="30"/>
      <c r="Y4314" s="21" t="str">
        <f t="shared" si="529"/>
        <v/>
      </c>
      <c r="Z4314" s="21" t="str">
        <f t="shared" si="530"/>
        <v/>
      </c>
      <c r="AA4314" s="21" t="str">
        <f t="shared" si="531"/>
        <v/>
      </c>
      <c r="AB4314" s="21" t="str">
        <f>VLOOKUP(U4314,'[1]Currency Sheet'!A:C,3,)</f>
        <v>DOLLAR</v>
      </c>
      <c r="AC4314" s="42" t="str">
        <f>VLOOKUP(P4314,'[1]Customer List'!B:D,3,)</f>
        <v>STOCK</v>
      </c>
    </row>
    <row r="4315" spans="1:29" x14ac:dyDescent="0.25">
      <c r="A4315" s="21">
        <v>4309</v>
      </c>
      <c r="B4315" s="21">
        <v>45330</v>
      </c>
      <c r="C4315" s="30">
        <v>45971</v>
      </c>
      <c r="D4315" s="30">
        <v>45975</v>
      </c>
      <c r="E4315" s="47">
        <v>367.25</v>
      </c>
      <c r="F4315" s="47">
        <f t="shared" ref="F4315" si="533">IF(AB4315="DOLLAR",E4315*88,E4315)</f>
        <v>32318</v>
      </c>
      <c r="G4315" s="48">
        <f t="shared" ref="G4315" si="534">F4315*J4315</f>
        <v>161590</v>
      </c>
      <c r="H4315" s="21" t="s">
        <v>5879</v>
      </c>
      <c r="I4315" s="21" t="s">
        <v>5880</v>
      </c>
      <c r="J4315" s="21">
        <v>5</v>
      </c>
      <c r="K4315" s="21">
        <v>5</v>
      </c>
      <c r="L4315" s="21">
        <f t="shared" si="532"/>
        <v>0</v>
      </c>
      <c r="M4315" s="21"/>
      <c r="N4315" s="30">
        <v>45978</v>
      </c>
      <c r="O4315" s="48"/>
      <c r="P4315" s="21" t="s">
        <v>3593</v>
      </c>
      <c r="Q4315" s="21"/>
      <c r="R4315" s="21"/>
      <c r="S4315" s="3">
        <v>4</v>
      </c>
      <c r="T4315" s="37"/>
      <c r="U4315" s="21" t="s">
        <v>2026</v>
      </c>
      <c r="V4315" s="21" t="str">
        <f>VLOOKUP(P4315,'Customer List'!B:C,2,)</f>
        <v>Mumbai</v>
      </c>
      <c r="W4315" s="38"/>
      <c r="X4315" s="30"/>
      <c r="Y4315" s="21" t="str">
        <f t="shared" ref="Y4315" si="535">IF(X4315="", "", X4315-N4315)</f>
        <v/>
      </c>
      <c r="Z4315" s="21" t="str">
        <f t="shared" ref="Z4315" si="536">IF(N4315="", "", TEXT(N4315, "dddd"))</f>
        <v>Monday</v>
      </c>
      <c r="AA4315" s="21" t="str">
        <f t="shared" ref="AA4315" si="537">IF(X4315="", "", TEXT(X4315, "dddd"))</f>
        <v/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x14ac:dyDescent="0.25">
      <c r="A4316" s="21">
        <v>4310</v>
      </c>
      <c r="B4316" s="21" t="s">
        <v>5892</v>
      </c>
      <c r="C4316" s="30">
        <v>45973</v>
      </c>
      <c r="D4316" s="30">
        <v>45978</v>
      </c>
      <c r="E4316" s="47">
        <v>93</v>
      </c>
      <c r="F4316" s="47">
        <f t="shared" ref="F4316:F4325" si="538">IF(AB4316="DOLLAR",E4316*88,E4316)</f>
        <v>8184</v>
      </c>
      <c r="G4316" s="48">
        <f t="shared" ref="G4316:G4325" si="539">F4316*J4316</f>
        <v>8184</v>
      </c>
      <c r="H4316" s="21" t="s">
        <v>5893</v>
      </c>
      <c r="I4316" s="21"/>
      <c r="J4316" s="21">
        <v>1</v>
      </c>
      <c r="K4316" s="21">
        <v>1</v>
      </c>
      <c r="L4316" s="21">
        <f t="shared" si="532"/>
        <v>0</v>
      </c>
      <c r="M4316" s="21"/>
      <c r="N4316" s="30">
        <v>45979</v>
      </c>
      <c r="O4316" s="48"/>
      <c r="P4316" s="21" t="s">
        <v>945</v>
      </c>
      <c r="Q4316" s="21"/>
      <c r="R4316" s="21"/>
      <c r="S4316" s="3">
        <v>-20</v>
      </c>
      <c r="T4316" s="37" t="s">
        <v>2579</v>
      </c>
      <c r="U4316" s="21" t="s">
        <v>4690</v>
      </c>
      <c r="V4316" s="21" t="str">
        <f>VLOOKUP(P4316,'Customer List'!B:C,2,)</f>
        <v>Banglore</v>
      </c>
      <c r="W4316" s="38" t="s">
        <v>2579</v>
      </c>
      <c r="X4316" s="30"/>
      <c r="Y4316" s="21" t="str">
        <f t="shared" ref="Y4316:Y4325" si="540">IF(X4316="", "", X4316-N4316)</f>
        <v/>
      </c>
      <c r="Z4316" s="21" t="str">
        <f t="shared" ref="Z4316:Z4325" si="541">IF(N4316="", "", TEXT(N4316, "dddd"))</f>
        <v>Tuesday</v>
      </c>
      <c r="AA4316" s="21" t="str">
        <f t="shared" ref="AA4316:AA4325" si="542">IF(X4316="", "", TEXT(X4316, "dddd"))</f>
        <v/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x14ac:dyDescent="0.25">
      <c r="A4317" s="21">
        <v>4311</v>
      </c>
      <c r="B4317" s="21" t="s">
        <v>5894</v>
      </c>
      <c r="C4317" s="30">
        <v>45975</v>
      </c>
      <c r="D4317" s="30">
        <v>45978</v>
      </c>
      <c r="E4317" s="47">
        <v>293.39999999999998</v>
      </c>
      <c r="F4317" s="47">
        <f t="shared" si="538"/>
        <v>25819.199999999997</v>
      </c>
      <c r="G4317" s="48">
        <f t="shared" si="539"/>
        <v>25819.199999999997</v>
      </c>
      <c r="H4317" s="21" t="s">
        <v>5895</v>
      </c>
      <c r="I4317" s="21"/>
      <c r="J4317" s="21">
        <v>1</v>
      </c>
      <c r="K4317" s="21">
        <v>1</v>
      </c>
      <c r="L4317" s="21">
        <f t="shared" si="532"/>
        <v>0</v>
      </c>
      <c r="M4317" s="21"/>
      <c r="N4317" s="30">
        <v>45979</v>
      </c>
      <c r="O4317" s="48"/>
      <c r="P4317" s="21" t="s">
        <v>5905</v>
      </c>
      <c r="Q4317" s="21"/>
      <c r="R4317" s="21"/>
      <c r="S4317" s="3">
        <v>-20</v>
      </c>
      <c r="T4317" s="37"/>
      <c r="U4317" s="21" t="s">
        <v>4690</v>
      </c>
      <c r="V4317" s="21" t="str">
        <f>VLOOKUP(P4317,'Customer List'!B:C,2,)</f>
        <v>THANE</v>
      </c>
      <c r="W4317" s="38"/>
      <c r="X4317" s="30"/>
      <c r="Y4317" s="21" t="str">
        <f t="shared" si="540"/>
        <v/>
      </c>
      <c r="Z4317" s="21" t="str">
        <f t="shared" si="541"/>
        <v>Tuesday</v>
      </c>
      <c r="AA4317" s="21" t="str">
        <f t="shared" si="542"/>
        <v/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4312</v>
      </c>
      <c r="B4318" s="21" t="s">
        <v>5894</v>
      </c>
      <c r="C4318" s="30">
        <v>45975</v>
      </c>
      <c r="D4318" s="30">
        <v>45978</v>
      </c>
      <c r="E4318" s="47">
        <v>148.19999999999999</v>
      </c>
      <c r="F4318" s="47">
        <f t="shared" si="538"/>
        <v>13041.599999999999</v>
      </c>
      <c r="G4318" s="48">
        <f t="shared" si="539"/>
        <v>13041.599999999999</v>
      </c>
      <c r="H4318" s="21" t="s">
        <v>5896</v>
      </c>
      <c r="I4318" s="21"/>
      <c r="J4318" s="21">
        <v>1</v>
      </c>
      <c r="K4318" s="21">
        <v>1</v>
      </c>
      <c r="L4318" s="21">
        <f t="shared" si="532"/>
        <v>0</v>
      </c>
      <c r="M4318" s="21"/>
      <c r="N4318" s="30">
        <v>45979</v>
      </c>
      <c r="O4318" s="48"/>
      <c r="P4318" s="21" t="s">
        <v>153</v>
      </c>
      <c r="Q4318" s="21" t="s">
        <v>1127</v>
      </c>
      <c r="R4318" s="21" t="s">
        <v>1127</v>
      </c>
      <c r="S4318" s="3">
        <v>-20</v>
      </c>
      <c r="T4318" s="37"/>
      <c r="U4318" s="21" t="s">
        <v>4690</v>
      </c>
      <c r="V4318" s="21" t="str">
        <f>VLOOKUP(P4318,'Customer List'!B:C,2,)</f>
        <v>Noida</v>
      </c>
      <c r="W4318" s="38"/>
      <c r="X4318" s="30"/>
      <c r="Y4318" s="21" t="str">
        <f t="shared" si="540"/>
        <v/>
      </c>
      <c r="Z4318" s="21" t="str">
        <f t="shared" si="541"/>
        <v>Tuesday</v>
      </c>
      <c r="AA4318" s="21" t="str">
        <f t="shared" si="542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 x14ac:dyDescent="0.25">
      <c r="A4319" s="21">
        <v>4313</v>
      </c>
      <c r="B4319" s="21" t="s">
        <v>5897</v>
      </c>
      <c r="C4319" s="30">
        <v>45975</v>
      </c>
      <c r="D4319" s="30">
        <v>45978</v>
      </c>
      <c r="E4319" s="47">
        <v>207</v>
      </c>
      <c r="F4319" s="47">
        <f t="shared" si="538"/>
        <v>18216</v>
      </c>
      <c r="G4319" s="48">
        <f t="shared" si="539"/>
        <v>18216</v>
      </c>
      <c r="H4319" s="21" t="s">
        <v>5898</v>
      </c>
      <c r="I4319" s="21"/>
      <c r="J4319" s="21">
        <v>1</v>
      </c>
      <c r="K4319" s="21">
        <v>1</v>
      </c>
      <c r="L4319" s="21">
        <f t="shared" si="532"/>
        <v>0</v>
      </c>
      <c r="M4319" s="21"/>
      <c r="N4319" s="30">
        <v>45979</v>
      </c>
      <c r="O4319" s="48"/>
      <c r="P4319" s="21" t="s">
        <v>630</v>
      </c>
      <c r="Q4319" s="21"/>
      <c r="R4319" s="21"/>
      <c r="S4319" s="3">
        <v>-20</v>
      </c>
      <c r="T4319" s="37"/>
      <c r="U4319" s="21" t="s">
        <v>4690</v>
      </c>
      <c r="V4319" s="21" t="str">
        <f>VLOOKUP(P4319,'Customer List'!B:C,2,)</f>
        <v>Telangana</v>
      </c>
      <c r="W4319" s="38"/>
      <c r="X4319" s="30"/>
      <c r="Y4319" s="21" t="str">
        <f t="shared" si="540"/>
        <v/>
      </c>
      <c r="Z4319" s="21" t="str">
        <f t="shared" si="541"/>
        <v>Tuesday</v>
      </c>
      <c r="AA4319" s="21" t="str">
        <f t="shared" si="542"/>
        <v/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x14ac:dyDescent="0.25">
      <c r="A4320" s="21">
        <v>4314</v>
      </c>
      <c r="B4320" s="21" t="s">
        <v>5897</v>
      </c>
      <c r="C4320" s="30">
        <v>45975</v>
      </c>
      <c r="D4320" s="30">
        <v>45978</v>
      </c>
      <c r="E4320" s="47">
        <v>215.4</v>
      </c>
      <c r="F4320" s="47">
        <f t="shared" ref="F4320" si="543">IF(AB4320="DOLLAR",E4320*88,E4320)</f>
        <v>18955.2</v>
      </c>
      <c r="G4320" s="48">
        <f t="shared" ref="G4320" si="544">F4320*J4320</f>
        <v>18955.2</v>
      </c>
      <c r="H4320" s="21" t="s">
        <v>5907</v>
      </c>
      <c r="I4320" s="21"/>
      <c r="J4320" s="21">
        <v>1</v>
      </c>
      <c r="K4320" s="21">
        <v>1</v>
      </c>
      <c r="L4320" s="21">
        <f t="shared" ref="L4320" si="545">J4320-K4320</f>
        <v>0</v>
      </c>
      <c r="M4320" s="21"/>
      <c r="N4320" s="30">
        <v>45979</v>
      </c>
      <c r="O4320" s="48"/>
      <c r="P4320" s="21" t="s">
        <v>630</v>
      </c>
      <c r="Q4320" s="21"/>
      <c r="R4320" s="21"/>
      <c r="S4320" s="3">
        <v>-20</v>
      </c>
      <c r="T4320" s="37"/>
      <c r="U4320" s="21" t="s">
        <v>4690</v>
      </c>
      <c r="V4320" s="21" t="str">
        <f>VLOOKUP(P4320,'Customer List'!B:C,2,)</f>
        <v>Telangana</v>
      </c>
      <c r="W4320" s="38"/>
      <c r="X4320" s="30"/>
      <c r="Y4320" s="21" t="str">
        <f t="shared" ref="Y4320" si="546">IF(X4320="", "", X4320-N4320)</f>
        <v/>
      </c>
      <c r="Z4320" s="21" t="str">
        <f t="shared" ref="Z4320" si="547">IF(N4320="", "", TEXT(N4320, "dddd"))</f>
        <v>Tuesday</v>
      </c>
      <c r="AA4320" s="21" t="str">
        <f t="shared" ref="AA4320" si="548">IF(X4320="", "", TEXT(X4320, "dddd"))</f>
        <v/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x14ac:dyDescent="0.25">
      <c r="A4321" s="21">
        <v>4315</v>
      </c>
      <c r="B4321" s="21" t="s">
        <v>5897</v>
      </c>
      <c r="C4321" s="30">
        <v>45975</v>
      </c>
      <c r="D4321" s="30">
        <v>45978</v>
      </c>
      <c r="E4321" s="47">
        <v>36</v>
      </c>
      <c r="F4321" s="47">
        <f t="shared" si="538"/>
        <v>3168</v>
      </c>
      <c r="G4321" s="48">
        <f t="shared" si="539"/>
        <v>3168</v>
      </c>
      <c r="H4321" s="21" t="s">
        <v>5899</v>
      </c>
      <c r="I4321" s="21"/>
      <c r="J4321" s="21">
        <v>1</v>
      </c>
      <c r="K4321" s="21"/>
      <c r="L4321" s="21">
        <f t="shared" si="532"/>
        <v>1</v>
      </c>
      <c r="M4321" s="21"/>
      <c r="N4321" s="30"/>
      <c r="O4321" s="48"/>
      <c r="P4321" s="21" t="s">
        <v>625</v>
      </c>
      <c r="Q4321" s="21"/>
      <c r="R4321" s="21"/>
      <c r="S4321" s="3">
        <v>-20</v>
      </c>
      <c r="T4321" s="37"/>
      <c r="U4321" s="21" t="s">
        <v>4690</v>
      </c>
      <c r="V4321" s="21" t="str">
        <f>VLOOKUP(P4321,'Customer List'!B:C,2,)</f>
        <v>Delhi</v>
      </c>
      <c r="W4321" s="38"/>
      <c r="X4321" s="30"/>
      <c r="Y4321" s="21" t="str">
        <f t="shared" si="540"/>
        <v/>
      </c>
      <c r="Z4321" s="21" t="str">
        <f t="shared" si="541"/>
        <v/>
      </c>
      <c r="AA4321" s="21" t="str">
        <f t="shared" si="542"/>
        <v/>
      </c>
      <c r="AB4321" s="21" t="str">
        <f>VLOOKUP(U4321,'Currency Sheet'!A:C,3,)</f>
        <v>DOLLAR</v>
      </c>
      <c r="AC4321" s="42" t="str">
        <f>VLOOKUP(P4321,'Customer List'!B:D,3,)</f>
        <v>Local</v>
      </c>
    </row>
    <row r="4322" spans="1:29" x14ac:dyDescent="0.25">
      <c r="A4322" s="21">
        <v>4316</v>
      </c>
      <c r="B4322" s="21" t="s">
        <v>5900</v>
      </c>
      <c r="C4322" s="30">
        <v>45975</v>
      </c>
      <c r="D4322" s="30">
        <v>45978</v>
      </c>
      <c r="E4322" s="47">
        <v>5</v>
      </c>
      <c r="F4322" s="47">
        <f t="shared" si="538"/>
        <v>440</v>
      </c>
      <c r="G4322" s="48">
        <f t="shared" si="539"/>
        <v>440</v>
      </c>
      <c r="H4322" s="21" t="s">
        <v>5901</v>
      </c>
      <c r="I4322" s="21"/>
      <c r="J4322" s="21">
        <v>1</v>
      </c>
      <c r="K4322" s="21">
        <v>1</v>
      </c>
      <c r="L4322" s="21">
        <f t="shared" si="532"/>
        <v>0</v>
      </c>
      <c r="M4322" s="21"/>
      <c r="N4322" s="30">
        <v>45978</v>
      </c>
      <c r="O4322" s="48"/>
      <c r="P4322" s="21" t="s">
        <v>168</v>
      </c>
      <c r="Q4322" s="21"/>
      <c r="R4322" s="21"/>
      <c r="S4322" s="3">
        <v>-20</v>
      </c>
      <c r="T4322" s="37" t="s">
        <v>2579</v>
      </c>
      <c r="U4322" s="21" t="s">
        <v>4690</v>
      </c>
      <c r="V4322" s="21" t="str">
        <f>VLOOKUP(P4322,'Customer List'!B:C,2,)</f>
        <v>Bhopal</v>
      </c>
      <c r="W4322" s="38"/>
      <c r="X4322" s="30"/>
      <c r="Y4322" s="21" t="str">
        <f t="shared" si="540"/>
        <v/>
      </c>
      <c r="Z4322" s="21" t="str">
        <f t="shared" si="541"/>
        <v>Monday</v>
      </c>
      <c r="AA4322" s="21" t="str">
        <f t="shared" si="542"/>
        <v/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x14ac:dyDescent="0.25">
      <c r="A4323" s="21">
        <v>4317</v>
      </c>
      <c r="B4323" s="21" t="s">
        <v>5900</v>
      </c>
      <c r="C4323" s="30">
        <v>45975</v>
      </c>
      <c r="D4323" s="30">
        <v>45978</v>
      </c>
      <c r="E4323" s="47">
        <v>5</v>
      </c>
      <c r="F4323" s="47">
        <f t="shared" si="538"/>
        <v>440</v>
      </c>
      <c r="G4323" s="48">
        <f t="shared" si="539"/>
        <v>440</v>
      </c>
      <c r="H4323" s="21" t="s">
        <v>5902</v>
      </c>
      <c r="I4323" s="21"/>
      <c r="J4323" s="21">
        <v>1</v>
      </c>
      <c r="K4323" s="21">
        <v>1</v>
      </c>
      <c r="L4323" s="21">
        <f t="shared" si="532"/>
        <v>0</v>
      </c>
      <c r="M4323" s="21"/>
      <c r="N4323" s="30">
        <v>45978</v>
      </c>
      <c r="O4323" s="48"/>
      <c r="P4323" s="21" t="s">
        <v>168</v>
      </c>
      <c r="Q4323" s="21"/>
      <c r="R4323" s="21"/>
      <c r="S4323" s="3">
        <v>-20</v>
      </c>
      <c r="T4323" s="37" t="s">
        <v>2579</v>
      </c>
      <c r="U4323" s="21" t="s">
        <v>4690</v>
      </c>
      <c r="V4323" s="21" t="str">
        <f>VLOOKUP(P4323,'Customer List'!B:C,2,)</f>
        <v>Bhopal</v>
      </c>
      <c r="W4323" s="38"/>
      <c r="X4323" s="30"/>
      <c r="Y4323" s="21" t="str">
        <f t="shared" si="540"/>
        <v/>
      </c>
      <c r="Z4323" s="21" t="str">
        <f t="shared" si="541"/>
        <v>Monday</v>
      </c>
      <c r="AA4323" s="21" t="str">
        <f t="shared" si="542"/>
        <v/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x14ac:dyDescent="0.25">
      <c r="A4324" s="21">
        <v>4318</v>
      </c>
      <c r="B4324" s="21" t="s">
        <v>5900</v>
      </c>
      <c r="C4324" s="30">
        <v>45975</v>
      </c>
      <c r="D4324" s="30">
        <v>45978</v>
      </c>
      <c r="E4324" s="47">
        <v>5</v>
      </c>
      <c r="F4324" s="47">
        <f t="shared" si="538"/>
        <v>440</v>
      </c>
      <c r="G4324" s="48">
        <f t="shared" si="539"/>
        <v>440</v>
      </c>
      <c r="H4324" s="21" t="s">
        <v>5903</v>
      </c>
      <c r="I4324" s="21"/>
      <c r="J4324" s="21">
        <v>1</v>
      </c>
      <c r="K4324" s="21">
        <v>1</v>
      </c>
      <c r="L4324" s="21">
        <f t="shared" si="532"/>
        <v>0</v>
      </c>
      <c r="M4324" s="21"/>
      <c r="N4324" s="30">
        <v>45978</v>
      </c>
      <c r="O4324" s="48"/>
      <c r="P4324" s="21" t="s">
        <v>168</v>
      </c>
      <c r="Q4324" s="21"/>
      <c r="R4324" s="21"/>
      <c r="S4324" s="3">
        <v>-20</v>
      </c>
      <c r="T4324" s="37" t="s">
        <v>2579</v>
      </c>
      <c r="U4324" s="21" t="s">
        <v>4690</v>
      </c>
      <c r="V4324" s="21" t="str">
        <f>VLOOKUP(P4324,'Customer List'!B:C,2,)</f>
        <v>Bhopal</v>
      </c>
      <c r="W4324" s="38"/>
      <c r="X4324" s="30"/>
      <c r="Y4324" s="21" t="str">
        <f t="shared" si="540"/>
        <v/>
      </c>
      <c r="Z4324" s="21" t="str">
        <f t="shared" si="541"/>
        <v>Monday</v>
      </c>
      <c r="AA4324" s="21" t="str">
        <f t="shared" si="542"/>
        <v/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4319</v>
      </c>
      <c r="B4325" s="21" t="s">
        <v>5900</v>
      </c>
      <c r="C4325" s="30">
        <v>45975</v>
      </c>
      <c r="D4325" s="30">
        <v>45978</v>
      </c>
      <c r="E4325" s="47">
        <v>5</v>
      </c>
      <c r="F4325" s="47">
        <f t="shared" si="538"/>
        <v>440</v>
      </c>
      <c r="G4325" s="48">
        <f t="shared" si="539"/>
        <v>440</v>
      </c>
      <c r="H4325" s="21" t="s">
        <v>5904</v>
      </c>
      <c r="I4325" s="21"/>
      <c r="J4325" s="21">
        <v>1</v>
      </c>
      <c r="K4325" s="21">
        <v>1</v>
      </c>
      <c r="L4325" s="21">
        <f t="shared" ref="L4325:L4334" si="549">J4325-K4325</f>
        <v>0</v>
      </c>
      <c r="M4325" s="21"/>
      <c r="N4325" s="30">
        <v>45978</v>
      </c>
      <c r="O4325" s="48"/>
      <c r="P4325" s="21" t="s">
        <v>168</v>
      </c>
      <c r="Q4325" s="21"/>
      <c r="R4325" s="21"/>
      <c r="S4325" s="3">
        <v>-20</v>
      </c>
      <c r="T4325" s="37" t="s">
        <v>2579</v>
      </c>
      <c r="U4325" s="21" t="s">
        <v>4690</v>
      </c>
      <c r="V4325" s="21" t="str">
        <f>VLOOKUP(P4325,'Customer List'!B:C,2,)</f>
        <v>Bhopal</v>
      </c>
      <c r="W4325" s="38"/>
      <c r="X4325" s="30"/>
      <c r="Y4325" s="21" t="str">
        <f t="shared" si="540"/>
        <v/>
      </c>
      <c r="Z4325" s="21" t="str">
        <f t="shared" si="541"/>
        <v>Monday</v>
      </c>
      <c r="AA4325" s="21" t="str">
        <f t="shared" si="542"/>
        <v/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4320</v>
      </c>
      <c r="B4326" s="21" t="s">
        <v>5908</v>
      </c>
      <c r="C4326" s="30">
        <v>45975</v>
      </c>
      <c r="D4326" s="30">
        <v>45978</v>
      </c>
      <c r="E4326" s="47">
        <v>124</v>
      </c>
      <c r="F4326" s="47">
        <f t="shared" ref="F4326:F4328" si="550">IF(AB4326="DOLLAR",E4326*88,E4326)</f>
        <v>10912</v>
      </c>
      <c r="G4326" s="48">
        <f t="shared" ref="G4326:G4328" si="551">F4326*J4326</f>
        <v>10912</v>
      </c>
      <c r="H4326" s="21" t="s">
        <v>1986</v>
      </c>
      <c r="I4326" s="21"/>
      <c r="J4326" s="21">
        <v>1</v>
      </c>
      <c r="K4326" s="21">
        <v>1</v>
      </c>
      <c r="L4326" s="21">
        <f t="shared" si="549"/>
        <v>0</v>
      </c>
      <c r="M4326" s="21"/>
      <c r="N4326" s="30">
        <v>45979</v>
      </c>
      <c r="O4326" s="48"/>
      <c r="P4326" s="21" t="s">
        <v>5909</v>
      </c>
      <c r="Q4326" s="21"/>
      <c r="R4326" s="21"/>
      <c r="S4326" s="3">
        <v>-20</v>
      </c>
      <c r="T4326" s="37"/>
      <c r="U4326" s="21" t="s">
        <v>5716</v>
      </c>
      <c r="V4326" s="21" t="str">
        <f>VLOOKUP(P4326,'Customer List'!B:C,2,)</f>
        <v>JHARKHAND</v>
      </c>
      <c r="W4326" s="38"/>
      <c r="X4326" s="30"/>
      <c r="Y4326" s="21" t="str">
        <f t="shared" ref="Y4326:Y4328" si="552">IF(X4326="", "", X4326-N4326)</f>
        <v/>
      </c>
      <c r="Z4326" s="21" t="str">
        <f t="shared" ref="Z4326:Z4328" si="553">IF(N4326="", "", TEXT(N4326, "dddd"))</f>
        <v>Tuesday</v>
      </c>
      <c r="AA4326" s="21" t="str">
        <f t="shared" ref="AA4326:AA4328" si="554">IF(X4326="", "", TEXT(X4326, "dddd"))</f>
        <v/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4321</v>
      </c>
      <c r="B4327" s="21" t="s">
        <v>5908</v>
      </c>
      <c r="C4327" s="30">
        <v>45975</v>
      </c>
      <c r="D4327" s="30">
        <v>45978</v>
      </c>
      <c r="E4327" s="47">
        <v>196</v>
      </c>
      <c r="F4327" s="47">
        <f t="shared" si="550"/>
        <v>17248</v>
      </c>
      <c r="G4327" s="48">
        <f t="shared" si="551"/>
        <v>17248</v>
      </c>
      <c r="H4327" s="21">
        <v>31000</v>
      </c>
      <c r="I4327" s="21"/>
      <c r="J4327" s="21">
        <v>1</v>
      </c>
      <c r="K4327" s="21">
        <v>1</v>
      </c>
      <c r="L4327" s="21">
        <f t="shared" si="549"/>
        <v>0</v>
      </c>
      <c r="M4327" s="21"/>
      <c r="N4327" s="30">
        <v>45979</v>
      </c>
      <c r="O4327" s="48"/>
      <c r="P4327" s="21" t="s">
        <v>5910</v>
      </c>
      <c r="Q4327" s="21" t="s">
        <v>1127</v>
      </c>
      <c r="R4327" s="21" t="s">
        <v>1127</v>
      </c>
      <c r="S4327" s="3">
        <v>-20</v>
      </c>
      <c r="T4327" s="37"/>
      <c r="U4327" s="21" t="s">
        <v>5716</v>
      </c>
      <c r="V4327" s="21" t="str">
        <f>VLOOKUP(P4327,'Customer List'!B:C,2,)</f>
        <v>GGN</v>
      </c>
      <c r="W4327" s="38"/>
      <c r="X4327" s="30"/>
      <c r="Y4327" s="21" t="str">
        <f t="shared" si="552"/>
        <v/>
      </c>
      <c r="Z4327" s="21" t="str">
        <f t="shared" si="553"/>
        <v>Tuesday</v>
      </c>
      <c r="AA4327" s="21" t="str">
        <f t="shared" si="554"/>
        <v/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 x14ac:dyDescent="0.25">
      <c r="A4328" s="21">
        <v>4322</v>
      </c>
      <c r="B4328" s="21" t="s">
        <v>5908</v>
      </c>
      <c r="C4328" s="30">
        <v>45975</v>
      </c>
      <c r="D4328" s="30">
        <v>45978</v>
      </c>
      <c r="E4328" s="47">
        <v>110.4</v>
      </c>
      <c r="F4328" s="47">
        <f t="shared" si="550"/>
        <v>9715.2000000000007</v>
      </c>
      <c r="G4328" s="48">
        <f t="shared" si="551"/>
        <v>9715.2000000000007</v>
      </c>
      <c r="H4328" s="21">
        <v>50051</v>
      </c>
      <c r="I4328" s="21"/>
      <c r="J4328" s="21">
        <v>1</v>
      </c>
      <c r="K4328" s="21">
        <v>1</v>
      </c>
      <c r="L4328" s="21">
        <f t="shared" si="549"/>
        <v>0</v>
      </c>
      <c r="M4328" s="21"/>
      <c r="N4328" s="30">
        <v>45979</v>
      </c>
      <c r="O4328" s="48"/>
      <c r="P4328" s="21" t="s">
        <v>5911</v>
      </c>
      <c r="Q4328" s="21"/>
      <c r="R4328" s="21"/>
      <c r="S4328" s="3">
        <v>-20</v>
      </c>
      <c r="T4328" s="37"/>
      <c r="U4328" s="21" t="s">
        <v>5716</v>
      </c>
      <c r="V4328" s="21" t="str">
        <f>VLOOKUP(P4328,'Customer List'!B:C,2,)</f>
        <v>CHENNAI</v>
      </c>
      <c r="W4328" s="38"/>
      <c r="X4328" s="30"/>
      <c r="Y4328" s="21" t="str">
        <f t="shared" si="552"/>
        <v/>
      </c>
      <c r="Z4328" s="21" t="str">
        <f t="shared" si="553"/>
        <v>Tuesday</v>
      </c>
      <c r="AA4328" s="21" t="str">
        <f t="shared" si="554"/>
        <v/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x14ac:dyDescent="0.25">
      <c r="A4329" s="21">
        <f>A4328+1</f>
        <v>4323</v>
      </c>
      <c r="B4329" s="21">
        <v>181789</v>
      </c>
      <c r="C4329" s="30">
        <v>45972</v>
      </c>
      <c r="D4329" s="30">
        <v>45978</v>
      </c>
      <c r="E4329" s="47">
        <v>1265.4000000000001</v>
      </c>
      <c r="F4329" s="47">
        <f t="shared" ref="F4329:F4334" si="555">IF(AB4329="DOLLAR",E4329*88,E4329)</f>
        <v>111355.20000000001</v>
      </c>
      <c r="G4329" s="48">
        <f t="shared" ref="G4329:G4334" si="556">F4329*J4329</f>
        <v>111355.20000000001</v>
      </c>
      <c r="H4329" s="21" t="s">
        <v>798</v>
      </c>
      <c r="I4329" s="21"/>
      <c r="J4329" s="21">
        <v>1</v>
      </c>
      <c r="K4329" s="21">
        <v>1</v>
      </c>
      <c r="L4329" s="21">
        <f t="shared" si="549"/>
        <v>0</v>
      </c>
      <c r="M4329" s="21"/>
      <c r="N4329" s="30">
        <v>45979</v>
      </c>
      <c r="O4329" s="48"/>
      <c r="P4329" s="21" t="s">
        <v>621</v>
      </c>
      <c r="Q4329" s="21"/>
      <c r="R4329" s="21"/>
      <c r="S4329" s="3">
        <v>4</v>
      </c>
      <c r="T4329" s="37"/>
      <c r="U4329" s="21" t="s">
        <v>5219</v>
      </c>
      <c r="V4329" s="21" t="str">
        <f>VLOOKUP(P4329,'Customer List'!B:C,2,)</f>
        <v>Hyderabad</v>
      </c>
      <c r="W4329" s="38"/>
      <c r="X4329" s="30"/>
      <c r="Y4329" s="21" t="str">
        <f t="shared" ref="Y4329:Y4334" si="557">IF(X4329="", "", X4329-N4329)</f>
        <v/>
      </c>
      <c r="Z4329" s="21" t="str">
        <f t="shared" ref="Z4329:Z4334" si="558">IF(N4329="", "", TEXT(N4329, "dddd"))</f>
        <v>Tuesday</v>
      </c>
      <c r="AA4329" s="21" t="str">
        <f t="shared" ref="AA4329:AA4334" si="559">IF(X4329="", "", TEXT(X4329, "dddd"))</f>
        <v/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f>A4329+1</f>
        <v>4324</v>
      </c>
      <c r="B4330" s="21">
        <v>181995</v>
      </c>
      <c r="C4330" s="30">
        <v>45975</v>
      </c>
      <c r="D4330" s="30">
        <v>45979</v>
      </c>
      <c r="E4330" s="47">
        <v>1265.4000000000001</v>
      </c>
      <c r="F4330" s="47">
        <f t="shared" si="555"/>
        <v>111355.20000000001</v>
      </c>
      <c r="G4330" s="48">
        <f t="shared" si="556"/>
        <v>111355.20000000001</v>
      </c>
      <c r="H4330" s="21" t="s">
        <v>5915</v>
      </c>
      <c r="I4330" s="21"/>
      <c r="J4330" s="21">
        <v>1</v>
      </c>
      <c r="K4330" s="21">
        <v>1</v>
      </c>
      <c r="L4330" s="21">
        <f t="shared" si="549"/>
        <v>0</v>
      </c>
      <c r="M4330" s="21"/>
      <c r="N4330" s="30">
        <v>45979</v>
      </c>
      <c r="O4330" s="48"/>
      <c r="P4330" s="21" t="s">
        <v>242</v>
      </c>
      <c r="Q4330" s="21"/>
      <c r="R4330" s="21"/>
      <c r="S4330" s="3">
        <v>4</v>
      </c>
      <c r="T4330" s="37"/>
      <c r="U4330" s="21" t="s">
        <v>5219</v>
      </c>
      <c r="V4330" s="21" t="str">
        <f>VLOOKUP(P4330,'Customer List'!B:C,2,)</f>
        <v>Mumbai</v>
      </c>
      <c r="W4330" s="38"/>
      <c r="X4330" s="30"/>
      <c r="Y4330" s="21" t="str">
        <f t="shared" si="557"/>
        <v/>
      </c>
      <c r="Z4330" s="21" t="str">
        <f t="shared" si="558"/>
        <v>Tuesday</v>
      </c>
      <c r="AA4330" s="21" t="str">
        <f t="shared" si="559"/>
        <v/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f t="shared" ref="A4331:A4334" si="560">A4330+1</f>
        <v>4325</v>
      </c>
      <c r="B4331" s="21">
        <v>181995</v>
      </c>
      <c r="C4331" s="30">
        <v>45975</v>
      </c>
      <c r="D4331" s="30">
        <v>45979</v>
      </c>
      <c r="E4331" s="47">
        <v>1265.4000000000001</v>
      </c>
      <c r="F4331" s="47">
        <f t="shared" si="555"/>
        <v>111355.20000000001</v>
      </c>
      <c r="G4331" s="48">
        <f t="shared" si="556"/>
        <v>111355.20000000001</v>
      </c>
      <c r="H4331" s="21" t="s">
        <v>449</v>
      </c>
      <c r="I4331" s="21"/>
      <c r="J4331" s="21">
        <v>1</v>
      </c>
      <c r="K4331" s="21">
        <v>1</v>
      </c>
      <c r="L4331" s="21">
        <f t="shared" si="549"/>
        <v>0</v>
      </c>
      <c r="M4331" s="21"/>
      <c r="N4331" s="30">
        <v>45979</v>
      </c>
      <c r="O4331" s="48"/>
      <c r="P4331" s="21" t="s">
        <v>242</v>
      </c>
      <c r="Q4331" s="21"/>
      <c r="R4331" s="21"/>
      <c r="S4331" s="3">
        <v>4</v>
      </c>
      <c r="T4331" s="37"/>
      <c r="U4331" s="21" t="s">
        <v>5219</v>
      </c>
      <c r="V4331" s="21" t="str">
        <f>VLOOKUP(P4331,'Customer List'!B:C,2,)</f>
        <v>Mumbai</v>
      </c>
      <c r="W4331" s="38"/>
      <c r="X4331" s="30"/>
      <c r="Y4331" s="21" t="str">
        <f t="shared" si="557"/>
        <v/>
      </c>
      <c r="Z4331" s="21" t="str">
        <f t="shared" si="558"/>
        <v>Tuesday</v>
      </c>
      <c r="AA4331" s="21" t="str">
        <f t="shared" si="559"/>
        <v/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f t="shared" si="560"/>
        <v>4326</v>
      </c>
      <c r="B4332" s="21">
        <v>71454</v>
      </c>
      <c r="C4332" s="30">
        <v>45975</v>
      </c>
      <c r="D4332" s="30">
        <v>45979</v>
      </c>
      <c r="E4332" s="47">
        <v>386</v>
      </c>
      <c r="F4332" s="47">
        <f t="shared" si="555"/>
        <v>33968</v>
      </c>
      <c r="G4332" s="48">
        <f t="shared" si="556"/>
        <v>67936</v>
      </c>
      <c r="H4332" s="21" t="s">
        <v>5916</v>
      </c>
      <c r="I4332" s="21"/>
      <c r="J4332" s="21">
        <v>2</v>
      </c>
      <c r="K4332" s="21"/>
      <c r="L4332" s="21">
        <f t="shared" si="549"/>
        <v>2</v>
      </c>
      <c r="M4332" s="21"/>
      <c r="N4332" s="30"/>
      <c r="O4332" s="48"/>
      <c r="P4332" s="21" t="s">
        <v>2025</v>
      </c>
      <c r="Q4332" s="21"/>
      <c r="R4332" s="21"/>
      <c r="S4332" s="3">
        <v>-20</v>
      </c>
      <c r="T4332" s="37"/>
      <c r="U4332" s="21" t="s">
        <v>5918</v>
      </c>
      <c r="V4332" s="21" t="str">
        <f>VLOOKUP(P4332,'Customer List'!B:C,2,)</f>
        <v>STOCK</v>
      </c>
      <c r="W4332" s="38"/>
      <c r="X4332" s="30"/>
      <c r="Y4332" s="21" t="str">
        <f t="shared" si="557"/>
        <v/>
      </c>
      <c r="Z4332" s="21" t="str">
        <f t="shared" si="558"/>
        <v/>
      </c>
      <c r="AA4332" s="21" t="str">
        <f t="shared" si="559"/>
        <v/>
      </c>
      <c r="AB4332" s="21" t="str">
        <f>VLOOKUP(U4332,'Currency Sheet'!A:C,3,)</f>
        <v>DOLLAR</v>
      </c>
      <c r="AC4332" s="42" t="str">
        <f>VLOOKUP(P4332,'Customer List'!B:D,3,)</f>
        <v>STOCK</v>
      </c>
    </row>
    <row r="4333" spans="1:29" x14ac:dyDescent="0.25">
      <c r="A4333" s="21">
        <f t="shared" si="560"/>
        <v>4327</v>
      </c>
      <c r="B4333" s="21">
        <v>71454</v>
      </c>
      <c r="C4333" s="30">
        <v>45975</v>
      </c>
      <c r="D4333" s="30">
        <v>45979</v>
      </c>
      <c r="E4333" s="47">
        <v>175.6</v>
      </c>
      <c r="F4333" s="47">
        <f t="shared" si="555"/>
        <v>15452.8</v>
      </c>
      <c r="G4333" s="48">
        <f t="shared" si="556"/>
        <v>30905.599999999999</v>
      </c>
      <c r="H4333" s="21">
        <v>2227</v>
      </c>
      <c r="I4333" s="21"/>
      <c r="J4333" s="21">
        <v>2</v>
      </c>
      <c r="K4333" s="21"/>
      <c r="L4333" s="21">
        <f t="shared" si="549"/>
        <v>2</v>
      </c>
      <c r="M4333" s="21"/>
      <c r="N4333" s="30"/>
      <c r="O4333" s="48"/>
      <c r="P4333" s="21" t="s">
        <v>2025</v>
      </c>
      <c r="Q4333" s="21"/>
      <c r="R4333" s="21"/>
      <c r="S4333" s="3">
        <v>-20</v>
      </c>
      <c r="T4333" s="37"/>
      <c r="U4333" s="21" t="s">
        <v>5918</v>
      </c>
      <c r="V4333" s="21" t="str">
        <f>VLOOKUP(P4333,'Customer List'!B:C,2,)</f>
        <v>STOCK</v>
      </c>
      <c r="W4333" s="38"/>
      <c r="X4333" s="30"/>
      <c r="Y4333" s="21" t="str">
        <f t="shared" si="557"/>
        <v/>
      </c>
      <c r="Z4333" s="21" t="str">
        <f t="shared" si="558"/>
        <v/>
      </c>
      <c r="AA4333" s="21" t="str">
        <f t="shared" si="559"/>
        <v/>
      </c>
      <c r="AB4333" s="21" t="str">
        <f>VLOOKUP(U4333,'Currency Sheet'!A:C,3,)</f>
        <v>DOLLAR</v>
      </c>
      <c r="AC4333" s="42" t="str">
        <f>VLOOKUP(P4333,'Customer List'!B:D,3,)</f>
        <v>STOCK</v>
      </c>
    </row>
    <row r="4334" spans="1:29" x14ac:dyDescent="0.25">
      <c r="A4334" s="21">
        <f t="shared" si="560"/>
        <v>4328</v>
      </c>
      <c r="B4334" s="21">
        <v>71454</v>
      </c>
      <c r="C4334" s="30">
        <v>45975</v>
      </c>
      <c r="D4334" s="30">
        <v>45979</v>
      </c>
      <c r="E4334" s="47">
        <v>455.4</v>
      </c>
      <c r="F4334" s="47">
        <f t="shared" si="555"/>
        <v>40075.199999999997</v>
      </c>
      <c r="G4334" s="48">
        <f t="shared" si="556"/>
        <v>80150.399999999994</v>
      </c>
      <c r="H4334" s="21" t="s">
        <v>5917</v>
      </c>
      <c r="I4334" s="21"/>
      <c r="J4334" s="21">
        <v>2</v>
      </c>
      <c r="K4334" s="21"/>
      <c r="L4334" s="21">
        <f t="shared" si="549"/>
        <v>2</v>
      </c>
      <c r="M4334" s="21"/>
      <c r="N4334" s="30"/>
      <c r="O4334" s="48"/>
      <c r="P4334" s="21" t="s">
        <v>2025</v>
      </c>
      <c r="Q4334" s="21"/>
      <c r="R4334" s="21"/>
      <c r="S4334" s="3">
        <v>-20</v>
      </c>
      <c r="T4334" s="37"/>
      <c r="U4334" s="21" t="s">
        <v>5918</v>
      </c>
      <c r="V4334" s="21" t="str">
        <f>VLOOKUP(P4334,'Customer List'!B:C,2,)</f>
        <v>STOCK</v>
      </c>
      <c r="W4334" s="38"/>
      <c r="X4334" s="30"/>
      <c r="Y4334" s="21" t="str">
        <f t="shared" si="557"/>
        <v/>
      </c>
      <c r="Z4334" s="21" t="str">
        <f t="shared" si="558"/>
        <v/>
      </c>
      <c r="AA4334" s="21" t="str">
        <f t="shared" si="559"/>
        <v/>
      </c>
      <c r="AB4334" s="21" t="str">
        <f>VLOOKUP(U4334,'Currency Sheet'!A:C,3,)</f>
        <v>DOLLAR</v>
      </c>
      <c r="AC4334" s="42" t="str">
        <f>VLOOKUP(P4334,'Customer List'!B:D,3,)</f>
        <v>STOCK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192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19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196035</v>
      </c>
      <c r="C3851" s="31">
        <v>45969</v>
      </c>
      <c r="D3851" s="23" t="str">
        <v>B1750-63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>
        <v>45975</v>
      </c>
      <c r="D3930" s="23">
        <v>100516</v>
      </c>
    </row>
    <row r="3931" spans="2:4" x14ac:dyDescent="0.25">
      <c r="B3931" s="23" t="str">
        <v>EED120745</v>
      </c>
      <c r="C3931" s="31">
        <v>45975</v>
      </c>
      <c r="D3931" s="23">
        <v>100714</v>
      </c>
    </row>
    <row r="3932" spans="2:4" x14ac:dyDescent="0.25">
      <c r="B3932" s="23" t="str">
        <v>EED120745</v>
      </c>
      <c r="C3932" s="31">
        <v>45975</v>
      </c>
      <c r="D3932" s="23">
        <v>101224</v>
      </c>
    </row>
    <row r="3933" spans="2:4" x14ac:dyDescent="0.25">
      <c r="B3933" s="23" t="str">
        <v>EED120745</v>
      </c>
      <c r="C3933" s="31">
        <v>45975</v>
      </c>
      <c r="D3933" s="23">
        <v>101245</v>
      </c>
    </row>
    <row r="3934" spans="2:4" x14ac:dyDescent="0.25">
      <c r="B3934" s="23" t="str">
        <v>EED120745</v>
      </c>
      <c r="C3934" s="31">
        <v>45975</v>
      </c>
      <c r="D3934" s="23">
        <v>101319</v>
      </c>
    </row>
    <row r="3935" spans="2:4" x14ac:dyDescent="0.25">
      <c r="B3935" s="23" t="str">
        <v>EED120745</v>
      </c>
      <c r="C3935" s="31">
        <v>45975</v>
      </c>
      <c r="D3935" s="23">
        <v>102045</v>
      </c>
    </row>
    <row r="3936" spans="2:4" x14ac:dyDescent="0.25">
      <c r="B3936" s="23" t="str">
        <v>EED120745</v>
      </c>
      <c r="C3936" s="31">
        <v>45975</v>
      </c>
      <c r="D3936" s="23">
        <v>104532</v>
      </c>
    </row>
    <row r="3937" spans="2:4" x14ac:dyDescent="0.25">
      <c r="B3937" s="23" t="str">
        <v>EED120745</v>
      </c>
      <c r="C3937" s="31">
        <v>45975</v>
      </c>
      <c r="D3937" s="23">
        <v>104714</v>
      </c>
    </row>
    <row r="3938" spans="2:4" x14ac:dyDescent="0.25">
      <c r="B3938" s="23" t="str">
        <v>EED120745</v>
      </c>
      <c r="C3938" s="31">
        <v>45975</v>
      </c>
      <c r="D3938" s="23">
        <v>105006</v>
      </c>
    </row>
    <row r="3939" spans="2:4" x14ac:dyDescent="0.25">
      <c r="B3939" s="23" t="str">
        <v>EED120745</v>
      </c>
      <c r="C3939" s="31">
        <v>45975</v>
      </c>
      <c r="D3939" s="23">
        <v>116122</v>
      </c>
    </row>
    <row r="3940" spans="2:4" x14ac:dyDescent="0.25">
      <c r="B3940" s="23" t="str">
        <v>EED120745</v>
      </c>
      <c r="C3940" s="31">
        <v>45975</v>
      </c>
      <c r="D3940" s="23">
        <v>116415</v>
      </c>
    </row>
    <row r="3941" spans="2:4" x14ac:dyDescent="0.25">
      <c r="B3941" s="23" t="str">
        <v>EED120745</v>
      </c>
      <c r="C3941" s="31">
        <v>45975</v>
      </c>
      <c r="D3941" s="23">
        <v>117316</v>
      </c>
    </row>
    <row r="3942" spans="2:4" x14ac:dyDescent="0.25">
      <c r="B3942" s="23" t="str">
        <v>EED120745</v>
      </c>
      <c r="C3942" s="31">
        <v>45975</v>
      </c>
      <c r="D3942" s="23">
        <v>121626</v>
      </c>
    </row>
    <row r="3943" spans="2:4" x14ac:dyDescent="0.25">
      <c r="B3943" s="23" t="str">
        <v>EED120745</v>
      </c>
      <c r="C3943" s="31">
        <v>45975</v>
      </c>
      <c r="D3943" s="23">
        <v>123137</v>
      </c>
    </row>
    <row r="3944" spans="2:4" x14ac:dyDescent="0.25">
      <c r="B3944" s="23" t="str">
        <v>EED120745</v>
      </c>
      <c r="C3944" s="31">
        <v>45975</v>
      </c>
      <c r="D3944" s="23">
        <v>127622</v>
      </c>
    </row>
    <row r="3945" spans="2:4" x14ac:dyDescent="0.25">
      <c r="B3945" s="23" t="str">
        <v>EED120745</v>
      </c>
      <c r="C3945" s="31">
        <v>45975</v>
      </c>
      <c r="D3945" s="23">
        <v>146528</v>
      </c>
    </row>
    <row r="3946" spans="2:4" x14ac:dyDescent="0.25">
      <c r="B3946" s="23" t="str">
        <v>EED120745</v>
      </c>
      <c r="C3946" s="31">
        <v>45975</v>
      </c>
      <c r="D3946" s="23">
        <v>157614</v>
      </c>
    </row>
    <row r="3947" spans="2:4" x14ac:dyDescent="0.25">
      <c r="B3947" s="23" t="str">
        <v>EED120745</v>
      </c>
      <c r="C3947" s="31">
        <v>45975</v>
      </c>
      <c r="D3947" s="23">
        <v>300402</v>
      </c>
    </row>
    <row r="3948" spans="2:4" x14ac:dyDescent="0.25">
      <c r="B3948" s="23" t="str">
        <v>EED120745</v>
      </c>
      <c r="C3948" s="31">
        <v>45975</v>
      </c>
      <c r="D3948" s="23">
        <v>300920</v>
      </c>
    </row>
    <row r="3949" spans="2:4" x14ac:dyDescent="0.25">
      <c r="B3949" s="23" t="str">
        <v>EED120745</v>
      </c>
      <c r="C3949" s="31">
        <v>45975</v>
      </c>
      <c r="D3949" s="23">
        <v>301804</v>
      </c>
    </row>
    <row r="3950" spans="2:4" x14ac:dyDescent="0.25">
      <c r="B3950" s="23" t="str">
        <v>EED120745</v>
      </c>
      <c r="C3950" s="31">
        <v>45975</v>
      </c>
      <c r="D3950" s="23">
        <v>302212</v>
      </c>
    </row>
    <row r="3951" spans="2:4" x14ac:dyDescent="0.25">
      <c r="B3951" s="23" t="str">
        <v>EED120745</v>
      </c>
      <c r="C3951" s="31">
        <v>45975</v>
      </c>
      <c r="D3951" s="23">
        <v>302216</v>
      </c>
    </row>
    <row r="3952" spans="2:4" x14ac:dyDescent="0.25">
      <c r="B3952" s="23" t="str">
        <v>EED120745</v>
      </c>
      <c r="C3952" s="31">
        <v>45975</v>
      </c>
      <c r="D3952" s="23">
        <v>302306</v>
      </c>
    </row>
    <row r="3953" spans="2:4" x14ac:dyDescent="0.25">
      <c r="B3953" s="23" t="str">
        <v>EED120745</v>
      </c>
      <c r="C3953" s="31">
        <v>45975</v>
      </c>
      <c r="D3953" s="23">
        <v>302633</v>
      </c>
    </row>
    <row r="3954" spans="2:4" x14ac:dyDescent="0.25">
      <c r="B3954" s="23" t="str">
        <v>EED120745</v>
      </c>
      <c r="C3954" s="31">
        <v>45975</v>
      </c>
      <c r="D3954" s="23">
        <v>304108</v>
      </c>
    </row>
    <row r="3955" spans="2:4" x14ac:dyDescent="0.25">
      <c r="B3955" s="23" t="str">
        <v>EED120745</v>
      </c>
      <c r="C3955" s="31">
        <v>45975</v>
      </c>
      <c r="D3955" s="23">
        <v>305238</v>
      </c>
    </row>
    <row r="3956" spans="2:4" x14ac:dyDescent="0.25">
      <c r="B3956" s="23" t="str">
        <v>EED120745</v>
      </c>
      <c r="C3956" s="31">
        <v>45975</v>
      </c>
      <c r="D3956" s="23">
        <v>305636</v>
      </c>
    </row>
    <row r="3957" spans="2:4" x14ac:dyDescent="0.25">
      <c r="B3957" s="23" t="str">
        <v>EED120745</v>
      </c>
      <c r="C3957" s="31">
        <v>45975</v>
      </c>
      <c r="D3957" s="23">
        <v>306742</v>
      </c>
    </row>
    <row r="3958" spans="2:4" x14ac:dyDescent="0.25">
      <c r="B3958" s="23" t="str">
        <v>EED120745</v>
      </c>
      <c r="C3958" s="31">
        <v>45975</v>
      </c>
      <c r="D3958" s="23">
        <v>312213</v>
      </c>
    </row>
    <row r="3959" spans="2:4" x14ac:dyDescent="0.25">
      <c r="B3959" s="23" t="str">
        <v>EED120745</v>
      </c>
      <c r="C3959" s="31">
        <v>45975</v>
      </c>
      <c r="D3959" s="23">
        <v>314511</v>
      </c>
    </row>
    <row r="3960" spans="2:4" x14ac:dyDescent="0.25">
      <c r="B3960" s="23" t="str">
        <v>EED120745</v>
      </c>
      <c r="C3960" s="31">
        <v>45975</v>
      </c>
      <c r="D3960" s="23">
        <v>318340</v>
      </c>
    </row>
    <row r="3961" spans="2:4" x14ac:dyDescent="0.25">
      <c r="B3961" s="23" t="str">
        <v>EED120745</v>
      </c>
      <c r="C3961" s="31">
        <v>45975</v>
      </c>
      <c r="D3961" s="23">
        <v>325631</v>
      </c>
    </row>
    <row r="3962" spans="2:4" x14ac:dyDescent="0.25">
      <c r="B3962" s="23" t="str">
        <v>EED120745</v>
      </c>
      <c r="C3962" s="31">
        <v>45975</v>
      </c>
      <c r="D3962" s="23">
        <v>331222</v>
      </c>
    </row>
    <row r="3963" spans="2:4" x14ac:dyDescent="0.25">
      <c r="B3963" s="23" t="str">
        <v>EED120745</v>
      </c>
      <c r="C3963" s="31">
        <v>45975</v>
      </c>
      <c r="D3963" s="23">
        <v>348205</v>
      </c>
    </row>
    <row r="3964" spans="2:4" x14ac:dyDescent="0.25">
      <c r="B3964" s="23" t="str">
        <v>EED120745</v>
      </c>
      <c r="C3964" s="31">
        <v>45975</v>
      </c>
      <c r="D3964" s="23">
        <v>348801</v>
      </c>
    </row>
    <row r="3965" spans="2:4" x14ac:dyDescent="0.25">
      <c r="B3965" s="23" t="str">
        <v>EED120745</v>
      </c>
      <c r="C3965" s="31">
        <v>45975</v>
      </c>
      <c r="D3965" s="23">
        <v>353214</v>
      </c>
    </row>
    <row r="3966" spans="2:4" x14ac:dyDescent="0.25">
      <c r="B3966" s="23" t="str">
        <v>EED120745</v>
      </c>
      <c r="C3966" s="31">
        <v>45975</v>
      </c>
      <c r="D3966" s="23">
        <v>361705</v>
      </c>
    </row>
    <row r="3967" spans="2:4" x14ac:dyDescent="0.25">
      <c r="B3967" s="23" t="str">
        <v>EED120745</v>
      </c>
      <c r="C3967" s="31">
        <v>45975</v>
      </c>
      <c r="D3967" s="23">
        <v>368540</v>
      </c>
    </row>
    <row r="3968" spans="2:4" x14ac:dyDescent="0.25">
      <c r="B3968" s="23" t="str">
        <v>EED120745</v>
      </c>
      <c r="C3968" s="31">
        <v>45975</v>
      </c>
      <c r="D3968" s="23">
        <v>400157</v>
      </c>
    </row>
    <row r="3969" spans="2:4" x14ac:dyDescent="0.25">
      <c r="B3969" s="23" t="str">
        <v>EED120745</v>
      </c>
      <c r="C3969" s="31">
        <v>45975</v>
      </c>
      <c r="D3969" s="23">
        <v>400309</v>
      </c>
    </row>
    <row r="3970" spans="2:4" x14ac:dyDescent="0.25">
      <c r="B3970" s="23" t="str">
        <v>EED120745</v>
      </c>
      <c r="C3970" s="31">
        <v>45975</v>
      </c>
      <c r="D3970" s="23">
        <v>400412</v>
      </c>
    </row>
    <row r="3971" spans="2:4" x14ac:dyDescent="0.25">
      <c r="B3971" s="23" t="str">
        <v>EED120745</v>
      </c>
      <c r="C3971" s="31">
        <v>45975</v>
      </c>
      <c r="D3971" s="23">
        <v>400606</v>
      </c>
    </row>
    <row r="3972" spans="2:4" x14ac:dyDescent="0.25">
      <c r="B3972" s="23" t="str">
        <v>EED120745</v>
      </c>
      <c r="C3972" s="31">
        <v>45975</v>
      </c>
      <c r="D3972" s="23">
        <v>400618</v>
      </c>
    </row>
    <row r="3973" spans="2:4" x14ac:dyDescent="0.25">
      <c r="B3973" s="23" t="str">
        <v>EED120745</v>
      </c>
      <c r="C3973" s="31">
        <v>45975</v>
      </c>
      <c r="D3973" s="23">
        <v>400660</v>
      </c>
    </row>
    <row r="3974" spans="2:4" x14ac:dyDescent="0.25">
      <c r="B3974" s="23" t="str">
        <v>EED120745</v>
      </c>
      <c r="C3974" s="31">
        <v>45975</v>
      </c>
      <c r="D3974" s="23">
        <v>400951</v>
      </c>
    </row>
    <row r="3975" spans="2:4" x14ac:dyDescent="0.25">
      <c r="B3975" s="23" t="str">
        <v>EED120745</v>
      </c>
      <c r="C3975" s="31">
        <v>45975</v>
      </c>
      <c r="D3975" s="23">
        <v>403502</v>
      </c>
    </row>
    <row r="3976" spans="2:4" x14ac:dyDescent="0.25">
      <c r="B3976" s="23" t="str">
        <v>EED120745</v>
      </c>
      <c r="C3976" s="31">
        <v>45975</v>
      </c>
      <c r="D3976" s="23">
        <v>420201</v>
      </c>
    </row>
    <row r="3977" spans="2:4" x14ac:dyDescent="0.25">
      <c r="B3977" s="23" t="str">
        <v>EED120745</v>
      </c>
      <c r="C3977" s="31">
        <v>45975</v>
      </c>
      <c r="D3977" s="23">
        <v>420301</v>
      </c>
    </row>
    <row r="3978" spans="2:4" x14ac:dyDescent="0.25">
      <c r="B3978" s="23" t="str">
        <v>EED120745</v>
      </c>
      <c r="C3978" s="31">
        <v>45975</v>
      </c>
      <c r="D3978" s="23">
        <v>420404</v>
      </c>
    </row>
    <row r="3979" spans="2:4" x14ac:dyDescent="0.25">
      <c r="B3979" s="23" t="str">
        <v>EED120745</v>
      </c>
      <c r="C3979" s="31">
        <v>45975</v>
      </c>
      <c r="D3979" s="23">
        <v>421601</v>
      </c>
    </row>
    <row r="3980" spans="2:4" x14ac:dyDescent="0.25">
      <c r="B3980" s="23" t="str">
        <v>EED120745</v>
      </c>
      <c r="C3980" s="31">
        <v>45975</v>
      </c>
      <c r="D3980" s="23">
        <v>421701</v>
      </c>
    </row>
    <row r="3981" spans="2:4" x14ac:dyDescent="0.25">
      <c r="B3981" s="23" t="str">
        <v>EED120745</v>
      </c>
      <c r="C3981" s="31">
        <v>45975</v>
      </c>
      <c r="D3981" s="23">
        <v>423102</v>
      </c>
    </row>
    <row r="3982" spans="2:4" x14ac:dyDescent="0.25">
      <c r="B3982" s="23" t="str">
        <v>EED120745</v>
      </c>
      <c r="C3982" s="31">
        <v>45975</v>
      </c>
      <c r="D3982" s="23">
        <v>423601</v>
      </c>
    </row>
    <row r="3983" spans="2:4" x14ac:dyDescent="0.25">
      <c r="B3983" s="23" t="str">
        <v>EED120745</v>
      </c>
      <c r="C3983" s="31">
        <v>45975</v>
      </c>
      <c r="D3983" s="23">
        <v>505836</v>
      </c>
    </row>
    <row r="3984" spans="2:4" x14ac:dyDescent="0.25">
      <c r="B3984" s="23" t="str">
        <v>EED120745</v>
      </c>
      <c r="C3984" s="31">
        <v>45975</v>
      </c>
      <c r="D3984" s="23">
        <v>626812</v>
      </c>
    </row>
    <row r="3985" spans="2:4" x14ac:dyDescent="0.25">
      <c r="B3985" s="23" t="str">
        <v>EED120745</v>
      </c>
      <c r="C3985" s="31">
        <v>45975</v>
      </c>
      <c r="D3985" s="23">
        <v>640934</v>
      </c>
    </row>
    <row r="3986" spans="2:4" x14ac:dyDescent="0.25">
      <c r="B3986" s="23" t="str">
        <v>EED120745</v>
      </c>
      <c r="C3986" s="31">
        <v>45975</v>
      </c>
      <c r="D3986" s="23">
        <v>901518</v>
      </c>
    </row>
    <row r="3987" spans="2:4" x14ac:dyDescent="0.25">
      <c r="B3987" s="23" t="str">
        <v>EED120656</v>
      </c>
      <c r="C3987" s="31">
        <v>45975</v>
      </c>
      <c r="D3987" s="23">
        <v>100219</v>
      </c>
    </row>
    <row r="3988" spans="2:4" x14ac:dyDescent="0.25">
      <c r="B3988" s="23" t="str">
        <v>EED120656</v>
      </c>
      <c r="C3988" s="31">
        <v>45975</v>
      </c>
      <c r="D3988" s="23">
        <v>100234</v>
      </c>
    </row>
    <row r="3989" spans="2:4" x14ac:dyDescent="0.25">
      <c r="B3989" s="23" t="str">
        <v>EED120656</v>
      </c>
      <c r="C3989" s="31">
        <v>45975</v>
      </c>
      <c r="D3989" s="23">
        <v>100240</v>
      </c>
    </row>
    <row r="3990" spans="2:4" x14ac:dyDescent="0.25">
      <c r="B3990" s="23" t="str">
        <v>EED120656</v>
      </c>
      <c r="C3990" s="31">
        <v>45975</v>
      </c>
      <c r="D3990" s="23">
        <v>100287</v>
      </c>
    </row>
    <row r="3991" spans="2:4" x14ac:dyDescent="0.25">
      <c r="B3991" s="23" t="str">
        <v>EED120656</v>
      </c>
      <c r="C3991" s="31">
        <v>45975</v>
      </c>
      <c r="D3991" s="23">
        <v>100408</v>
      </c>
    </row>
    <row r="3992" spans="2:4" x14ac:dyDescent="0.25">
      <c r="B3992" s="23" t="str">
        <v>EED120656</v>
      </c>
      <c r="C3992" s="31">
        <v>45975</v>
      </c>
      <c r="D3992" s="23">
        <v>100412</v>
      </c>
    </row>
    <row r="3993" spans="2:4" x14ac:dyDescent="0.25">
      <c r="B3993" s="23" t="str">
        <v>EED120656</v>
      </c>
      <c r="C3993" s="31">
        <v>45975</v>
      </c>
      <c r="D3993" s="23">
        <v>100413</v>
      </c>
    </row>
    <row r="3994" spans="2:4" x14ac:dyDescent="0.25">
      <c r="B3994" s="23" t="str">
        <v>EED120656</v>
      </c>
      <c r="C3994" s="31">
        <v>45975</v>
      </c>
      <c r="D3994" s="23">
        <v>100414</v>
      </c>
    </row>
    <row r="3995" spans="2:4" x14ac:dyDescent="0.25">
      <c r="B3995" s="23" t="str">
        <v>EED120656</v>
      </c>
      <c r="C3995" s="31">
        <v>45975</v>
      </c>
      <c r="D3995" s="23">
        <v>100422</v>
      </c>
    </row>
    <row r="3996" spans="2:4" x14ac:dyDescent="0.25">
      <c r="B3996" s="23" t="str">
        <v>EED120656</v>
      </c>
      <c r="C3996" s="31">
        <v>45975</v>
      </c>
      <c r="D3996" s="23">
        <v>100432</v>
      </c>
    </row>
    <row r="3997" spans="2:4" x14ac:dyDescent="0.25">
      <c r="B3997" s="23" t="str">
        <v>EED120656</v>
      </c>
      <c r="C3997" s="31">
        <v>45975</v>
      </c>
      <c r="D3997" s="23">
        <v>100510</v>
      </c>
    </row>
    <row r="3998" spans="2:4" x14ac:dyDescent="0.25">
      <c r="B3998" s="23" t="str">
        <v>EED120656</v>
      </c>
      <c r="C3998" s="31">
        <v>45975</v>
      </c>
      <c r="D3998" s="23">
        <v>100573</v>
      </c>
    </row>
    <row r="3999" spans="2:4" x14ac:dyDescent="0.25">
      <c r="B3999" s="23" t="str">
        <v>EED120656</v>
      </c>
      <c r="C3999" s="31">
        <v>45975</v>
      </c>
      <c r="D3999" s="23">
        <v>100711</v>
      </c>
    </row>
    <row r="4000" spans="2:4" x14ac:dyDescent="0.25">
      <c r="B4000" s="23" t="str">
        <v>EED120656</v>
      </c>
      <c r="C4000" s="31">
        <v>45975</v>
      </c>
      <c r="D4000" s="23">
        <v>100714</v>
      </c>
    </row>
    <row r="4001" spans="2:4" x14ac:dyDescent="0.25">
      <c r="B4001" s="23" t="str">
        <v>EED120656</v>
      </c>
      <c r="C4001" s="31">
        <v>45975</v>
      </c>
      <c r="D4001" s="23">
        <v>100741</v>
      </c>
    </row>
    <row r="4002" spans="2:4" x14ac:dyDescent="0.25">
      <c r="B4002" s="23" t="str">
        <v>EED120656</v>
      </c>
      <c r="C4002" s="31">
        <v>45975</v>
      </c>
      <c r="D4002" s="23">
        <v>101212</v>
      </c>
    </row>
    <row r="4003" spans="2:4" x14ac:dyDescent="0.25">
      <c r="B4003" s="23" t="str">
        <v>EED120656</v>
      </c>
      <c r="C4003" s="31">
        <v>45975</v>
      </c>
      <c r="D4003" s="23">
        <v>101229</v>
      </c>
    </row>
    <row r="4004" spans="2:4" x14ac:dyDescent="0.25">
      <c r="B4004" s="23" t="str">
        <v>EED120656</v>
      </c>
      <c r="C4004" s="31">
        <v>45975</v>
      </c>
      <c r="D4004" s="23">
        <v>101255</v>
      </c>
    </row>
    <row r="4005" spans="2:4" x14ac:dyDescent="0.25">
      <c r="B4005" s="23" t="str">
        <v>EED120656</v>
      </c>
      <c r="C4005" s="31">
        <v>45975</v>
      </c>
      <c r="D4005" s="23">
        <v>101259</v>
      </c>
    </row>
    <row r="4006" spans="2:4" x14ac:dyDescent="0.25">
      <c r="B4006" s="23" t="str">
        <v>EED120656</v>
      </c>
      <c r="C4006" s="31">
        <v>45975</v>
      </c>
      <c r="D4006" s="23">
        <v>101263</v>
      </c>
    </row>
    <row r="4007" spans="2:4" x14ac:dyDescent="0.25">
      <c r="B4007" s="23" t="str">
        <v>EED120656</v>
      </c>
      <c r="C4007" s="31">
        <v>45975</v>
      </c>
      <c r="D4007" s="23">
        <v>102022</v>
      </c>
    </row>
    <row r="4008" spans="2:4" x14ac:dyDescent="0.25">
      <c r="B4008" s="23" t="str">
        <v>EED120656</v>
      </c>
      <c r="C4008" s="31">
        <v>45975</v>
      </c>
      <c r="D4008" s="23">
        <v>103032</v>
      </c>
    </row>
    <row r="4009" spans="2:4" x14ac:dyDescent="0.25">
      <c r="B4009" s="23" t="str">
        <v>EED120656</v>
      </c>
      <c r="C4009" s="31">
        <v>45975</v>
      </c>
      <c r="D4009" s="23">
        <v>103134</v>
      </c>
    </row>
    <row r="4010" spans="2:4" x14ac:dyDescent="0.25">
      <c r="B4010" s="23" t="str">
        <v>EED120656</v>
      </c>
      <c r="C4010" s="31">
        <v>45975</v>
      </c>
      <c r="D4010" s="23">
        <v>103149</v>
      </c>
    </row>
    <row r="4011" spans="2:4" x14ac:dyDescent="0.25">
      <c r="B4011" s="23" t="str">
        <v>EED120656</v>
      </c>
      <c r="C4011" s="31">
        <v>45975</v>
      </c>
      <c r="D4011" s="23">
        <v>103192</v>
      </c>
    </row>
    <row r="4012" spans="2:4" x14ac:dyDescent="0.25">
      <c r="B4012" s="23" t="str">
        <v>EED120656</v>
      </c>
      <c r="C4012" s="31">
        <v>45975</v>
      </c>
      <c r="D4012" s="23">
        <v>104505</v>
      </c>
    </row>
    <row r="4013" spans="2:4" x14ac:dyDescent="0.25">
      <c r="B4013" s="23" t="str">
        <v>EED120656</v>
      </c>
      <c r="C4013" s="31">
        <v>45975</v>
      </c>
      <c r="D4013" s="23">
        <v>104518</v>
      </c>
    </row>
    <row r="4014" spans="2:4" x14ac:dyDescent="0.25">
      <c r="B4014" s="23" t="str">
        <v>EED120656</v>
      </c>
      <c r="C4014" s="31">
        <v>45975</v>
      </c>
      <c r="D4014" s="23">
        <v>104527</v>
      </c>
    </row>
    <row r="4015" spans="2:4" x14ac:dyDescent="0.25">
      <c r="B4015" s="23" t="str">
        <v>EED120656</v>
      </c>
      <c r="C4015" s="31">
        <v>45975</v>
      </c>
      <c r="D4015" s="23">
        <v>104741</v>
      </c>
    </row>
    <row r="4016" spans="2:4" x14ac:dyDescent="0.25">
      <c r="B4016" s="23" t="str">
        <v>EED120656</v>
      </c>
      <c r="C4016" s="31">
        <v>45975</v>
      </c>
      <c r="D4016" s="23">
        <v>105808</v>
      </c>
    </row>
    <row r="4017" spans="2:4" x14ac:dyDescent="0.25">
      <c r="B4017" s="23" t="str">
        <v>EED120656</v>
      </c>
      <c r="C4017" s="31">
        <v>45975</v>
      </c>
      <c r="D4017" s="23">
        <v>106311</v>
      </c>
    </row>
    <row r="4018" spans="2:4" x14ac:dyDescent="0.25">
      <c r="B4018" s="23" t="str">
        <v>EED120656</v>
      </c>
      <c r="C4018" s="31">
        <v>45975</v>
      </c>
      <c r="D4018" s="23">
        <v>106317</v>
      </c>
    </row>
    <row r="4019" spans="2:4" x14ac:dyDescent="0.25">
      <c r="B4019" s="23" t="str">
        <v>EED120656</v>
      </c>
      <c r="C4019" s="31">
        <v>45975</v>
      </c>
      <c r="D4019" s="23">
        <v>108305</v>
      </c>
    </row>
    <row r="4020" spans="2:4" x14ac:dyDescent="0.25">
      <c r="B4020" s="23" t="str">
        <v>EED120656</v>
      </c>
      <c r="C4020" s="31">
        <v>45975</v>
      </c>
      <c r="D4020" s="23">
        <v>108455</v>
      </c>
    </row>
    <row r="4021" spans="2:4" x14ac:dyDescent="0.25">
      <c r="B4021" s="23" t="str">
        <v>EED120656</v>
      </c>
      <c r="C4021" s="31">
        <v>45975</v>
      </c>
      <c r="D4021" s="23">
        <v>108745</v>
      </c>
    </row>
    <row r="4022" spans="2:4" x14ac:dyDescent="0.25">
      <c r="B4022" s="23" t="str">
        <v>EED120656</v>
      </c>
      <c r="C4022" s="31">
        <v>45975</v>
      </c>
      <c r="D4022" s="23">
        <v>113705</v>
      </c>
    </row>
    <row r="4023" spans="2:4" x14ac:dyDescent="0.25">
      <c r="B4023" s="23" t="str">
        <v>EED120656</v>
      </c>
      <c r="C4023" s="31">
        <v>45975</v>
      </c>
      <c r="D4023" s="23">
        <v>115508</v>
      </c>
    </row>
    <row r="4024" spans="2:4" x14ac:dyDescent="0.25">
      <c r="B4024" s="23" t="str">
        <v>EED120656</v>
      </c>
      <c r="C4024" s="31">
        <v>45975</v>
      </c>
      <c r="D4024" s="23">
        <v>119725</v>
      </c>
    </row>
    <row r="4025" spans="2:4" x14ac:dyDescent="0.25">
      <c r="B4025" s="23" t="str">
        <v>EED120656</v>
      </c>
      <c r="C4025" s="31">
        <v>45975</v>
      </c>
      <c r="D4025" s="23">
        <v>123113</v>
      </c>
    </row>
    <row r="4026" spans="2:4" x14ac:dyDescent="0.25">
      <c r="B4026" s="23" t="str">
        <v>EED120656</v>
      </c>
      <c r="C4026" s="31">
        <v>45975</v>
      </c>
      <c r="D4026" s="23">
        <v>123171</v>
      </c>
    </row>
    <row r="4027" spans="2:4" x14ac:dyDescent="0.25">
      <c r="B4027" s="23" t="str">
        <v>EED120656</v>
      </c>
      <c r="C4027" s="31">
        <v>45975</v>
      </c>
      <c r="D4027" s="23">
        <v>125254</v>
      </c>
    </row>
    <row r="4028" spans="2:4" x14ac:dyDescent="0.25">
      <c r="B4028" s="23" t="str">
        <v>EED120656</v>
      </c>
      <c r="C4028" s="31">
        <v>45975</v>
      </c>
      <c r="D4028" s="23">
        <v>126631</v>
      </c>
    </row>
    <row r="4029" spans="2:4" x14ac:dyDescent="0.25">
      <c r="B4029" s="23" t="str">
        <v>EED120656</v>
      </c>
      <c r="C4029" s="31">
        <v>45975</v>
      </c>
      <c r="D4029" s="23">
        <v>127607</v>
      </c>
    </row>
    <row r="4030" spans="2:4" x14ac:dyDescent="0.25">
      <c r="B4030" s="23" t="str">
        <v>EED120656</v>
      </c>
      <c r="C4030" s="31">
        <v>45975</v>
      </c>
      <c r="D4030" s="23">
        <v>127639</v>
      </c>
    </row>
    <row r="4031" spans="2:4" x14ac:dyDescent="0.25">
      <c r="B4031" s="23" t="str">
        <v>EED120656</v>
      </c>
      <c r="C4031" s="31">
        <v>45975</v>
      </c>
      <c r="D4031" s="23">
        <v>128005</v>
      </c>
    </row>
    <row r="4032" spans="2:4" x14ac:dyDescent="0.25">
      <c r="B4032" s="23" t="str">
        <v>EED120656</v>
      </c>
      <c r="C4032" s="31">
        <v>45975</v>
      </c>
      <c r="D4032" s="23">
        <v>135220</v>
      </c>
    </row>
    <row r="4033" spans="2:4" x14ac:dyDescent="0.25">
      <c r="B4033" s="23" t="str">
        <v>EED120656</v>
      </c>
      <c r="C4033" s="31">
        <v>45975</v>
      </c>
      <c r="D4033" s="23">
        <v>135252</v>
      </c>
    </row>
    <row r="4034" spans="2:4" x14ac:dyDescent="0.25">
      <c r="B4034" s="23" t="str">
        <v>EED120656</v>
      </c>
      <c r="C4034" s="31">
        <v>45975</v>
      </c>
      <c r="D4034" s="23">
        <v>141706</v>
      </c>
    </row>
    <row r="4035" spans="2:4" x14ac:dyDescent="0.25">
      <c r="B4035" s="23" t="str">
        <v>EED120656</v>
      </c>
      <c r="C4035" s="31">
        <v>45975</v>
      </c>
      <c r="D4035" s="23">
        <v>141734</v>
      </c>
    </row>
    <row r="4036" spans="2:4" x14ac:dyDescent="0.25">
      <c r="B4036" s="23" t="str">
        <v>EED120656</v>
      </c>
      <c r="C4036" s="31">
        <v>45975</v>
      </c>
      <c r="D4036" s="23">
        <v>142521</v>
      </c>
    </row>
    <row r="4037" spans="2:4" x14ac:dyDescent="0.25">
      <c r="B4037" s="23" t="str">
        <v>EED120656</v>
      </c>
      <c r="C4037" s="31">
        <v>45975</v>
      </c>
      <c r="D4037" s="23">
        <v>145311</v>
      </c>
    </row>
    <row r="4038" spans="2:4" x14ac:dyDescent="0.25">
      <c r="B4038" s="23" t="str">
        <v>EED120656</v>
      </c>
      <c r="C4038" s="31">
        <v>45975</v>
      </c>
      <c r="D4038" s="23">
        <v>152404</v>
      </c>
    </row>
    <row r="4039" spans="2:4" x14ac:dyDescent="0.25">
      <c r="B4039" s="23" t="str">
        <v>EED120656</v>
      </c>
      <c r="C4039" s="31">
        <v>45975</v>
      </c>
      <c r="D4039" s="23">
        <v>154317</v>
      </c>
    </row>
    <row r="4040" spans="2:4" x14ac:dyDescent="0.25">
      <c r="B4040" s="23" t="str">
        <v>EED120656</v>
      </c>
      <c r="C4040" s="31">
        <v>45975</v>
      </c>
      <c r="D4040" s="23">
        <v>155520</v>
      </c>
    </row>
    <row r="4041" spans="2:4" x14ac:dyDescent="0.25">
      <c r="B4041" s="23" t="str">
        <v>EED120656</v>
      </c>
      <c r="C4041" s="31">
        <v>45975</v>
      </c>
      <c r="D4041" s="23">
        <v>156604</v>
      </c>
    </row>
    <row r="4042" spans="2:4" x14ac:dyDescent="0.25">
      <c r="B4042" s="23" t="str">
        <v>EED120656</v>
      </c>
      <c r="C4042" s="31">
        <v>45975</v>
      </c>
      <c r="D4042" s="23">
        <v>157213</v>
      </c>
    </row>
    <row r="4043" spans="2:4" x14ac:dyDescent="0.25">
      <c r="B4043" s="23" t="str">
        <v>EED120656</v>
      </c>
      <c r="C4043" s="31">
        <v>45975</v>
      </c>
      <c r="D4043" s="23">
        <v>161218</v>
      </c>
    </row>
    <row r="4044" spans="2:4" x14ac:dyDescent="0.25">
      <c r="B4044" s="23" t="str">
        <v>EED120656</v>
      </c>
      <c r="C4044" s="31">
        <v>45975</v>
      </c>
      <c r="D4044" s="23">
        <v>162303</v>
      </c>
    </row>
    <row r="4045" spans="2:4" x14ac:dyDescent="0.25">
      <c r="B4045" s="23" t="str">
        <v>EED120656</v>
      </c>
      <c r="C4045" s="31">
        <v>45975</v>
      </c>
      <c r="D4045" s="23">
        <v>165804</v>
      </c>
    </row>
    <row r="4046" spans="2:4" x14ac:dyDescent="0.25">
      <c r="B4046" s="23" t="str">
        <v>EED120656</v>
      </c>
      <c r="C4046" s="31">
        <v>45975</v>
      </c>
      <c r="D4046" s="23">
        <v>199902</v>
      </c>
    </row>
    <row r="4047" spans="2:4" x14ac:dyDescent="0.25">
      <c r="B4047" s="23" t="str">
        <v>EED120656</v>
      </c>
      <c r="C4047" s="31">
        <v>45975</v>
      </c>
      <c r="D4047" s="23">
        <v>285011</v>
      </c>
    </row>
    <row r="4048" spans="2:4" x14ac:dyDescent="0.25">
      <c r="B4048" s="23" t="str">
        <v>EED120656</v>
      </c>
      <c r="C4048" s="31">
        <v>45975</v>
      </c>
      <c r="D4048" s="23">
        <v>300434</v>
      </c>
    </row>
    <row r="4049" spans="2:4" x14ac:dyDescent="0.25">
      <c r="B4049" s="23" t="str">
        <v>EED120656</v>
      </c>
      <c r="C4049" s="31">
        <v>45975</v>
      </c>
      <c r="D4049" s="23">
        <v>300512</v>
      </c>
    </row>
    <row r="4050" spans="2:4" x14ac:dyDescent="0.25">
      <c r="B4050" s="23" t="str">
        <v>EED120656</v>
      </c>
      <c r="C4050" s="31">
        <v>45975</v>
      </c>
      <c r="D4050" s="23">
        <v>300560</v>
      </c>
    </row>
    <row r="4051" spans="2:4" x14ac:dyDescent="0.25">
      <c r="B4051" s="23" t="str">
        <v>EED120656</v>
      </c>
      <c r="C4051" s="31">
        <v>45975</v>
      </c>
      <c r="D4051" s="23">
        <v>301807</v>
      </c>
    </row>
    <row r="4052" spans="2:4" x14ac:dyDescent="0.25">
      <c r="B4052" s="23" t="str">
        <v>EED120656</v>
      </c>
      <c r="C4052" s="31">
        <v>45975</v>
      </c>
      <c r="D4052" s="23">
        <v>301808</v>
      </c>
    </row>
    <row r="4053" spans="2:4" x14ac:dyDescent="0.25">
      <c r="B4053" s="23" t="str">
        <v>EED120656</v>
      </c>
      <c r="C4053" s="31">
        <v>45975</v>
      </c>
      <c r="D4053" s="23">
        <v>301830</v>
      </c>
    </row>
    <row r="4054" spans="2:4" x14ac:dyDescent="0.25">
      <c r="B4054" s="23" t="str">
        <v>EED120656</v>
      </c>
      <c r="C4054" s="31">
        <v>45975</v>
      </c>
      <c r="D4054" s="23">
        <v>302212</v>
      </c>
    </row>
    <row r="4055" spans="2:4" x14ac:dyDescent="0.25">
      <c r="B4055" s="23" t="str">
        <v>EED120656</v>
      </c>
      <c r="C4055" s="31">
        <v>45975</v>
      </c>
      <c r="D4055" s="23">
        <v>302306</v>
      </c>
    </row>
    <row r="4056" spans="2:4" x14ac:dyDescent="0.25">
      <c r="B4056" s="23" t="str">
        <v>EED120656</v>
      </c>
      <c r="C4056" s="31">
        <v>45975</v>
      </c>
      <c r="D4056" s="23">
        <v>302828</v>
      </c>
    </row>
    <row r="4057" spans="2:4" x14ac:dyDescent="0.25">
      <c r="B4057" s="23" t="str">
        <v>EED120656</v>
      </c>
      <c r="C4057" s="31">
        <v>45975</v>
      </c>
      <c r="D4057" s="23">
        <v>302920</v>
      </c>
    </row>
    <row r="4058" spans="2:4" x14ac:dyDescent="0.25">
      <c r="B4058" s="23" t="str">
        <v>EED120656</v>
      </c>
      <c r="C4058" s="31">
        <v>45975</v>
      </c>
      <c r="D4058" s="23">
        <v>304006</v>
      </c>
    </row>
    <row r="4059" spans="2:4" x14ac:dyDescent="0.25">
      <c r="B4059" s="23" t="str">
        <v>EED120656</v>
      </c>
      <c r="C4059" s="31">
        <v>45975</v>
      </c>
      <c r="D4059" s="23">
        <v>304008</v>
      </c>
    </row>
    <row r="4060" spans="2:4" x14ac:dyDescent="0.25">
      <c r="B4060" s="23" t="str">
        <v>EED120656</v>
      </c>
      <c r="C4060" s="31">
        <v>45975</v>
      </c>
      <c r="D4060" s="23">
        <v>304014</v>
      </c>
    </row>
    <row r="4061" spans="2:4" x14ac:dyDescent="0.25">
      <c r="B4061" s="23" t="str">
        <v>EED120656</v>
      </c>
      <c r="C4061" s="31">
        <v>45975</v>
      </c>
      <c r="D4061" s="23">
        <v>304120</v>
      </c>
    </row>
    <row r="4062" spans="2:4" x14ac:dyDescent="0.25">
      <c r="B4062" s="23" t="str">
        <v>EED120656</v>
      </c>
      <c r="C4062" s="31">
        <v>45975</v>
      </c>
      <c r="D4062" s="23">
        <v>304141</v>
      </c>
    </row>
    <row r="4063" spans="2:4" x14ac:dyDescent="0.25">
      <c r="B4063" s="23" t="str">
        <v>EED120656</v>
      </c>
      <c r="C4063" s="31">
        <v>45975</v>
      </c>
      <c r="D4063" s="23">
        <v>304154</v>
      </c>
    </row>
    <row r="4064" spans="2:4" x14ac:dyDescent="0.25">
      <c r="B4064" s="23" t="str">
        <v>EED120656</v>
      </c>
      <c r="C4064" s="31">
        <v>45975</v>
      </c>
      <c r="D4064" s="23">
        <v>304822</v>
      </c>
    </row>
    <row r="4065" spans="2:4" x14ac:dyDescent="0.25">
      <c r="B4065" s="23" t="str">
        <v>EED120656</v>
      </c>
      <c r="C4065" s="31">
        <v>45975</v>
      </c>
      <c r="D4065" s="23">
        <v>305054</v>
      </c>
    </row>
    <row r="4066" spans="2:4" x14ac:dyDescent="0.25">
      <c r="B4066" s="23" t="str">
        <v>EED120656</v>
      </c>
      <c r="C4066" s="31">
        <v>45975</v>
      </c>
      <c r="D4066" s="23">
        <v>307619</v>
      </c>
    </row>
    <row r="4067" spans="2:4" x14ac:dyDescent="0.25">
      <c r="B4067" s="23" t="str">
        <v>EED120656</v>
      </c>
      <c r="C4067" s="31">
        <v>45975</v>
      </c>
      <c r="D4067" s="23">
        <v>307620</v>
      </c>
    </row>
    <row r="4068" spans="2:4" x14ac:dyDescent="0.25">
      <c r="B4068" s="23" t="str">
        <v>EED120656</v>
      </c>
      <c r="C4068" s="31">
        <v>45975</v>
      </c>
      <c r="D4068" s="23">
        <v>310906</v>
      </c>
    </row>
    <row r="4069" spans="2:4" x14ac:dyDescent="0.25">
      <c r="B4069" s="23" t="str">
        <v>EED120656</v>
      </c>
      <c r="C4069" s="31">
        <v>45975</v>
      </c>
      <c r="D4069" s="23">
        <v>310938</v>
      </c>
    </row>
    <row r="4070" spans="2:4" x14ac:dyDescent="0.25">
      <c r="B4070" s="23" t="str">
        <v>EED120656</v>
      </c>
      <c r="C4070" s="31">
        <v>45975</v>
      </c>
      <c r="D4070" s="23">
        <v>313624</v>
      </c>
    </row>
    <row r="4071" spans="2:4" x14ac:dyDescent="0.25">
      <c r="B4071" s="23" t="str">
        <v>EED120656</v>
      </c>
      <c r="C4071" s="31">
        <v>45975</v>
      </c>
      <c r="D4071" s="23">
        <v>315807</v>
      </c>
    </row>
    <row r="4072" spans="2:4" x14ac:dyDescent="0.25">
      <c r="B4072" s="23" t="str">
        <v>EED120656</v>
      </c>
      <c r="C4072" s="31">
        <v>45975</v>
      </c>
      <c r="D4072" s="23">
        <v>317306</v>
      </c>
    </row>
    <row r="4073" spans="2:4" x14ac:dyDescent="0.25">
      <c r="B4073" s="23" t="str">
        <v>EED120656</v>
      </c>
      <c r="C4073" s="31">
        <v>45975</v>
      </c>
      <c r="D4073" s="23">
        <v>317308</v>
      </c>
    </row>
    <row r="4074" spans="2:4" x14ac:dyDescent="0.25">
      <c r="B4074" s="23" t="str">
        <v>EED120656</v>
      </c>
      <c r="C4074" s="31">
        <v>45975</v>
      </c>
      <c r="D4074" s="23">
        <v>317438</v>
      </c>
    </row>
    <row r="4075" spans="2:4" x14ac:dyDescent="0.25">
      <c r="B4075" s="23" t="str">
        <v>EED120656</v>
      </c>
      <c r="C4075" s="31">
        <v>45975</v>
      </c>
      <c r="D4075" s="23">
        <v>320014</v>
      </c>
    </row>
    <row r="4076" spans="2:4" x14ac:dyDescent="0.25">
      <c r="B4076" s="23" t="str">
        <v>EED120656</v>
      </c>
      <c r="C4076" s="31">
        <v>45975</v>
      </c>
      <c r="D4076" s="23">
        <v>320819</v>
      </c>
    </row>
    <row r="4077" spans="2:4" x14ac:dyDescent="0.25">
      <c r="B4077" s="23" t="str">
        <v>EED120656</v>
      </c>
      <c r="C4077" s="31">
        <v>45975</v>
      </c>
      <c r="D4077" s="23">
        <v>321306</v>
      </c>
    </row>
    <row r="4078" spans="2:4" x14ac:dyDescent="0.25">
      <c r="B4078" s="23" t="str">
        <v>EED120656</v>
      </c>
      <c r="C4078" s="31">
        <v>45975</v>
      </c>
      <c r="D4078" s="23">
        <v>331222</v>
      </c>
    </row>
    <row r="4079" spans="2:4" x14ac:dyDescent="0.25">
      <c r="B4079" s="23" t="str">
        <v>EED120656</v>
      </c>
      <c r="C4079" s="31">
        <v>45975</v>
      </c>
      <c r="D4079" s="23">
        <v>331246</v>
      </c>
    </row>
    <row r="4080" spans="2:4" x14ac:dyDescent="0.25">
      <c r="B4080" s="23" t="str">
        <v>EED120656</v>
      </c>
      <c r="C4080" s="31">
        <v>45975</v>
      </c>
      <c r="D4080" s="23">
        <v>333815</v>
      </c>
    </row>
    <row r="4081" spans="2:4" x14ac:dyDescent="0.25">
      <c r="B4081" s="23" t="str">
        <v>EED120656</v>
      </c>
      <c r="C4081" s="31">
        <v>45975</v>
      </c>
      <c r="D4081" s="23">
        <v>334112</v>
      </c>
    </row>
    <row r="4082" spans="2:4" x14ac:dyDescent="0.25">
      <c r="B4082" s="23" t="str">
        <v>EED120656</v>
      </c>
      <c r="C4082" s="31">
        <v>45975</v>
      </c>
      <c r="D4082" s="23">
        <v>337205</v>
      </c>
    </row>
    <row r="4083" spans="2:4" x14ac:dyDescent="0.25">
      <c r="B4083" s="23" t="str">
        <v>EED120656</v>
      </c>
      <c r="C4083" s="31">
        <v>45975</v>
      </c>
      <c r="D4083" s="23">
        <v>337250</v>
      </c>
    </row>
    <row r="4084" spans="2:4" x14ac:dyDescent="0.25">
      <c r="B4084" s="23" t="str">
        <v>EED120656</v>
      </c>
      <c r="C4084" s="31">
        <v>45975</v>
      </c>
      <c r="D4084" s="23">
        <v>339915</v>
      </c>
    </row>
    <row r="4085" spans="2:4" x14ac:dyDescent="0.25">
      <c r="B4085" s="23" t="str">
        <v>EED120656</v>
      </c>
      <c r="C4085" s="31">
        <v>45975</v>
      </c>
      <c r="D4085" s="23">
        <v>341626</v>
      </c>
    </row>
    <row r="4086" spans="2:4" x14ac:dyDescent="0.25">
      <c r="B4086" s="23" t="str">
        <v>EED120656</v>
      </c>
      <c r="C4086" s="31">
        <v>45975</v>
      </c>
      <c r="D4086" s="23">
        <v>343108</v>
      </c>
    </row>
    <row r="4087" spans="2:4" x14ac:dyDescent="0.25">
      <c r="B4087" s="23" t="str">
        <v>EED120656</v>
      </c>
      <c r="C4087" s="31">
        <v>45975</v>
      </c>
      <c r="D4087" s="23">
        <v>344712</v>
      </c>
    </row>
    <row r="4088" spans="2:4" x14ac:dyDescent="0.25">
      <c r="B4088" s="23" t="str">
        <v>EED120656</v>
      </c>
      <c r="C4088" s="31">
        <v>45975</v>
      </c>
      <c r="D4088" s="23">
        <v>344730</v>
      </c>
    </row>
    <row r="4089" spans="2:4" x14ac:dyDescent="0.25">
      <c r="B4089" s="23" t="str">
        <v>EED120656</v>
      </c>
      <c r="C4089" s="31">
        <v>45975</v>
      </c>
      <c r="D4089" s="23">
        <v>344732</v>
      </c>
    </row>
    <row r="4090" spans="2:4" x14ac:dyDescent="0.25">
      <c r="B4090" s="23" t="str">
        <v>EED120656</v>
      </c>
      <c r="C4090" s="31">
        <v>45975</v>
      </c>
      <c r="D4090" s="23">
        <v>344734</v>
      </c>
    </row>
    <row r="4091" spans="2:4" x14ac:dyDescent="0.25">
      <c r="B4091" s="23" t="str">
        <v>EED120656</v>
      </c>
      <c r="C4091" s="31">
        <v>45975</v>
      </c>
      <c r="D4091" s="23">
        <v>344807</v>
      </c>
    </row>
    <row r="4092" spans="2:4" x14ac:dyDescent="0.25">
      <c r="B4092" s="23" t="str">
        <v>EED120656</v>
      </c>
      <c r="C4092" s="31">
        <v>45975</v>
      </c>
      <c r="D4092" s="23">
        <v>344813</v>
      </c>
    </row>
    <row r="4093" spans="2:4" x14ac:dyDescent="0.25">
      <c r="B4093" s="23" t="str">
        <v>EED120656</v>
      </c>
      <c r="C4093" s="31">
        <v>45975</v>
      </c>
      <c r="D4093" s="23">
        <v>344846</v>
      </c>
    </row>
    <row r="4094" spans="2:4" x14ac:dyDescent="0.25">
      <c r="B4094" s="23" t="str">
        <v>EED120656</v>
      </c>
      <c r="C4094" s="31">
        <v>45975</v>
      </c>
      <c r="D4094" s="23">
        <v>345006</v>
      </c>
    </row>
    <row r="4095" spans="2:4" x14ac:dyDescent="0.25">
      <c r="B4095" s="23" t="str">
        <v>EED120656</v>
      </c>
      <c r="C4095" s="31">
        <v>45975</v>
      </c>
      <c r="D4095" s="23">
        <v>345031</v>
      </c>
    </row>
    <row r="4096" spans="2:4" x14ac:dyDescent="0.25">
      <c r="B4096" s="23" t="str">
        <v>EED120656</v>
      </c>
      <c r="C4096" s="31">
        <v>45975</v>
      </c>
      <c r="D4096" s="23">
        <v>350216</v>
      </c>
    </row>
    <row r="4097" spans="2:4" x14ac:dyDescent="0.25">
      <c r="B4097" s="23" t="str">
        <v>EED120656</v>
      </c>
      <c r="C4097" s="31">
        <v>45975</v>
      </c>
      <c r="D4097" s="23">
        <v>350504</v>
      </c>
    </row>
    <row r="4098" spans="2:4" x14ac:dyDescent="0.25">
      <c r="B4098" s="23" t="str">
        <v>EED120656</v>
      </c>
      <c r="C4098" s="31">
        <v>45975</v>
      </c>
      <c r="D4098" s="23">
        <v>353019</v>
      </c>
    </row>
    <row r="4099" spans="2:4" x14ac:dyDescent="0.25">
      <c r="B4099" s="23" t="str">
        <v>EED120656</v>
      </c>
      <c r="C4099" s="31">
        <v>45975</v>
      </c>
      <c r="D4099" s="23">
        <v>353204</v>
      </c>
    </row>
    <row r="4100" spans="2:4" x14ac:dyDescent="0.25">
      <c r="B4100" s="23" t="str">
        <v>EED120656</v>
      </c>
      <c r="C4100" s="31">
        <v>45975</v>
      </c>
      <c r="D4100" s="23">
        <v>353236</v>
      </c>
    </row>
    <row r="4101" spans="2:4" x14ac:dyDescent="0.25">
      <c r="B4101" s="23" t="str">
        <v>EED120656</v>
      </c>
      <c r="C4101" s="31">
        <v>45975</v>
      </c>
      <c r="D4101" s="23">
        <v>353415</v>
      </c>
    </row>
    <row r="4102" spans="2:4" x14ac:dyDescent="0.25">
      <c r="B4102" s="23" t="str">
        <v>EED120656</v>
      </c>
      <c r="C4102" s="31">
        <v>45975</v>
      </c>
      <c r="D4102" s="23">
        <v>353712</v>
      </c>
    </row>
    <row r="4103" spans="2:4" x14ac:dyDescent="0.25">
      <c r="B4103" s="23" t="str">
        <v>EED120656</v>
      </c>
      <c r="C4103" s="31">
        <v>45975</v>
      </c>
      <c r="D4103" s="23">
        <v>353737</v>
      </c>
    </row>
    <row r="4104" spans="2:4" x14ac:dyDescent="0.25">
      <c r="B4104" s="23" t="str">
        <v>EED120656</v>
      </c>
      <c r="C4104" s="31">
        <v>45975</v>
      </c>
      <c r="D4104" s="23">
        <v>356128</v>
      </c>
    </row>
    <row r="4105" spans="2:4" x14ac:dyDescent="0.25">
      <c r="B4105" s="23" t="str">
        <v>EED120656</v>
      </c>
      <c r="C4105" s="31">
        <v>45975</v>
      </c>
      <c r="D4105" s="23">
        <v>357505</v>
      </c>
    </row>
    <row r="4106" spans="2:4" x14ac:dyDescent="0.25">
      <c r="B4106" s="23" t="str">
        <v>EED120656</v>
      </c>
      <c r="C4106" s="31">
        <v>45975</v>
      </c>
      <c r="D4106" s="23">
        <v>359407</v>
      </c>
    </row>
    <row r="4107" spans="2:4" x14ac:dyDescent="0.25">
      <c r="B4107" s="23" t="str">
        <v>EED120656</v>
      </c>
      <c r="C4107" s="31">
        <v>45975</v>
      </c>
      <c r="D4107" s="23">
        <v>360734</v>
      </c>
    </row>
    <row r="4108" spans="2:4" x14ac:dyDescent="0.25">
      <c r="B4108" s="23" t="str">
        <v>EED120656</v>
      </c>
      <c r="C4108" s="31">
        <v>45975</v>
      </c>
      <c r="D4108" s="23">
        <v>361023</v>
      </c>
    </row>
    <row r="4109" spans="2:4" x14ac:dyDescent="0.25">
      <c r="B4109" s="23" t="str">
        <v>EED120656</v>
      </c>
      <c r="C4109" s="31">
        <v>45975</v>
      </c>
      <c r="D4109" s="23">
        <v>362503</v>
      </c>
    </row>
    <row r="4110" spans="2:4" x14ac:dyDescent="0.25">
      <c r="B4110" s="23" t="str">
        <v>EED120656</v>
      </c>
      <c r="C4110" s="31">
        <v>45975</v>
      </c>
      <c r="D4110" s="23">
        <v>362526</v>
      </c>
    </row>
    <row r="4111" spans="2:4" x14ac:dyDescent="0.25">
      <c r="B4111" s="23" t="str">
        <v>EED120656</v>
      </c>
      <c r="C4111" s="31">
        <v>45975</v>
      </c>
      <c r="D4111" s="23">
        <v>362638</v>
      </c>
    </row>
    <row r="4112" spans="2:4" x14ac:dyDescent="0.25">
      <c r="B4112" s="23" t="str">
        <v>EED120656</v>
      </c>
      <c r="C4112" s="31">
        <v>45975</v>
      </c>
      <c r="D4112" s="23">
        <v>368516</v>
      </c>
    </row>
    <row r="4113" spans="2:4" x14ac:dyDescent="0.25">
      <c r="B4113" s="23" t="str">
        <v>EED120656</v>
      </c>
      <c r="C4113" s="31">
        <v>45975</v>
      </c>
      <c r="D4113" s="23">
        <v>369211</v>
      </c>
    </row>
    <row r="4114" spans="2:4" x14ac:dyDescent="0.25">
      <c r="B4114" s="23" t="str">
        <v>EED120656</v>
      </c>
      <c r="C4114" s="31">
        <v>45975</v>
      </c>
      <c r="D4114" s="23">
        <v>369318</v>
      </c>
    </row>
    <row r="4115" spans="2:4" x14ac:dyDescent="0.25">
      <c r="B4115" s="23" t="str">
        <v>EED120656</v>
      </c>
      <c r="C4115" s="31">
        <v>45975</v>
      </c>
      <c r="D4115" s="23">
        <v>372216</v>
      </c>
    </row>
    <row r="4116" spans="2:4" x14ac:dyDescent="0.25">
      <c r="B4116" s="23" t="str">
        <v>EED120656</v>
      </c>
      <c r="C4116" s="31">
        <v>45975</v>
      </c>
      <c r="D4116" s="23">
        <v>372734</v>
      </c>
    </row>
    <row r="4117" spans="2:4" x14ac:dyDescent="0.25">
      <c r="B4117" s="23" t="str">
        <v>EED120656</v>
      </c>
      <c r="C4117" s="31">
        <v>45975</v>
      </c>
      <c r="D4117" s="23">
        <v>375023</v>
      </c>
    </row>
    <row r="4118" spans="2:4" x14ac:dyDescent="0.25">
      <c r="B4118" s="23" t="str">
        <v>EED120656</v>
      </c>
      <c r="C4118" s="31">
        <v>45975</v>
      </c>
      <c r="D4118" s="23">
        <v>379209</v>
      </c>
    </row>
    <row r="4119" spans="2:4" x14ac:dyDescent="0.25">
      <c r="B4119" s="23" t="str">
        <v>EED120656</v>
      </c>
      <c r="C4119" s="31">
        <v>45975</v>
      </c>
      <c r="D4119" s="23">
        <v>396414</v>
      </c>
    </row>
    <row r="4120" spans="2:4" x14ac:dyDescent="0.25">
      <c r="B4120" s="23" t="str">
        <v>EED120656</v>
      </c>
      <c r="C4120" s="31">
        <v>45975</v>
      </c>
      <c r="D4120" s="23">
        <v>396425</v>
      </c>
    </row>
    <row r="4121" spans="2:4" x14ac:dyDescent="0.25">
      <c r="B4121" s="23" t="str">
        <v>EED120656</v>
      </c>
      <c r="C4121" s="31">
        <v>45975</v>
      </c>
      <c r="D4121" s="23">
        <v>400112</v>
      </c>
    </row>
    <row r="4122" spans="2:4" x14ac:dyDescent="0.25">
      <c r="B4122" s="23" t="str">
        <v>EED120656</v>
      </c>
      <c r="C4122" s="31">
        <v>45975</v>
      </c>
      <c r="D4122" s="23">
        <v>400125</v>
      </c>
    </row>
    <row r="4123" spans="2:4" x14ac:dyDescent="0.25">
      <c r="B4123" s="23" t="str">
        <v>EED120656</v>
      </c>
      <c r="C4123" s="31">
        <v>45975</v>
      </c>
      <c r="D4123" s="23">
        <v>400126</v>
      </c>
    </row>
    <row r="4124" spans="2:4" x14ac:dyDescent="0.25">
      <c r="B4124" s="23" t="str">
        <v>EED120656</v>
      </c>
      <c r="C4124" s="31">
        <v>45975</v>
      </c>
      <c r="D4124" s="23">
        <v>400128</v>
      </c>
    </row>
    <row r="4125" spans="2:4" x14ac:dyDescent="0.25">
      <c r="B4125" s="23" t="str">
        <v>EED120656</v>
      </c>
      <c r="C4125" s="31">
        <v>45975</v>
      </c>
      <c r="D4125" s="23">
        <v>400130</v>
      </c>
    </row>
    <row r="4126" spans="2:4" x14ac:dyDescent="0.25">
      <c r="B4126" s="23" t="str">
        <v>EED120656</v>
      </c>
      <c r="C4126" s="31">
        <v>45975</v>
      </c>
      <c r="D4126" s="23">
        <v>400144</v>
      </c>
    </row>
    <row r="4127" spans="2:4" x14ac:dyDescent="0.25">
      <c r="B4127" s="23" t="str">
        <v>EED120656</v>
      </c>
      <c r="C4127" s="31">
        <v>45975</v>
      </c>
      <c r="D4127" s="23">
        <v>400164</v>
      </c>
    </row>
    <row r="4128" spans="2:4" x14ac:dyDescent="0.25">
      <c r="B4128" s="23" t="str">
        <v>EED120656</v>
      </c>
      <c r="C4128" s="31">
        <v>45975</v>
      </c>
      <c r="D4128" s="23">
        <v>400214</v>
      </c>
    </row>
    <row r="4129" spans="2:4" x14ac:dyDescent="0.25">
      <c r="B4129" s="23" t="str">
        <v>EED120656</v>
      </c>
      <c r="C4129" s="31">
        <v>45975</v>
      </c>
      <c r="D4129" s="23">
        <v>400230</v>
      </c>
    </row>
    <row r="4130" spans="2:4" x14ac:dyDescent="0.25">
      <c r="B4130" s="23" t="str">
        <v>EED120656</v>
      </c>
      <c r="C4130" s="31">
        <v>45975</v>
      </c>
      <c r="D4130" s="23">
        <v>400232</v>
      </c>
    </row>
    <row r="4131" spans="2:4" x14ac:dyDescent="0.25">
      <c r="B4131" s="23" t="str">
        <v>EED120656</v>
      </c>
      <c r="C4131" s="31">
        <v>45975</v>
      </c>
      <c r="D4131" s="23">
        <v>400233</v>
      </c>
    </row>
    <row r="4132" spans="2:4" x14ac:dyDescent="0.25">
      <c r="B4132" s="23" t="str">
        <v>EED120656</v>
      </c>
      <c r="C4132" s="31">
        <v>45975</v>
      </c>
      <c r="D4132" s="23">
        <v>400326</v>
      </c>
    </row>
    <row r="4133" spans="2:4" x14ac:dyDescent="0.25">
      <c r="B4133" s="23" t="str">
        <v>EED120656</v>
      </c>
      <c r="C4133" s="31">
        <v>45975</v>
      </c>
      <c r="D4133" s="23">
        <v>400345</v>
      </c>
    </row>
    <row r="4134" spans="2:4" x14ac:dyDescent="0.25">
      <c r="B4134" s="23" t="str">
        <v>EED120656</v>
      </c>
      <c r="C4134" s="31">
        <v>45975</v>
      </c>
      <c r="D4134" s="23">
        <v>400350</v>
      </c>
    </row>
    <row r="4135" spans="2:4" x14ac:dyDescent="0.25">
      <c r="B4135" s="23" t="str">
        <v>EED120656</v>
      </c>
      <c r="C4135" s="31">
        <v>45975</v>
      </c>
      <c r="D4135" s="23">
        <v>400639</v>
      </c>
    </row>
    <row r="4136" spans="2:4" x14ac:dyDescent="0.25">
      <c r="B4136" s="23" t="str">
        <v>EED120656</v>
      </c>
      <c r="C4136" s="31">
        <v>45975</v>
      </c>
      <c r="D4136" s="23">
        <v>400651</v>
      </c>
    </row>
    <row r="4137" spans="2:4" x14ac:dyDescent="0.25">
      <c r="B4137" s="23" t="str">
        <v>EED120656</v>
      </c>
      <c r="C4137" s="31">
        <v>45975</v>
      </c>
      <c r="D4137" s="23">
        <v>401209</v>
      </c>
    </row>
    <row r="4138" spans="2:4" x14ac:dyDescent="0.25">
      <c r="B4138" s="23" t="str">
        <v>EED120656</v>
      </c>
      <c r="C4138" s="31">
        <v>45975</v>
      </c>
      <c r="D4138" s="23">
        <v>420201</v>
      </c>
    </row>
    <row r="4139" spans="2:4" x14ac:dyDescent="0.25">
      <c r="B4139" s="23" t="str">
        <v>EED120656</v>
      </c>
      <c r="C4139" s="31">
        <v>45975</v>
      </c>
      <c r="D4139" s="23">
        <v>420301</v>
      </c>
    </row>
    <row r="4140" spans="2:4" x14ac:dyDescent="0.25">
      <c r="B4140" s="23" t="str">
        <v>EED120656</v>
      </c>
      <c r="C4140" s="31">
        <v>45975</v>
      </c>
      <c r="D4140" s="23">
        <v>420403</v>
      </c>
    </row>
    <row r="4141" spans="2:4" x14ac:dyDescent="0.25">
      <c r="B4141" s="23" t="str">
        <v>EED120656</v>
      </c>
      <c r="C4141" s="31">
        <v>45975</v>
      </c>
      <c r="D4141" s="23">
        <v>423101</v>
      </c>
    </row>
    <row r="4142" spans="2:4" x14ac:dyDescent="0.25">
      <c r="B4142" s="23" t="str">
        <v>EED120656</v>
      </c>
      <c r="C4142" s="31">
        <v>45975</v>
      </c>
      <c r="D4142" s="23">
        <v>423106</v>
      </c>
    </row>
    <row r="4143" spans="2:4" x14ac:dyDescent="0.25">
      <c r="B4143" s="23" t="str">
        <v>EED120656</v>
      </c>
      <c r="C4143" s="31">
        <v>45975</v>
      </c>
      <c r="D4143" s="23">
        <v>424401</v>
      </c>
    </row>
    <row r="4144" spans="2:4" x14ac:dyDescent="0.25">
      <c r="B4144" s="23" t="str">
        <v>EED120656</v>
      </c>
      <c r="C4144" s="31">
        <v>45975</v>
      </c>
      <c r="D4144" s="23">
        <v>424602</v>
      </c>
    </row>
    <row r="4145" spans="2:4" x14ac:dyDescent="0.25">
      <c r="B4145" s="23" t="str">
        <v>EED120656</v>
      </c>
      <c r="C4145" s="31">
        <v>45975</v>
      </c>
      <c r="D4145" s="23">
        <v>425401</v>
      </c>
    </row>
    <row r="4146" spans="2:4" x14ac:dyDescent="0.25">
      <c r="B4146" s="23" t="str">
        <v>EED120656</v>
      </c>
      <c r="C4146" s="31">
        <v>45975</v>
      </c>
      <c r="D4146" s="23">
        <v>503807</v>
      </c>
    </row>
    <row r="4147" spans="2:4" x14ac:dyDescent="0.25">
      <c r="B4147" s="23" t="str">
        <v>EED120656</v>
      </c>
      <c r="C4147" s="31">
        <v>45975</v>
      </c>
      <c r="D4147" s="23">
        <v>503833</v>
      </c>
    </row>
    <row r="4148" spans="2:4" x14ac:dyDescent="0.25">
      <c r="B4148" s="23" t="str">
        <v>EED120656</v>
      </c>
      <c r="C4148" s="31">
        <v>45975</v>
      </c>
      <c r="D4148" s="23">
        <v>505838</v>
      </c>
    </row>
    <row r="4149" spans="2:4" x14ac:dyDescent="0.25">
      <c r="B4149" s="23" t="str">
        <v>EED120656</v>
      </c>
      <c r="C4149" s="31">
        <v>45975</v>
      </c>
      <c r="D4149" s="23">
        <v>505845</v>
      </c>
    </row>
    <row r="4150" spans="2:4" x14ac:dyDescent="0.25">
      <c r="B4150" s="23" t="str">
        <v>EED120656</v>
      </c>
      <c r="C4150" s="31">
        <v>45975</v>
      </c>
      <c r="D4150" s="23">
        <v>506947</v>
      </c>
    </row>
    <row r="4151" spans="2:4" x14ac:dyDescent="0.25">
      <c r="B4151" s="23" t="str">
        <v>EED120656</v>
      </c>
      <c r="C4151" s="31">
        <v>45975</v>
      </c>
      <c r="D4151" s="23">
        <v>613412</v>
      </c>
    </row>
    <row r="4152" spans="2:4" x14ac:dyDescent="0.25">
      <c r="B4152" s="23" t="str">
        <v>EED120656</v>
      </c>
      <c r="C4152" s="31">
        <v>45975</v>
      </c>
      <c r="D4152" s="23">
        <v>614853</v>
      </c>
    </row>
    <row r="4153" spans="2:4" x14ac:dyDescent="0.25">
      <c r="B4153" s="23" t="str">
        <v>EED120656</v>
      </c>
      <c r="C4153" s="31">
        <v>45975</v>
      </c>
      <c r="D4153" s="23">
        <v>621616</v>
      </c>
    </row>
    <row r="4154" spans="2:4" x14ac:dyDescent="0.25">
      <c r="B4154" s="23" t="str">
        <v>EED120656</v>
      </c>
      <c r="C4154" s="31">
        <v>45975</v>
      </c>
      <c r="D4154" s="23">
        <v>621622</v>
      </c>
    </row>
    <row r="4155" spans="2:4" x14ac:dyDescent="0.25">
      <c r="B4155" s="23" t="str">
        <v>EED120656</v>
      </c>
      <c r="C4155" s="31">
        <v>45975</v>
      </c>
      <c r="D4155" s="23">
        <v>626812</v>
      </c>
    </row>
    <row r="4156" spans="2:4" x14ac:dyDescent="0.25">
      <c r="B4156" s="23" t="str">
        <v>EED120656</v>
      </c>
      <c r="C4156" s="31">
        <v>45975</v>
      </c>
      <c r="D4156" s="23">
        <v>637318</v>
      </c>
    </row>
    <row r="4157" spans="2:4" x14ac:dyDescent="0.25">
      <c r="B4157" s="23" t="str">
        <v>EED120656</v>
      </c>
      <c r="C4157" s="31">
        <v>45975</v>
      </c>
      <c r="D4157" s="23">
        <v>644819</v>
      </c>
    </row>
    <row r="4158" spans="2:4" x14ac:dyDescent="0.25">
      <c r="B4158" s="23" t="str">
        <v>EED120656</v>
      </c>
      <c r="C4158" s="31">
        <v>45975</v>
      </c>
      <c r="D4158" s="23">
        <v>740145</v>
      </c>
    </row>
    <row r="4159" spans="2:4" x14ac:dyDescent="0.25">
      <c r="B4159" s="23" t="str">
        <v>EED120656</v>
      </c>
      <c r="C4159" s="31">
        <v>45975</v>
      </c>
      <c r="D4159" s="23">
        <v>740379</v>
      </c>
    </row>
    <row r="4160" spans="2:4" x14ac:dyDescent="0.25">
      <c r="B4160" s="23" t="str">
        <v>EED120656</v>
      </c>
      <c r="C4160" s="31">
        <v>45975</v>
      </c>
      <c r="D4160" s="23">
        <v>740623</v>
      </c>
    </row>
    <row r="4161" spans="2:4" x14ac:dyDescent="0.25">
      <c r="B4161" s="23" t="str">
        <v>EED120656</v>
      </c>
      <c r="C4161" s="31">
        <v>45975</v>
      </c>
      <c r="D4161" s="23">
        <v>740627</v>
      </c>
    </row>
    <row r="4162" spans="2:4" x14ac:dyDescent="0.25">
      <c r="B4162" s="23" t="str">
        <v>EED120656</v>
      </c>
      <c r="C4162" s="31">
        <v>45975</v>
      </c>
      <c r="D4162" s="23">
        <v>740628</v>
      </c>
    </row>
    <row r="4163" spans="2:4" x14ac:dyDescent="0.25">
      <c r="B4163" s="23" t="str">
        <v>EED120656</v>
      </c>
      <c r="C4163" s="31">
        <v>45975</v>
      </c>
      <c r="D4163" s="23">
        <v>740629</v>
      </c>
    </row>
    <row r="4164" spans="2:4" x14ac:dyDescent="0.25">
      <c r="B4164" s="23" t="str">
        <v>EED120656</v>
      </c>
      <c r="C4164" s="31">
        <v>45975</v>
      </c>
      <c r="D4164" s="23">
        <v>740634</v>
      </c>
    </row>
    <row r="4165" spans="2:4" x14ac:dyDescent="0.25">
      <c r="B4165" s="23" t="str">
        <v>EED120656</v>
      </c>
      <c r="C4165" s="31">
        <v>45975</v>
      </c>
      <c r="D4165" s="23">
        <v>740868</v>
      </c>
    </row>
    <row r="4166" spans="2:4" x14ac:dyDescent="0.25">
      <c r="B4166" s="23" t="str">
        <v>EED120656</v>
      </c>
      <c r="C4166" s="31">
        <v>45975</v>
      </c>
      <c r="D4166" s="23">
        <v>740869</v>
      </c>
    </row>
    <row r="4167" spans="2:4" x14ac:dyDescent="0.25">
      <c r="B4167" s="23" t="str">
        <v>EED120656</v>
      </c>
      <c r="C4167" s="31">
        <v>45975</v>
      </c>
      <c r="D4167" s="23">
        <v>740870</v>
      </c>
    </row>
    <row r="4168" spans="2:4" x14ac:dyDescent="0.25">
      <c r="B4168" s="23" t="str">
        <v>EED120656</v>
      </c>
      <c r="C4168" s="31">
        <v>45975</v>
      </c>
      <c r="D4168" s="23">
        <v>740965</v>
      </c>
    </row>
    <row r="4169" spans="2:4" x14ac:dyDescent="0.25">
      <c r="B4169" s="23" t="str">
        <v>EED120656</v>
      </c>
      <c r="C4169" s="31">
        <v>45975</v>
      </c>
      <c r="D4169" s="23">
        <v>740981</v>
      </c>
    </row>
    <row r="4170" spans="2:4" x14ac:dyDescent="0.25">
      <c r="B4170" s="23" t="str">
        <v>EED120656</v>
      </c>
      <c r="C4170" s="31">
        <v>45975</v>
      </c>
      <c r="D4170" s="23">
        <v>741260</v>
      </c>
    </row>
    <row r="4171" spans="2:4" x14ac:dyDescent="0.25">
      <c r="B4171" s="23" t="str">
        <v>EED120656</v>
      </c>
      <c r="C4171" s="31">
        <v>45975</v>
      </c>
      <c r="D4171" s="23">
        <v>820101</v>
      </c>
    </row>
    <row r="4172" spans="2:4" x14ac:dyDescent="0.25">
      <c r="B4172" s="23">
        <v>45330</v>
      </c>
      <c r="C4172" s="31">
        <v>45975</v>
      </c>
      <c r="D4172" s="23" t="str">
        <v>3420-4APW-2</v>
      </c>
    </row>
    <row r="4173" spans="2:4" x14ac:dyDescent="0.25">
      <c r="B4173" s="23" t="str">
        <v>INV251115-003</v>
      </c>
      <c r="C4173" s="31">
        <v>45978</v>
      </c>
      <c r="D4173" s="23" t="str">
        <v>T83115L</v>
      </c>
    </row>
    <row r="4174" spans="2:4" x14ac:dyDescent="0.25">
      <c r="B4174" s="23" t="str">
        <v>INV251115-004</v>
      </c>
      <c r="C4174" s="31">
        <v>45978</v>
      </c>
      <c r="D4174" s="23" t="str">
        <v>TN2190</v>
      </c>
    </row>
    <row r="4175" spans="2:4" x14ac:dyDescent="0.25">
      <c r="B4175" s="23" t="str">
        <v>INV251115-004</v>
      </c>
      <c r="C4175" s="31">
        <v>45978</v>
      </c>
      <c r="D4175" s="23" t="str">
        <v>TMPY-05568</v>
      </c>
    </row>
    <row r="4176" spans="2:4" x14ac:dyDescent="0.25">
      <c r="B4176" s="23" t="str">
        <v>INV251115-005</v>
      </c>
      <c r="C4176" s="31">
        <v>45978</v>
      </c>
      <c r="D4176" s="23" t="str">
        <v>TMPJ-00249</v>
      </c>
    </row>
    <row r="4177" spans="2:4" x14ac:dyDescent="0.25">
      <c r="B4177" s="23" t="str">
        <v>INV251115-005</v>
      </c>
      <c r="C4177" s="31">
        <v>45978</v>
      </c>
      <c r="D4177" s="23" t="str">
        <v>TMPY06877</v>
      </c>
    </row>
    <row r="4178" spans="2:4" x14ac:dyDescent="0.25">
      <c r="B4178" s="23" t="str">
        <v>INV251115-005</v>
      </c>
      <c r="C4178" s="31">
        <v>45978</v>
      </c>
      <c r="D4178" s="23" t="str">
        <v>T11766L</v>
      </c>
    </row>
    <row r="4179" spans="2:4" x14ac:dyDescent="0.25">
      <c r="B4179" s="23" t="str">
        <v>INV251115-006</v>
      </c>
      <c r="C4179" s="31">
        <v>45978</v>
      </c>
      <c r="D4179" s="23" t="str">
        <v>T73578</v>
      </c>
    </row>
    <row r="4180" spans="2:4" x14ac:dyDescent="0.25">
      <c r="B4180" s="23" t="str">
        <v>INV251115-006</v>
      </c>
      <c r="C4180" s="31">
        <v>45978</v>
      </c>
      <c r="D4180" s="23" t="str">
        <v>T11471</v>
      </c>
    </row>
    <row r="4181" spans="2:4" x14ac:dyDescent="0.25">
      <c r="B4181" s="23" t="str">
        <v>INV251115-006</v>
      </c>
      <c r="C4181" s="31">
        <v>45978</v>
      </c>
      <c r="D4181" s="23" t="str">
        <v>T36527</v>
      </c>
    </row>
    <row r="4182" spans="2:4" x14ac:dyDescent="0.25">
      <c r="B4182" s="23" t="str">
        <v>INV251115-006</v>
      </c>
      <c r="C4182" s="31">
        <v>45978</v>
      </c>
      <c r="D4182" s="23" t="str">
        <v>T4476</v>
      </c>
    </row>
    <row r="4183" spans="2:4" x14ac:dyDescent="0.25">
      <c r="B4183" s="23" t="str">
        <v>I245366-IN</v>
      </c>
      <c r="C4183" s="31">
        <v>45978</v>
      </c>
      <c r="D4183" s="23" t="str">
        <v>30002-T</v>
      </c>
    </row>
    <row r="4184" spans="2:4" x14ac:dyDescent="0.25">
      <c r="B4184" s="23" t="str">
        <v>I245366-IN</v>
      </c>
      <c r="C4184" s="31">
        <v>45978</v>
      </c>
      <c r="D4184" s="23">
        <v>31000</v>
      </c>
    </row>
    <row r="4185" spans="2:4" x14ac:dyDescent="0.25">
      <c r="B4185" s="23" t="str">
        <v>I245366-IN</v>
      </c>
      <c r="C4185" s="31">
        <v>45978</v>
      </c>
      <c r="D4185" s="23">
        <v>50051</v>
      </c>
    </row>
    <row r="4186" spans="2:4" x14ac:dyDescent="0.25">
      <c r="B4186" s="23">
        <v>181789</v>
      </c>
      <c r="C4186" s="31">
        <v>45978</v>
      </c>
      <c r="D4186" s="23" t="str">
        <v>BE0079</v>
      </c>
    </row>
    <row r="4187" spans="2:4" x14ac:dyDescent="0.25">
      <c r="B4187" s="23">
        <v>181995</v>
      </c>
      <c r="C4187" s="31">
        <v>45979</v>
      </c>
      <c r="D4187" s="23" t="str">
        <v>BE0070</v>
      </c>
    </row>
    <row r="4188" spans="2:4" x14ac:dyDescent="0.25">
      <c r="B4188" s="23">
        <v>181995</v>
      </c>
      <c r="C4188" s="31">
        <v>45979</v>
      </c>
      <c r="D4188" s="23" t="str">
        <v>BE0206</v>
      </c>
    </row>
    <row r="4189" spans="2:4" x14ac:dyDescent="0.25">
      <c r="B4189" s="23">
        <v>71454</v>
      </c>
      <c r="C4189" s="31">
        <v>45979</v>
      </c>
      <c r="D4189" s="23" t="str">
        <v>3025-1K</v>
      </c>
    </row>
    <row r="4190" spans="2:4" x14ac:dyDescent="0.25">
      <c r="B4190" s="23">
        <v>71454</v>
      </c>
      <c r="C4190" s="31">
        <v>45979</v>
      </c>
      <c r="D4190" s="23">
        <v>2227</v>
      </c>
    </row>
    <row r="4191" spans="2:4" x14ac:dyDescent="0.25">
      <c r="B4191" s="23">
        <v>71454</v>
      </c>
      <c r="C4191" s="31">
        <v>45979</v>
      </c>
      <c r="D4191" s="23" t="str">
        <v>3010-1K</v>
      </c>
    </row>
    <row r="4192" spans="2:4" x14ac:dyDescent="0.25">
      <c r="B4192" s="23">
        <v>0</v>
      </c>
      <c r="C4192" s="31">
        <v>0</v>
      </c>
      <c r="D419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topLeftCell="A25" workbookViewId="0">
      <selection activeCell="A52" sqref="A5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BellBrook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bethyl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BioLegend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BIOLINK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Biotium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BioXcell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Boster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BPS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Brand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BTL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Cella Solution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Cytoskeleton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Dharmacon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Edna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Genei Lab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Genexis Biotech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Hansa Biomed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Hoefer</v>
      </c>
    </row>
    <row r="26" spans="1:5" x14ac:dyDescent="0.25">
      <c r="A26" s="1" t="s">
        <v>1973</v>
      </c>
      <c r="B26" s="1"/>
      <c r="C26" s="1" t="s">
        <v>1180</v>
      </c>
      <c r="E26" t="str">
        <v>Intron</v>
      </c>
    </row>
    <row r="27" spans="1:5" x14ac:dyDescent="0.25">
      <c r="A27" s="1" t="s">
        <v>2296</v>
      </c>
      <c r="B27" s="1"/>
      <c r="C27" s="1" t="s">
        <v>2461</v>
      </c>
      <c r="E27" t="str">
        <v>Labex</v>
      </c>
    </row>
    <row r="28" spans="1:5" x14ac:dyDescent="0.25">
      <c r="A28" s="1" t="s">
        <v>2077</v>
      </c>
      <c r="B28" s="1"/>
      <c r="C28" s="1" t="s">
        <v>2461</v>
      </c>
      <c r="E28" t="str">
        <v>Mabtech</v>
      </c>
    </row>
    <row r="29" spans="1:5" x14ac:dyDescent="0.25">
      <c r="A29" s="1" t="s">
        <v>2460</v>
      </c>
      <c r="B29" s="1"/>
      <c r="C29" s="1" t="s">
        <v>1180</v>
      </c>
      <c r="E29" t="str">
        <v>Misc</v>
      </c>
    </row>
    <row r="30" spans="1:5" x14ac:dyDescent="0.25">
      <c r="A30" s="1" t="s">
        <v>2350</v>
      </c>
      <c r="B30" s="1"/>
      <c r="C30" s="1" t="s">
        <v>1180</v>
      </c>
      <c r="E30" t="str">
        <v>Mp Bio</v>
      </c>
    </row>
    <row r="31" spans="1:5" x14ac:dyDescent="0.25">
      <c r="A31" s="1" t="s">
        <v>2197</v>
      </c>
      <c r="B31" s="1"/>
      <c r="C31" s="1" t="s">
        <v>2461</v>
      </c>
      <c r="E31" t="str">
        <v>MyBioSource</v>
      </c>
    </row>
    <row r="32" spans="1:5" x14ac:dyDescent="0.25">
      <c r="A32" s="1" t="s">
        <v>2373</v>
      </c>
      <c r="B32" s="1"/>
      <c r="C32" s="1" t="s">
        <v>2461</v>
      </c>
      <c r="E32" t="str">
        <v>NovaBiosys</v>
      </c>
    </row>
    <row r="33" spans="1:5" x14ac:dyDescent="0.25">
      <c r="A33" s="1" t="s">
        <v>2517</v>
      </c>
      <c r="B33" s="1"/>
      <c r="C33" s="1" t="s">
        <v>1180</v>
      </c>
      <c r="E33" t="str">
        <v>Phytoab</v>
      </c>
    </row>
    <row r="34" spans="1:5" x14ac:dyDescent="0.25">
      <c r="A34" s="1" t="s">
        <v>2729</v>
      </c>
      <c r="B34" s="1"/>
      <c r="C34" s="1" t="s">
        <v>1180</v>
      </c>
      <c r="E34" t="str">
        <v>Prospec</v>
      </c>
    </row>
    <row r="35" spans="1:5" x14ac:dyDescent="0.25">
      <c r="A35" s="1" t="s">
        <v>2774</v>
      </c>
      <c r="B35" s="1"/>
      <c r="C35" s="1" t="s">
        <v>2461</v>
      </c>
      <c r="E35" t="str">
        <v>Revvity</v>
      </c>
    </row>
    <row r="36" spans="1:5" x14ac:dyDescent="0.25">
      <c r="A36" s="1" t="s">
        <v>2776</v>
      </c>
      <c r="B36" s="1"/>
      <c r="C36" s="1" t="s">
        <v>2461</v>
      </c>
      <c r="E36" t="str">
        <v>Sartorius</v>
      </c>
    </row>
    <row r="37" spans="1:5" x14ac:dyDescent="0.25">
      <c r="A37" s="1" t="s">
        <v>3309</v>
      </c>
      <c r="B37" s="1"/>
      <c r="C37" s="1" t="s">
        <v>1180</v>
      </c>
      <c r="E37" t="str">
        <v>SouthernBiotech</v>
      </c>
    </row>
    <row r="38" spans="1:5" x14ac:dyDescent="0.25">
      <c r="A38" s="1" t="s">
        <v>3685</v>
      </c>
      <c r="B38" s="1"/>
      <c r="C38" s="1" t="s">
        <v>1180</v>
      </c>
      <c r="E38" t="str">
        <v>SUPER MO BIO</v>
      </c>
    </row>
    <row r="39" spans="1:5" x14ac:dyDescent="0.25">
      <c r="A39" s="54" t="s">
        <v>5300</v>
      </c>
      <c r="B39" t="s">
        <v>2021</v>
      </c>
      <c r="C39" s="54" t="s">
        <v>2461</v>
      </c>
      <c r="E39" t="str">
        <v>TargetMol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TOPCLASS ENTERPRISES</v>
      </c>
    </row>
    <row r="41" spans="1:5" x14ac:dyDescent="0.25">
      <c r="A41" t="s">
        <v>5918</v>
      </c>
      <c r="B41" t="s">
        <v>2021</v>
      </c>
      <c r="C41" s="54" t="s">
        <v>2461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16" workbookViewId="0">
      <selection activeCell="B244" sqref="B244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6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5535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5666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5577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5648</v>
      </c>
      <c r="C238" s="10" t="s">
        <v>5649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5724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5784</v>
      </c>
      <c r="C240" s="10" t="s">
        <v>5785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5803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5840</v>
      </c>
      <c r="C242" s="10" t="s">
        <v>2270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5905</v>
      </c>
      <c r="C243" s="10" t="s">
        <v>5906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5909</v>
      </c>
      <c r="C244" s="10" t="s">
        <v>5912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5910</v>
      </c>
      <c r="C245" s="10" t="s">
        <v>5913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5911</v>
      </c>
      <c r="C246" s="10" t="s">
        <v>2285</v>
      </c>
      <c r="D246" s="11" t="s">
        <v>1184</v>
      </c>
      <c r="E246" s="1" t="s">
        <v>1888</v>
      </c>
      <c r="F246" s="1"/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autoFilter ref="A1:F241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86"/>
  <sheetViews>
    <sheetView topLeftCell="M1" zoomScale="115" zoomScaleNormal="115" workbookViewId="0">
      <selection activeCell="O10" sqref="O10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9" t="s">
        <v>1195</v>
      </c>
      <c r="I1" s="60"/>
      <c r="J1" s="60"/>
      <c r="K1" s="61"/>
      <c r="O1" s="17" t="s">
        <v>5048</v>
      </c>
      <c r="P1" s="17">
        <v>45975</v>
      </c>
      <c r="Q1" s="17">
        <v>45978</v>
      </c>
    </row>
    <row r="2" spans="1:21" x14ac:dyDescent="0.25">
      <c r="A2" s="2">
        <f>_xlfn.XLOOKUP(B2,MasterSheet!Q:Q,MasterSheet!N:N," ")</f>
        <v>45825</v>
      </c>
      <c r="B2" s="1" cm="1">
        <f t="array" ref="B2:B586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24">_xlfn._xlws.SORT(
  _xlfn._xlws.FILTER(
    (A:D),
    (C:C = 0) * (C:C &lt;&gt; "")
  ),
  1, TRUE
)</f>
        <v>45975</v>
      </c>
      <c r="I3" s="1">
        <v>58158172962</v>
      </c>
      <c r="J3" s="1">
        <v>0</v>
      </c>
      <c r="K3" s="1" t="str">
        <v>SSCMP</v>
      </c>
      <c r="L3" s="20"/>
      <c r="M3" t="str" cm="1">
        <f t="array" ref="M3">_xlfn._xlws.SORT(_xlfn.TEXTJOIN(",", TRUE, _xlfn._xlws.FILTER(I:I, ISNUMBER(--LEFT(I:I,1)))))</f>
        <v>58158172962,58158191884,58158192105,58158192256,58158192363,58158192396,58158192455,58158192562,58158192654,58158192864,58158192993,58158193041,58158193310,58158193520,58158193656,58158203961,58158204996,58158205394,58158205604,58158205766,58158206186,58158206610</v>
      </c>
      <c r="O3" s="2" cm="1">
        <f t="array" ref="O3:R24">_xlfn._xlws.SORT(_xlfn._xlws.FILTER(A:D, (A:A &gt;= $P$1) * (A:A &lt;= $Q$1)), 1, TRUE)</f>
        <v>45975</v>
      </c>
      <c r="P3" s="1">
        <v>58158172962</v>
      </c>
      <c r="Q3" s="1">
        <v>0</v>
      </c>
      <c r="R3" s="1" t="str">
        <v>SSCMP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45976</v>
      </c>
      <c r="I4" s="1">
        <v>58158191884</v>
      </c>
      <c r="J4" s="1">
        <v>0</v>
      </c>
      <c r="K4" s="1" t="str">
        <v>JUBILANT</v>
      </c>
      <c r="L4" s="20"/>
      <c r="O4" s="2">
        <v>45976</v>
      </c>
      <c r="P4" s="1">
        <v>58158191884</v>
      </c>
      <c r="Q4" s="1">
        <v>0</v>
      </c>
      <c r="R4" s="1" t="str">
        <v>JUBILANT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45976</v>
      </c>
      <c r="I5" s="1">
        <v>58158192105</v>
      </c>
      <c r="J5" s="1">
        <v>0</v>
      </c>
      <c r="K5" s="1" t="str">
        <v>DR REDDY</v>
      </c>
      <c r="L5" s="20"/>
      <c r="O5" s="2">
        <v>45976</v>
      </c>
      <c r="P5" s="1">
        <v>58158192105</v>
      </c>
      <c r="Q5" s="1">
        <v>0</v>
      </c>
      <c r="R5" s="1" t="str">
        <v>DR REDDY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45976</v>
      </c>
      <c r="I6" s="1">
        <v>58158192256</v>
      </c>
      <c r="J6" s="1">
        <v>0</v>
      </c>
      <c r="K6" s="1" t="str">
        <v>IISER MOHALI</v>
      </c>
      <c r="L6" s="20"/>
      <c r="O6" s="2">
        <v>45976</v>
      </c>
      <c r="P6" s="1">
        <v>58158192256</v>
      </c>
      <c r="Q6" s="1">
        <v>0</v>
      </c>
      <c r="R6" s="1" t="str">
        <v>IISER MOHALI</v>
      </c>
      <c r="S6" s="2" t="str">
        <f>IFERROR(IF(ISBLANK(VLOOKUP(P6,MasterSheet!Q:X,8,FALSE)), "", VLOOKUP(P6,MasterSheet!Q:X,8,FALSE))," ")</f>
        <v/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45976</v>
      </c>
      <c r="I7" s="1">
        <v>58158192363</v>
      </c>
      <c r="J7" s="1">
        <v>0</v>
      </c>
      <c r="K7" s="1" t="str">
        <v>MANIPAL</v>
      </c>
      <c r="L7" s="20"/>
      <c r="O7" s="2">
        <v>45976</v>
      </c>
      <c r="P7" s="1">
        <v>58158192363</v>
      </c>
      <c r="Q7" s="1">
        <v>0</v>
      </c>
      <c r="R7" s="1" t="str">
        <v>MANIPAL</v>
      </c>
      <c r="S7" s="2" t="str">
        <f>IFERROR(IF(ISBLANK(VLOOKUP(P7,MasterSheet!Q:X,8,FALSE)), "", VLOOKUP(P7,MasterSheet!Q:X,8,FALSE))," ")</f>
        <v/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45976</v>
      </c>
      <c r="I8" s="1">
        <v>58158192396</v>
      </c>
      <c r="J8" s="1">
        <v>0</v>
      </c>
      <c r="K8" s="1" t="str">
        <v>HELIX</v>
      </c>
      <c r="L8" s="20"/>
      <c r="M8" t="s">
        <v>1194</v>
      </c>
      <c r="O8" s="2">
        <v>45976</v>
      </c>
      <c r="P8" s="1">
        <v>58158192396</v>
      </c>
      <c r="Q8" s="1">
        <v>0</v>
      </c>
      <c r="R8" s="1" t="str">
        <v>HELIX</v>
      </c>
      <c r="S8" s="2" t="str">
        <f>IFERROR(IF(ISBLANK(VLOOKUP(P8,MasterSheet!Q:X,8,FALSE)), "", VLOOKUP(P8,MasterSheet!Q:X,8,FALSE))," ")</f>
        <v/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>
        <v>45976</v>
      </c>
      <c r="I9" s="1">
        <v>58158192455</v>
      </c>
      <c r="J9" s="1">
        <v>0</v>
      </c>
      <c r="K9" s="1" t="str">
        <v>SUN PHARMA</v>
      </c>
      <c r="L9" s="20"/>
      <c r="M9" t="str" cm="1">
        <f t="array" ref="M9">IFERROR(_xlfn._xlws.SORT(_xlfn.TEXTJOIN(",", TRUE, _xlfn._xlws.FILTER(I:I, LEFT(I:I,1)="D"))),"")</f>
        <v/>
      </c>
      <c r="O9" s="2">
        <v>45976</v>
      </c>
      <c r="P9" s="1">
        <v>58158192455</v>
      </c>
      <c r="Q9" s="1">
        <v>0</v>
      </c>
      <c r="R9" s="1" t="str">
        <v>SUN PHARMA</v>
      </c>
      <c r="S9" s="2" t="str">
        <f>IFERROR(IF(ISBLANK(VLOOKUP(P9,MasterSheet!Q:X,8,FALSE)), "", VLOOKUP(P9,MasterSheet!Q:X,8,FALSE))," ")</f>
        <v/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>
        <v>45976</v>
      </c>
      <c r="I10" s="1">
        <v>58158192562</v>
      </c>
      <c r="J10" s="1">
        <v>0</v>
      </c>
      <c r="K10" s="1" t="str">
        <v>SAI LIFE</v>
      </c>
      <c r="L10" s="20"/>
      <c r="O10" s="2">
        <v>45976</v>
      </c>
      <c r="P10" s="1">
        <v>58158192562</v>
      </c>
      <c r="Q10" s="1">
        <v>0</v>
      </c>
      <c r="R10" s="1" t="str">
        <v>SAI LIFE</v>
      </c>
      <c r="S10" s="2" t="str">
        <f>IFERROR(IF(ISBLANK(VLOOKUP(P10,MasterSheet!Q:X,8,FALSE)), "", VLOOKUP(P10,MasterSheet!Q:X,8,FALSE))," ")</f>
        <v/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>
        <v>45976</v>
      </c>
      <c r="I11" s="1">
        <v>58158192654</v>
      </c>
      <c r="J11" s="1">
        <v>0</v>
      </c>
      <c r="K11" s="1" t="str">
        <v>M BIOTECH</v>
      </c>
      <c r="L11" s="20"/>
      <c r="O11" s="2">
        <v>45976</v>
      </c>
      <c r="P11" s="1">
        <v>58158192654</v>
      </c>
      <c r="Q11" s="1">
        <v>0</v>
      </c>
      <c r="R11" s="1" t="str">
        <v>M BIOTECH</v>
      </c>
      <c r="S11" s="2" t="str">
        <f>IFERROR(IF(ISBLANK(VLOOKUP(P11,MasterSheet!Q:X,8,FALSE)), "", VLOOKUP(P11,MasterSheet!Q:X,8,FALSE))," ")</f>
        <v/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>
        <v>45976</v>
      </c>
      <c r="I12" s="1">
        <v>58158192864</v>
      </c>
      <c r="J12" s="1">
        <v>0</v>
      </c>
      <c r="K12" s="1" t="str">
        <v>POPVAX</v>
      </c>
      <c r="O12" s="2">
        <v>45976</v>
      </c>
      <c r="P12" s="1">
        <v>58158192864</v>
      </c>
      <c r="Q12" s="1">
        <v>0</v>
      </c>
      <c r="R12" s="1" t="str">
        <v>POPVAX</v>
      </c>
      <c r="S12" s="2" t="str">
        <f>IFERROR(IF(ISBLANK(VLOOKUP(P12,MasterSheet!Q:X,8,FALSE)), "", VLOOKUP(P12,MasterSheet!Q:X,8,FALSE))," ")</f>
        <v/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>
        <v>45976</v>
      </c>
      <c r="I13" s="1">
        <v>58158192993</v>
      </c>
      <c r="J13" s="1">
        <v>0</v>
      </c>
      <c r="K13" s="1" t="str">
        <v>YASH ENTERPRISES</v>
      </c>
      <c r="O13" s="2">
        <v>45976</v>
      </c>
      <c r="P13" s="1">
        <v>58158192993</v>
      </c>
      <c r="Q13" s="1">
        <v>0</v>
      </c>
      <c r="R13" s="1" t="str">
        <v>YASH ENTERPRISES</v>
      </c>
      <c r="S13" s="2" t="str">
        <f>IFERROR(IF(ISBLANK(VLOOKUP(P13,MasterSheet!Q:X,8,FALSE)), "", VLOOKUP(P13,MasterSheet!Q:X,8,FALSE))," ")</f>
        <v/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>
        <v>45976</v>
      </c>
      <c r="I14" s="1">
        <v>58158193041</v>
      </c>
      <c r="J14" s="1">
        <v>0</v>
      </c>
      <c r="K14" s="1" t="str">
        <v>AURIGINE SERVICE</v>
      </c>
      <c r="M14" s="20"/>
      <c r="O14" s="2">
        <v>45976</v>
      </c>
      <c r="P14" s="1">
        <v>58158193041</v>
      </c>
      <c r="Q14" s="1">
        <v>0</v>
      </c>
      <c r="R14" s="1" t="str">
        <v>AURIGINE SERVICE</v>
      </c>
      <c r="S14" s="2" t="str">
        <f>IFERROR(IF(ISBLANK(VLOOKUP(P14,MasterSheet!Q:X,8,FALSE)), "", VLOOKUP(P14,MasterSheet!Q:X,8,FALSE))," ")</f>
        <v/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>
        <v>45976</v>
      </c>
      <c r="I15" s="1">
        <v>58158193310</v>
      </c>
      <c r="J15" s="1">
        <v>0</v>
      </c>
      <c r="K15" s="1" t="str">
        <v>Hycosmid</v>
      </c>
      <c r="M15" s="20"/>
      <c r="O15" s="2">
        <v>45976</v>
      </c>
      <c r="P15" s="1">
        <v>58158193310</v>
      </c>
      <c r="Q15" s="1">
        <v>0</v>
      </c>
      <c r="R15" s="1" t="str">
        <v>Hycosmid</v>
      </c>
      <c r="S15" s="2" t="str">
        <f>IFERROR(IF(ISBLANK(VLOOKUP(P15,MasterSheet!Q:X,8,FALSE)), "", VLOOKUP(P15,MasterSheet!Q:X,8,FALSE))," ")</f>
        <v/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>
        <v>45976</v>
      </c>
      <c r="I16" s="1">
        <v>58158193520</v>
      </c>
      <c r="J16" s="1">
        <v>0</v>
      </c>
      <c r="K16" s="1" t="str">
        <v>NCCS</v>
      </c>
      <c r="M16" s="20"/>
      <c r="O16" s="2">
        <v>45976</v>
      </c>
      <c r="P16" s="1">
        <v>58158193520</v>
      </c>
      <c r="Q16" s="1">
        <v>0</v>
      </c>
      <c r="R16" s="1" t="str">
        <v>NCCS</v>
      </c>
      <c r="S16" s="2" t="str">
        <f>IFERROR(IF(ISBLANK(VLOOKUP(P16,MasterSheet!Q:X,8,FALSE)), "", VLOOKUP(P16,MasterSheet!Q:X,8,FALSE))," ")</f>
        <v/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>
        <v>45976</v>
      </c>
      <c r="I17" s="1">
        <v>58158193656</v>
      </c>
      <c r="J17" s="1">
        <v>0</v>
      </c>
      <c r="K17" s="1" t="str">
        <v>IIT KANPUR</v>
      </c>
      <c r="O17" s="2">
        <v>45976</v>
      </c>
      <c r="P17" s="1">
        <v>58158193656</v>
      </c>
      <c r="Q17" s="1">
        <v>0</v>
      </c>
      <c r="R17" s="1" t="str">
        <v>IIT KANPUR</v>
      </c>
      <c r="S17" s="2" t="str">
        <f>IFERROR(IF(ISBLANK(VLOOKUP(P17,MasterSheet!Q:X,8,FALSE)), "", VLOOKUP(P17,MasterSheet!Q:X,8,FALSE))," ")</f>
        <v/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>
        <v>45976</v>
      </c>
      <c r="I18" s="1">
        <v>58158203961</v>
      </c>
      <c r="J18" s="1">
        <v>0</v>
      </c>
      <c r="K18" s="1" t="str">
        <v>ACTREC</v>
      </c>
      <c r="M18" s="6"/>
      <c r="O18" s="2">
        <v>45976</v>
      </c>
      <c r="P18" s="1">
        <v>58158203961</v>
      </c>
      <c r="Q18" s="1">
        <v>0</v>
      </c>
      <c r="R18" s="1" t="str">
        <v>ACTREC</v>
      </c>
      <c r="S18" s="2" t="str">
        <f>IFERROR(IF(ISBLANK(VLOOKUP(P18,MasterSheet!Q:X,8,FALSE)), "", VLOOKUP(P18,MasterSheet!Q:X,8,FALSE))," ")</f>
        <v/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>
        <v>45976</v>
      </c>
      <c r="I19" s="1">
        <v>58158204996</v>
      </c>
      <c r="J19" s="1">
        <v>0</v>
      </c>
      <c r="K19" s="1" t="str">
        <v>PI HEALTH</v>
      </c>
      <c r="M19" s="20"/>
      <c r="O19" s="2">
        <v>45976</v>
      </c>
      <c r="P19" s="1">
        <v>58158204996</v>
      </c>
      <c r="Q19" s="1">
        <v>0</v>
      </c>
      <c r="R19" s="1" t="str">
        <v>PI HEALTH</v>
      </c>
      <c r="S19" s="2" t="str">
        <f>IFERROR(IF(ISBLANK(VLOOKUP(P19,MasterSheet!Q:X,8,FALSE)), "", VLOOKUP(P19,MasterSheet!Q:X,8,FALSE))," ")</f>
        <v/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>
        <v>45976</v>
      </c>
      <c r="I20" s="2">
        <v>58158205394</v>
      </c>
      <c r="J20" s="1">
        <v>0</v>
      </c>
      <c r="K20" s="1" t="str">
        <v>BIO SOLUTION</v>
      </c>
      <c r="M20" s="20"/>
      <c r="O20" s="2">
        <v>45976</v>
      </c>
      <c r="P20" s="1">
        <v>58158205394</v>
      </c>
      <c r="Q20" s="1">
        <v>0</v>
      </c>
      <c r="R20" s="1" t="str">
        <v>BIO SOLUTION</v>
      </c>
      <c r="S20" s="2" t="str">
        <f>IFERROR(IF(ISBLANK(VLOOKUP(P20,MasterSheet!Q:X,8,FALSE)), "", VLOOKUP(P20,MasterSheet!Q:X,8,FALSE))," ")</f>
        <v/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>
        <v>45976</v>
      </c>
      <c r="I21" s="2">
        <v>58158205604</v>
      </c>
      <c r="J21" s="1">
        <v>0</v>
      </c>
      <c r="K21" s="1" t="str">
        <v>CELLIN BIO</v>
      </c>
      <c r="O21" s="2">
        <v>45976</v>
      </c>
      <c r="P21" s="1">
        <v>58158205604</v>
      </c>
      <c r="Q21" s="1">
        <v>0</v>
      </c>
      <c r="R21" s="1" t="str">
        <v>CELLIN BIO</v>
      </c>
      <c r="S21" s="2" t="str">
        <f>IFERROR(IF(ISBLANK(VLOOKUP(P21,MasterSheet!Q:X,8,FALSE)), "", VLOOKUP(P21,MasterSheet!Q:X,8,FALSE))," ")</f>
        <v/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>
        <v>45976</v>
      </c>
      <c r="I22" s="1">
        <v>58158205766</v>
      </c>
      <c r="J22" s="1">
        <v>0</v>
      </c>
      <c r="K22" s="1" t="str">
        <v>KOKILA</v>
      </c>
      <c r="O22" s="2">
        <v>45976</v>
      </c>
      <c r="P22" s="1">
        <v>58158205766</v>
      </c>
      <c r="Q22" s="1">
        <v>0</v>
      </c>
      <c r="R22" s="1" t="str">
        <v>KOKILA</v>
      </c>
      <c r="S22" s="2" t="str">
        <f>IFERROR(IF(ISBLANK(VLOOKUP(P22,MasterSheet!Q:X,8,FALSE)), "", VLOOKUP(P22,MasterSheet!Q:X,8,FALSE))," ")</f>
        <v/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>
        <v>45976</v>
      </c>
      <c r="I23" s="1">
        <v>58158206186</v>
      </c>
      <c r="J23" s="1">
        <v>0</v>
      </c>
      <c r="K23" s="1" t="str">
        <v>ABHI BIO</v>
      </c>
      <c r="O23" s="2">
        <v>45976</v>
      </c>
      <c r="P23" s="1">
        <v>58158206186</v>
      </c>
      <c r="Q23" s="1">
        <v>0</v>
      </c>
      <c r="R23" s="1" t="str">
        <v>ABHI BIO</v>
      </c>
      <c r="S23" s="2" t="str">
        <f>IFERROR(IF(ISBLANK(VLOOKUP(P23,MasterSheet!Q:X,8,FALSE)), "", VLOOKUP(P23,MasterSheet!Q:X,8,FALSE))," ")</f>
        <v/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>
        <v>45976</v>
      </c>
      <c r="I24" s="2">
        <v>58158206610</v>
      </c>
      <c r="J24" s="1">
        <v>0</v>
      </c>
      <c r="K24" s="1" t="str">
        <v>AURIGINE ONCO</v>
      </c>
      <c r="O24" s="2">
        <v>45976</v>
      </c>
      <c r="P24" s="1">
        <v>58158206610</v>
      </c>
      <c r="Q24" s="1">
        <v>0</v>
      </c>
      <c r="R24" s="1" t="str">
        <v>AURIGINE ONCO</v>
      </c>
      <c r="S24" s="2" t="str">
        <f>IFERROR(IF(ISBLANK(VLOOKUP(P24,MasterSheet!Q:X,8,FALSE)), "", VLOOKUP(P24,MasterSheet!Q:X,8,FALSE))," ")</f>
        <v/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86"/>
        <v>Bluedart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86"/>
        <v>Bluedart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86"/>
        <v>Bluedart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ref="E512:E523" si="88">IF(LEFT(B512,1)="D","DTDC",IF(ISNUMBER(--LEFT(B512,1)),"Bluedart","Other"))</f>
        <v>Bluedart</v>
      </c>
      <c r="F512" s="1" t="str">
        <f t="shared" ref="F512:F523" si="89">TEXT(A512, "dddd")</f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>
        <f>IFERROR(VLOOKUP(B513,MasterSheet!Q:R,2,)," ")</f>
        <v>0</v>
      </c>
      <c r="D513" s="1" t="str">
        <f>_xlfn.XLOOKUP(B513,MasterSheet!Q:Q,MasterSheet!P:P)</f>
        <v>SSCMP</v>
      </c>
      <c r="E513" s="1" t="str">
        <f t="shared" si="88"/>
        <v>Bluedart</v>
      </c>
      <c r="F513" s="1" t="str">
        <f t="shared" si="89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>
        <f>IFERROR(VLOOKUP(B514,MasterSheet!Q:R,2,)," ")</f>
        <v>0</v>
      </c>
      <c r="D514" s="1" t="str">
        <f>_xlfn.XLOOKUP(B514,MasterSheet!Q:Q,MasterSheet!P:P)</f>
        <v>JUBILANT</v>
      </c>
      <c r="E514" s="1" t="str">
        <f t="shared" si="88"/>
        <v>Bluedart</v>
      </c>
      <c r="F514" s="1" t="str">
        <f t="shared" si="89"/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>
        <f>IFERROR(VLOOKUP(B515,MasterSheet!Q:R,2,)," ")</f>
        <v>0</v>
      </c>
      <c r="D515" s="1" t="str">
        <f>_xlfn.XLOOKUP(B515,MasterSheet!Q:Q,MasterSheet!P:P)</f>
        <v>DR REDDY</v>
      </c>
      <c r="E515" s="1" t="str">
        <f t="shared" si="88"/>
        <v>Bluedart</v>
      </c>
      <c r="F515" s="1" t="str">
        <f t="shared" si="89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>
        <f>IFERROR(VLOOKUP(B516,MasterSheet!Q:R,2,)," ")</f>
        <v>0</v>
      </c>
      <c r="D516" s="1" t="str">
        <f>_xlfn.XLOOKUP(B516,MasterSheet!Q:Q,MasterSheet!P:P)</f>
        <v>IISER MOHALI</v>
      </c>
      <c r="E516" s="1" t="str">
        <f t="shared" si="88"/>
        <v>Bluedart</v>
      </c>
      <c r="F516" s="1" t="str">
        <f t="shared" si="89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>
        <f>IFERROR(VLOOKUP(B517,MasterSheet!Q:R,2,)," ")</f>
        <v>0</v>
      </c>
      <c r="D517" s="1" t="str">
        <f>_xlfn.XLOOKUP(B517,MasterSheet!Q:Q,MasterSheet!P:P)</f>
        <v>MANIPAL</v>
      </c>
      <c r="E517" s="1" t="str">
        <f t="shared" si="88"/>
        <v>Bluedart</v>
      </c>
      <c r="F517" s="1" t="str">
        <f t="shared" si="89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>
        <f>IFERROR(VLOOKUP(B518,MasterSheet!Q:R,2,)," ")</f>
        <v>0</v>
      </c>
      <c r="D518" s="1" t="str">
        <f>_xlfn.XLOOKUP(B518,MasterSheet!Q:Q,MasterSheet!P:P)</f>
        <v>HELIX</v>
      </c>
      <c r="E518" s="1" t="str">
        <f t="shared" si="88"/>
        <v>Bluedart</v>
      </c>
      <c r="F518" s="1" t="str">
        <f t="shared" si="89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>
        <f>IFERROR(VLOOKUP(B519,MasterSheet!Q:R,2,)," ")</f>
        <v>0</v>
      </c>
      <c r="D519" s="1" t="str">
        <f>_xlfn.XLOOKUP(B519,MasterSheet!Q:Q,MasterSheet!P:P)</f>
        <v>SUN PHARMA</v>
      </c>
      <c r="E519" s="1" t="str">
        <f t="shared" si="88"/>
        <v>Bluedart</v>
      </c>
      <c r="F519" s="1" t="str">
        <f t="shared" si="89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>
        <f>IFERROR(VLOOKUP(B520,MasterSheet!Q:R,2,)," ")</f>
        <v>0</v>
      </c>
      <c r="D520" s="1" t="str">
        <f>_xlfn.XLOOKUP(B520,MasterSheet!Q:Q,MasterSheet!P:P)</f>
        <v>SAI LIFE</v>
      </c>
      <c r="E520" s="1" t="str">
        <f t="shared" si="88"/>
        <v>Bluedart</v>
      </c>
      <c r="F520" s="1" t="str">
        <f t="shared" si="89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>
        <f>IFERROR(VLOOKUP(B521,MasterSheet!Q:R,2,)," ")</f>
        <v>0</v>
      </c>
      <c r="D521" s="1" t="str">
        <f>_xlfn.XLOOKUP(B521,MasterSheet!Q:Q,MasterSheet!P:P)</f>
        <v>M BIOTECH</v>
      </c>
      <c r="E521" s="1" t="str">
        <f t="shared" si="88"/>
        <v>Bluedart</v>
      </c>
      <c r="F521" s="1" t="str">
        <f t="shared" si="89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>
        <f>IFERROR(VLOOKUP(B522,MasterSheet!Q:R,2,)," ")</f>
        <v>0</v>
      </c>
      <c r="D522" s="1" t="str">
        <f>_xlfn.XLOOKUP(B522,MasterSheet!Q:Q,MasterSheet!P:P)</f>
        <v>POPVAX</v>
      </c>
      <c r="E522" s="1" t="str">
        <f t="shared" si="88"/>
        <v>Bluedart</v>
      </c>
      <c r="F522" s="1" t="str">
        <f t="shared" si="89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>
        <f>IFERROR(VLOOKUP(B523,MasterSheet!Q:R,2,)," ")</f>
        <v>0</v>
      </c>
      <c r="D523" s="1" t="str">
        <f>_xlfn.XLOOKUP(B523,MasterSheet!Q:Q,MasterSheet!P:P)</f>
        <v>YASH ENTERPRISES</v>
      </c>
      <c r="E523" s="1" t="str">
        <f t="shared" si="88"/>
        <v>Bluedart</v>
      </c>
      <c r="F523" s="1" t="str">
        <f t="shared" si="89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>
        <f>IFERROR(VLOOKUP(B524,MasterSheet!Q:R,2,)," ")</f>
        <v>0</v>
      </c>
      <c r="D524" s="1" t="str">
        <f>_xlfn.XLOOKUP(B524,MasterSheet!Q:Q,MasterSheet!P:P)</f>
        <v>AURIGINE SERVICE</v>
      </c>
      <c r="E524" s="1" t="str">
        <f t="shared" ref="E524:E535" si="90">IF(LEFT(B524,1)="D","DTDC",IF(ISNUMBER(--LEFT(B524,1)),"Bluedart","Other"))</f>
        <v>Bluedart</v>
      </c>
      <c r="F524" s="1" t="str">
        <f t="shared" ref="F524:F535" si="91">TEXT(A524, "dddd")</f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>
        <f>IFERROR(VLOOKUP(B525,MasterSheet!Q:R,2,)," ")</f>
        <v>0</v>
      </c>
      <c r="D525" s="1" t="str">
        <f>_xlfn.XLOOKUP(B525,MasterSheet!Q:Q,MasterSheet!P:P)</f>
        <v>Hycosmid</v>
      </c>
      <c r="E525" s="1" t="str">
        <f t="shared" si="90"/>
        <v>Bluedart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>
        <f>IFERROR(VLOOKUP(B526,MasterSheet!Q:R,2,)," ")</f>
        <v>0</v>
      </c>
      <c r="D526" s="1" t="str">
        <f>_xlfn.XLOOKUP(B526,MasterSheet!Q:Q,MasterSheet!P:P)</f>
        <v>NCCS</v>
      </c>
      <c r="E526" s="1" t="str">
        <f t="shared" si="90"/>
        <v>Bluedart</v>
      </c>
      <c r="F526" s="1" t="str">
        <f t="shared" si="91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>
        <f>IFERROR(VLOOKUP(B527,MasterSheet!Q:R,2,)," ")</f>
        <v>0</v>
      </c>
      <c r="D527" s="1" t="str">
        <f>_xlfn.XLOOKUP(B527,MasterSheet!Q:Q,MasterSheet!P:P)</f>
        <v>IIT KANPUR</v>
      </c>
      <c r="E527" s="1" t="str">
        <f t="shared" si="90"/>
        <v>Bluedart</v>
      </c>
      <c r="F527" s="1" t="str">
        <f t="shared" si="91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>
        <f>IFERROR(VLOOKUP(B528,MasterSheet!Q:R,2,)," ")</f>
        <v>0</v>
      </c>
      <c r="D528" s="1" t="str">
        <f>_xlfn.XLOOKUP(B528,MasterSheet!Q:Q,MasterSheet!P:P)</f>
        <v>ACTREC</v>
      </c>
      <c r="E528" s="1" t="str">
        <f t="shared" si="90"/>
        <v>Bluedart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>
        <f>IFERROR(VLOOKUP(B529,MasterSheet!Q:R,2,)," ")</f>
        <v>0</v>
      </c>
      <c r="D529" s="1" t="str">
        <f>_xlfn.XLOOKUP(B529,MasterSheet!Q:Q,MasterSheet!P:P)</f>
        <v>PI HEALTH</v>
      </c>
      <c r="E529" s="1" t="str">
        <f t="shared" si="90"/>
        <v>Bluedart</v>
      </c>
      <c r="F529" s="1" t="str">
        <f t="shared" si="91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>
        <f>IFERROR(VLOOKUP(B530,MasterSheet!Q:R,2,)," ")</f>
        <v>0</v>
      </c>
      <c r="D530" s="1" t="str">
        <f>_xlfn.XLOOKUP(B530,MasterSheet!Q:Q,MasterSheet!P:P)</f>
        <v>BIO SOLUTION</v>
      </c>
      <c r="E530" s="1" t="str">
        <f t="shared" si="90"/>
        <v>Bluedart</v>
      </c>
      <c r="F530" s="1" t="str">
        <f t="shared" si="91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>
        <f>IFERROR(VLOOKUP(B531,MasterSheet!Q:R,2,)," ")</f>
        <v>0</v>
      </c>
      <c r="D531" s="1" t="str">
        <f>_xlfn.XLOOKUP(B531,MasterSheet!Q:Q,MasterSheet!P:P)</f>
        <v>CELLIN BIO</v>
      </c>
      <c r="E531" s="1" t="str">
        <f t="shared" si="90"/>
        <v>Bluedart</v>
      </c>
      <c r="F531" s="1" t="str">
        <f t="shared" si="91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>
        <f>IFERROR(VLOOKUP(B532,MasterSheet!Q:R,2,)," ")</f>
        <v>0</v>
      </c>
      <c r="D532" s="1" t="str">
        <f>_xlfn.XLOOKUP(B532,MasterSheet!Q:Q,MasterSheet!P:P)</f>
        <v>KOKILA</v>
      </c>
      <c r="E532" s="1" t="str">
        <f t="shared" si="90"/>
        <v>Bluedart</v>
      </c>
      <c r="F532" s="1" t="str">
        <f t="shared" si="91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>
        <f>IFERROR(VLOOKUP(B533,MasterSheet!Q:R,2,)," ")</f>
        <v>0</v>
      </c>
      <c r="D533" s="1" t="str">
        <f>_xlfn.XLOOKUP(B533,MasterSheet!Q:Q,MasterSheet!P:P)</f>
        <v>ABHI BIO</v>
      </c>
      <c r="E533" s="1" t="str">
        <f t="shared" si="90"/>
        <v>Bluedart</v>
      </c>
      <c r="F533" s="1" t="str">
        <f t="shared" si="91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>
        <f>IFERROR(VLOOKUP(B534,MasterSheet!Q:R,2,)," ")</f>
        <v>0</v>
      </c>
      <c r="D534" s="1" t="str">
        <f>_xlfn.XLOOKUP(B534,MasterSheet!Q:Q,MasterSheet!P:P)</f>
        <v>AURIGINE ONCO</v>
      </c>
      <c r="E534" s="1" t="str">
        <f t="shared" si="90"/>
        <v>Bluedart</v>
      </c>
      <c r="F534" s="1" t="str">
        <f t="shared" si="91"/>
        <v>Saturday</v>
      </c>
    </row>
    <row r="535" spans="1:6" x14ac:dyDescent="0.25">
      <c r="A535" s="2" t="str">
        <f>_xlfn.XLOOKUP(B535,MasterSheet!Q:Q,MasterSheet!N:N," ")</f>
        <v>Dispatch Date</v>
      </c>
      <c r="B535" s="1" t="str">
        <v>Awb Number</v>
      </c>
      <c r="C535" s="1" t="str">
        <f>IFERROR(VLOOKUP(B535,MasterSheet!Q:R,2,)," ")</f>
        <v>Docket Status</v>
      </c>
      <c r="D535" s="1" t="str">
        <f>_xlfn.XLOOKUP(B535,MasterSheet!Q:Q,MasterSheet!P:P)</f>
        <v>Customer name</v>
      </c>
      <c r="E535" s="1" t="str">
        <f t="shared" si="90"/>
        <v>Other</v>
      </c>
      <c r="F535" s="1" t="str">
        <f t="shared" si="91"/>
        <v>Dispatch Date</v>
      </c>
    </row>
    <row r="536" spans="1:6" x14ac:dyDescent="0.25">
      <c r="A536" s="2">
        <f>_xlfn.XLOOKUP(B536,MasterSheet!Q:Q,MasterSheet!N:N," ")</f>
        <v>45955</v>
      </c>
      <c r="B536" s="1" t="str">
        <v>BY  HAND</v>
      </c>
      <c r="C536" s="1" t="str">
        <f>IFERROR(VLOOKUP(B536,MasterSheet!Q:R,2,)," ")</f>
        <v>COMPANY PERSON</v>
      </c>
      <c r="D536" s="1" t="str">
        <f>_xlfn.XLOOKUP(B536,MasterSheet!Q:Q,MasterSheet!P:P)</f>
        <v>SYMBIO SCEINTIFIC</v>
      </c>
      <c r="E536" s="1" t="str">
        <f t="shared" ref="E536:E554" si="92">IF(LEFT(B536,1)="D","DTDC",IF(ISNUMBER(--LEFT(B536,1)),"Bluedart","Other"))</f>
        <v>Other</v>
      </c>
      <c r="F536" s="1" t="str">
        <f t="shared" ref="F536:F554" si="93">TEXT(A536, "dddd")</f>
        <v>Saturday</v>
      </c>
    </row>
    <row r="537" spans="1:6" x14ac:dyDescent="0.25">
      <c r="A537" s="2">
        <f>_xlfn.XLOOKUP(B537,MasterSheet!Q:Q,MasterSheet!N:N," ")</f>
        <v>45812</v>
      </c>
      <c r="B537" s="1" t="str">
        <v>BY HAND</v>
      </c>
      <c r="C537" s="1" t="str">
        <f>IFERROR(VLOOKUP(B537,MasterSheet!Q:R,2,)," ")</f>
        <v>PRIYANKA MADAM</v>
      </c>
      <c r="D537" s="1" t="str">
        <f>_xlfn.XLOOKUP(B537,MasterSheet!Q:Q,MasterSheet!P:P)</f>
        <v>ICGEB</v>
      </c>
      <c r="E537" s="1" t="str">
        <f t="shared" si="92"/>
        <v>Other</v>
      </c>
      <c r="F537" s="1" t="str">
        <f t="shared" si="93"/>
        <v>Wednesday</v>
      </c>
    </row>
    <row r="538" spans="1:6" x14ac:dyDescent="0.25">
      <c r="A538" s="2">
        <f>_xlfn.XLOOKUP(B538,MasterSheet!Q:Q,MasterSheet!N:N," ")</f>
        <v>45840</v>
      </c>
      <c r="B538" s="1" t="str">
        <v>BY PORTER</v>
      </c>
      <c r="C538" s="1" t="str">
        <f>IFERROR(VLOOKUP(B538,MasterSheet!Q:R,2,)," ")</f>
        <v>BY PORTER</v>
      </c>
      <c r="D538" s="1" t="str">
        <f>_xlfn.XLOOKUP(B538,MasterSheet!Q:Q,MasterSheet!P:P)</f>
        <v>NDTL</v>
      </c>
      <c r="E538" s="1" t="str">
        <f t="shared" si="92"/>
        <v>Other</v>
      </c>
      <c r="F538" s="1" t="str">
        <f t="shared" si="93"/>
        <v>Wednesday</v>
      </c>
    </row>
    <row r="539" spans="1:6" x14ac:dyDescent="0.25">
      <c r="A539" s="2">
        <f>_xlfn.XLOOKUP(B539,MasterSheet!Q:Q,MasterSheet!N:N," ")</f>
        <v>45894</v>
      </c>
      <c r="B539" s="1" t="str">
        <v>D3001955194</v>
      </c>
      <c r="C539" s="1" t="str">
        <f>IFERROR(VLOOKUP(B539,MasterSheet!Q:R,2,)," ")</f>
        <v>Delivered</v>
      </c>
      <c r="D539" s="1" t="str">
        <f>_xlfn.XLOOKUP(B539,MasterSheet!Q:Q,MasterSheet!P:P)</f>
        <v>IISER MOHALI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45846</v>
      </c>
      <c r="B540" s="1" t="str">
        <v>D3001996933</v>
      </c>
      <c r="C540" s="1" t="str">
        <f>IFERROR(VLOOKUP(B540,MasterSheet!Q:R,2,)," ")</f>
        <v>Delivered</v>
      </c>
      <c r="D540" s="1" t="str">
        <f>_xlfn.XLOOKUP(B540,MasterSheet!Q:Q,MasterSheet!P:P)</f>
        <v>VECTOR</v>
      </c>
      <c r="E540" s="1" t="str">
        <f t="shared" si="92"/>
        <v>DTDC</v>
      </c>
      <c r="F540" s="1" t="str">
        <f t="shared" si="93"/>
        <v>Tuesday</v>
      </c>
    </row>
    <row r="541" spans="1:6" x14ac:dyDescent="0.25">
      <c r="A541" s="2">
        <f>_xlfn.XLOOKUP(B541,MasterSheet!Q:Q,MasterSheet!N:N," ")</f>
        <v>45846</v>
      </c>
      <c r="B541" s="1" t="str">
        <v>D3001996934</v>
      </c>
      <c r="C541" s="1" t="str">
        <f>IFERROR(VLOOKUP(B541,MasterSheet!Q:R,2,)," ")</f>
        <v>Delivered</v>
      </c>
      <c r="D541" s="1" t="str">
        <f>_xlfn.XLOOKUP(B541,MasterSheet!Q:Q,MasterSheet!P:P)</f>
        <v>BIO SYSTEMS</v>
      </c>
      <c r="E541" s="1" t="str">
        <f t="shared" si="92"/>
        <v>DTDC</v>
      </c>
      <c r="F541" s="1" t="str">
        <f t="shared" si="93"/>
        <v>Tuesday</v>
      </c>
    </row>
    <row r="542" spans="1:6" x14ac:dyDescent="0.25">
      <c r="A542" s="2">
        <f>_xlfn.XLOOKUP(B542,MasterSheet!Q:Q,MasterSheet!N:N," ")</f>
        <v>45846</v>
      </c>
      <c r="B542" s="1" t="str">
        <v>D3001996935</v>
      </c>
      <c r="C542" s="1" t="str">
        <f>IFERROR(VLOOKUP(B542,MasterSheet!Q:R,2,)," ")</f>
        <v>Delivered</v>
      </c>
      <c r="D542" s="1" t="str">
        <f>_xlfn.XLOOKUP(B542,MasterSheet!Q:Q,MasterSheet!P:P)</f>
        <v>Medlife</v>
      </c>
      <c r="E542" s="1" t="str">
        <f t="shared" si="92"/>
        <v>DTDC</v>
      </c>
      <c r="F542" s="1" t="str">
        <f t="shared" si="93"/>
        <v>Tuesday</v>
      </c>
    </row>
    <row r="543" spans="1:6" x14ac:dyDescent="0.25">
      <c r="A543" s="2">
        <f>_xlfn.XLOOKUP(B543,MasterSheet!Q:Q,MasterSheet!N:N," ")</f>
        <v>45880</v>
      </c>
      <c r="B543" s="1" t="str">
        <v>D3001997013</v>
      </c>
      <c r="C543" s="1" t="str">
        <f>IFERROR(VLOOKUP(B543,MasterSheet!Q:R,2,)," ")</f>
        <v>Delivered</v>
      </c>
      <c r="D543" s="1" t="str">
        <f>_xlfn.XLOOKUP(B543,MasterSheet!Q:Q,MasterSheet!P:P)</f>
        <v>RESEARCH WORLD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45880</v>
      </c>
      <c r="B544" s="1" t="str">
        <v>D3001997014</v>
      </c>
      <c r="C544" s="1" t="str">
        <f>IFERROR(VLOOKUP(B544,MasterSheet!Q:R,2,)," ")</f>
        <v>Delivered</v>
      </c>
      <c r="D544" s="1" t="str">
        <f>_xlfn.XLOOKUP(B544,MasterSheet!Q:Q,MasterSheet!P:P)</f>
        <v>IMTECH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45880</v>
      </c>
      <c r="B545" s="1" t="str">
        <v>D3001997015</v>
      </c>
      <c r="C545" s="1" t="str">
        <f>IFERROR(VLOOKUP(B545,MasterSheet!Q:R,2,)," ")</f>
        <v>Delivered</v>
      </c>
      <c r="D545" s="1" t="str">
        <f>_xlfn.XLOOKUP(B545,MasterSheet!Q:Q,MasterSheet!P:P)</f>
        <v>IIT-ROORKE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45887</v>
      </c>
      <c r="B546" s="1" t="str">
        <v>D3001997017</v>
      </c>
      <c r="C546" s="1" t="str">
        <f>IFERROR(VLOOKUP(B546,MasterSheet!Q:R,2,)," ")</f>
        <v>Delivered</v>
      </c>
      <c r="D546" s="1" t="str">
        <f>_xlfn.XLOOKUP(B546,MasterSheet!Q:Q,MasterSheet!P:P)</f>
        <v>Essence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45887</v>
      </c>
      <c r="B547" s="1" t="str">
        <v>D3001997018</v>
      </c>
      <c r="C547" s="1" t="str">
        <f>IFERROR(VLOOKUP(B547,MasterSheet!Q:R,2,)," ")</f>
        <v>Delivered</v>
      </c>
      <c r="D547" s="1" t="str">
        <f>_xlfn.XLOOKUP(B547,MasterSheet!Q:Q,MasterSheet!P:P)</f>
        <v>MEDLIFE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45836</v>
      </c>
      <c r="B548" s="1" t="str">
        <v>D3002213696</v>
      </c>
      <c r="C548" s="1" t="str">
        <f>IFERROR(VLOOKUP(B548,MasterSheet!Q:R,2,)," ")</f>
        <v>Delivered</v>
      </c>
      <c r="D548" s="1" t="str">
        <f>_xlfn.XLOOKUP(B548,MasterSheet!Q:Q,MasterSheet!P:P)</f>
        <v>SOHST</v>
      </c>
      <c r="E548" s="1" t="str">
        <f t="shared" si="92"/>
        <v>DTDC</v>
      </c>
      <c r="F548" s="1" t="str">
        <f t="shared" si="93"/>
        <v>Saturday</v>
      </c>
    </row>
    <row r="549" spans="1:6" x14ac:dyDescent="0.25">
      <c r="A549" s="2">
        <f>_xlfn.XLOOKUP(B549,MasterSheet!Q:Q,MasterSheet!N:N," ")</f>
        <v>45846</v>
      </c>
      <c r="B549" s="1" t="str">
        <v>D3002213697</v>
      </c>
      <c r="C549" s="1" t="str">
        <f>IFERROR(VLOOKUP(B549,MasterSheet!Q:R,2,)," ")</f>
        <v>Delivered</v>
      </c>
      <c r="D549" s="1" t="str">
        <f>_xlfn.XLOOKUP(B549,MasterSheet!Q:Q,MasterSheet!P:P)</f>
        <v>RESEARCH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45832</v>
      </c>
      <c r="B550" s="1" t="str">
        <v>D3002213704</v>
      </c>
      <c r="C550" s="1" t="str">
        <f>IFERROR(VLOOKUP(B550,MasterSheet!Q:R,2,)," ")</f>
        <v>Delivered</v>
      </c>
      <c r="D550" s="1" t="str">
        <f>_xlfn.XLOOKUP(B550,MasterSheet!Q:Q,MasterSheet!P:P)</f>
        <v>MEDLIFE</v>
      </c>
      <c r="E550" s="1" t="str">
        <f t="shared" si="92"/>
        <v>DTDC</v>
      </c>
      <c r="F550" s="1" t="str">
        <f t="shared" si="93"/>
        <v>Tuesday</v>
      </c>
    </row>
    <row r="551" spans="1:6" x14ac:dyDescent="0.25">
      <c r="A551" s="2">
        <f>_xlfn.XLOOKUP(B551,MasterSheet!Q:Q,MasterSheet!N:N," ")</f>
        <v>45829</v>
      </c>
      <c r="B551" s="1" t="str">
        <v>D3002213705</v>
      </c>
      <c r="C551" s="1" t="str">
        <f>IFERROR(VLOOKUP(B551,MasterSheet!Q:R,2,)," ")</f>
        <v>Delivered</v>
      </c>
      <c r="D551" s="1" t="str">
        <f>_xlfn.XLOOKUP(B551,MasterSheet!Q:Q,MasterSheet!P:P)</f>
        <v>Imtech</v>
      </c>
      <c r="E551" s="1" t="str">
        <f t="shared" si="92"/>
        <v>DTDC</v>
      </c>
      <c r="F551" s="1" t="str">
        <f t="shared" si="93"/>
        <v>Saturday</v>
      </c>
    </row>
    <row r="552" spans="1:6" x14ac:dyDescent="0.25">
      <c r="A552" s="2">
        <f>_xlfn.XLOOKUP(B552,MasterSheet!Q:Q,MasterSheet!N:N," ")</f>
        <v>45867</v>
      </c>
      <c r="B552" s="1" t="str">
        <v>D3002709220</v>
      </c>
      <c r="C552" s="1" t="str">
        <f>IFERROR(VLOOKUP(B552,MasterSheet!Q:R,2,)," ")</f>
        <v>Delivered</v>
      </c>
      <c r="D552" s="1" t="str">
        <f>_xlfn.XLOOKUP(B552,MasterSheet!Q:Q,MasterSheet!P:P)</f>
        <v>IMTECH</v>
      </c>
      <c r="E552" s="1" t="str">
        <f t="shared" si="92"/>
        <v>DTDC</v>
      </c>
      <c r="F552" s="1" t="str">
        <f t="shared" si="93"/>
        <v>Tuesday</v>
      </c>
    </row>
    <row r="553" spans="1:6" x14ac:dyDescent="0.25">
      <c r="A553" s="2">
        <f>_xlfn.XLOOKUP(B553,MasterSheet!Q:Q,MasterSheet!N:N," ")</f>
        <v>45852</v>
      </c>
      <c r="B553" s="1" t="str">
        <v>D3002709675</v>
      </c>
      <c r="C553" s="1" t="str">
        <f>IFERROR(VLOOKUP(B553,MasterSheet!Q:R,2,)," ")</f>
        <v>Delivered</v>
      </c>
      <c r="D553" s="1" t="str">
        <f>_xlfn.XLOOKUP(B553,MasterSheet!Q:Q,MasterSheet!P:P)</f>
        <v>Medlife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45852</v>
      </c>
      <c r="B554" s="1" t="str">
        <v>D3002709676</v>
      </c>
      <c r="C554" s="1" t="str">
        <f>IFERROR(VLOOKUP(B554,MasterSheet!Q:R,2,)," ")</f>
        <v>Delivered</v>
      </c>
      <c r="D554" s="1" t="str">
        <f>_xlfn.XLOOKUP(B554,MasterSheet!Q:Q,MasterSheet!P:P)</f>
        <v>IMTECH</v>
      </c>
      <c r="E554" s="1" t="str">
        <f t="shared" si="92"/>
        <v>DTDC</v>
      </c>
      <c r="F554" s="1" t="str">
        <f t="shared" si="93"/>
        <v>Monday</v>
      </c>
    </row>
    <row r="555" spans="1:6" x14ac:dyDescent="0.25">
      <c r="A555" s="2">
        <f>_xlfn.XLOOKUP(B555,MasterSheet!Q:Q,MasterSheet!N:N," ")</f>
        <v>45860</v>
      </c>
      <c r="B555" s="1" t="str">
        <v>D3002709684</v>
      </c>
      <c r="C555" s="1" t="str">
        <f>IFERROR(VLOOKUP(B555,MasterSheet!Q:R,2,)," ")</f>
        <v>Delivered</v>
      </c>
      <c r="D555" s="1" t="str">
        <f>_xlfn.XLOOKUP(B555,MasterSheet!Q:Q,MasterSheet!P:P)</f>
        <v>IMTECH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Tuesday</v>
      </c>
    </row>
    <row r="556" spans="1:6" x14ac:dyDescent="0.25">
      <c r="A556" s="2">
        <f>_xlfn.XLOOKUP(B556,MasterSheet!Q:Q,MasterSheet!N:N," ")</f>
        <v>45860</v>
      </c>
      <c r="B556" s="1" t="str">
        <v>D3002709685</v>
      </c>
      <c r="C556" s="1" t="str">
        <f>IFERROR(VLOOKUP(B556,MasterSheet!Q:R,2,)," ")</f>
        <v>Delivered</v>
      </c>
      <c r="D556" s="1" t="str">
        <f>_xlfn.XLOOKUP(B556,MasterSheet!Q:Q,MasterSheet!P:P)</f>
        <v>Essence</v>
      </c>
      <c r="E556" s="1" t="str">
        <f t="shared" si="94"/>
        <v>DTDC</v>
      </c>
      <c r="F556" s="1" t="str">
        <f t="shared" si="95"/>
        <v>Tuesday</v>
      </c>
    </row>
    <row r="557" spans="1:6" x14ac:dyDescent="0.25">
      <c r="A557" s="2">
        <f>_xlfn.XLOOKUP(B557,MasterSheet!Q:Q,MasterSheet!N:N," ")</f>
        <v>45867</v>
      </c>
      <c r="B557" s="1" t="str">
        <v>D3002864036</v>
      </c>
      <c r="C557" s="1" t="str">
        <f>IFERROR(VLOOKUP(B557,MasterSheet!Q:R,2,)," ")</f>
        <v>Delivered</v>
      </c>
      <c r="D557" s="1" t="str">
        <f>_xlfn.XLOOKUP(B557,MasterSheet!Q:Q,MasterSheet!P:P)</f>
        <v>MEDLIFE</v>
      </c>
      <c r="E557" s="1" t="str">
        <f t="shared" si="94"/>
        <v>DTDC</v>
      </c>
      <c r="F557" s="1" t="str">
        <f t="shared" si="95"/>
        <v>Tuesday</v>
      </c>
    </row>
    <row r="558" spans="1:6" x14ac:dyDescent="0.25">
      <c r="A558" s="2">
        <f>_xlfn.XLOOKUP(B558,MasterSheet!Q:Q,MasterSheet!N:N," ")</f>
        <v>45867</v>
      </c>
      <c r="B558" s="1" t="str">
        <v>D3002864037</v>
      </c>
      <c r="C558" s="1" t="str">
        <f>IFERROR(VLOOKUP(B558,MasterSheet!Q:R,2,)," ")</f>
        <v>Delivered</v>
      </c>
      <c r="D558" s="1" t="str">
        <f>_xlfn.XLOOKUP(B558,MasterSheet!Q:Q,MasterSheet!P:P)</f>
        <v>IMTECH</v>
      </c>
      <c r="E558" s="1" t="str">
        <f t="shared" si="94"/>
        <v>DTDC</v>
      </c>
      <c r="F558" s="1" t="str">
        <f t="shared" si="95"/>
        <v>Tuesday</v>
      </c>
    </row>
    <row r="559" spans="1:6" x14ac:dyDescent="0.25">
      <c r="A559" s="2">
        <f>_xlfn.XLOOKUP(B559,MasterSheet!Q:Q,MasterSheet!N:N," ")</f>
        <v>45873</v>
      </c>
      <c r="B559" s="1" t="str">
        <v>D3002864041</v>
      </c>
      <c r="C559" s="1" t="str">
        <f>IFERROR(VLOOKUP(B559,MasterSheet!Q:R,2,)," ")</f>
        <v>Delivered</v>
      </c>
      <c r="D559" s="1" t="str">
        <f>_xlfn.XLOOKUP(B559,MasterSheet!Q:Q,MasterSheet!P:P)</f>
        <v>POOJA TRADERS</v>
      </c>
      <c r="E559" s="1" t="str">
        <f t="shared" si="94"/>
        <v>DTDC</v>
      </c>
      <c r="F559" s="1" t="str">
        <f t="shared" si="95"/>
        <v>Monday</v>
      </c>
    </row>
    <row r="560" spans="1:6" x14ac:dyDescent="0.25">
      <c r="A560" s="2">
        <f>_xlfn.XLOOKUP(B560,MasterSheet!Q:Q,MasterSheet!N:N," ")</f>
        <v>45871</v>
      </c>
      <c r="B560" s="1" t="str">
        <v>D3002864042</v>
      </c>
      <c r="C560" s="1" t="str">
        <f>IFERROR(VLOOKUP(B560,MasterSheet!Q:R,2,)," ")</f>
        <v>Delivered</v>
      </c>
      <c r="D560" s="1" t="str">
        <f>_xlfn.XLOOKUP(B560,MasterSheet!Q:Q,MasterSheet!P:P)</f>
        <v>Medlife</v>
      </c>
      <c r="E560" s="1" t="str">
        <f t="shared" ref="E560:E562" si="96">IF(LEFT(B560,1)="D","DTDC",IF(ISNUMBER(--LEFT(B560,1)),"Bluedart","Other"))</f>
        <v>DTDC</v>
      </c>
      <c r="F560" s="1" t="str">
        <f t="shared" ref="F560:F562" si="97">TEXT(A560, "dddd")</f>
        <v>Saturday</v>
      </c>
    </row>
    <row r="561" spans="1:6" x14ac:dyDescent="0.25">
      <c r="A561" s="2">
        <f>_xlfn.XLOOKUP(B561,MasterSheet!Q:Q,MasterSheet!N:N," ")</f>
        <v>45875</v>
      </c>
      <c r="B561" s="1" t="str">
        <v>D3002864046</v>
      </c>
      <c r="C561" s="1" t="str">
        <f>IFERROR(VLOOKUP(B561,MasterSheet!Q:R,2,)," ")</f>
        <v>Delivered</v>
      </c>
      <c r="D561" s="1" t="str">
        <f>_xlfn.XLOOKUP(B561,MasterSheet!Q:Q,MasterSheet!P:P)</f>
        <v>MEDLIFE</v>
      </c>
      <c r="E561" s="1" t="str">
        <f t="shared" si="96"/>
        <v>DTDC</v>
      </c>
      <c r="F561" s="1" t="str">
        <f t="shared" si="97"/>
        <v>Wednesday</v>
      </c>
    </row>
    <row r="562" spans="1:6" x14ac:dyDescent="0.25">
      <c r="A562" s="2">
        <f>_xlfn.XLOOKUP(B562,MasterSheet!Q:Q,MasterSheet!N:N," ")</f>
        <v>45901</v>
      </c>
      <c r="B562" s="1" t="str">
        <v>D3002950334</v>
      </c>
      <c r="C562" s="1" t="str">
        <f>IFERROR(VLOOKUP(B562,MasterSheet!Q:R,2,)," ")</f>
        <v>Delivered</v>
      </c>
      <c r="D562" s="1" t="str">
        <f>_xlfn.XLOOKUP(B562,MasterSheet!Q:Q,MasterSheet!P:P)</f>
        <v>IISER MOHALI</v>
      </c>
      <c r="E562" s="1" t="str">
        <f t="shared" si="96"/>
        <v>DTDC</v>
      </c>
      <c r="F562" s="1" t="str">
        <f t="shared" si="97"/>
        <v>Monday</v>
      </c>
    </row>
    <row r="563" spans="1:6" x14ac:dyDescent="0.25">
      <c r="A563" s="2">
        <f>_xlfn.XLOOKUP(B563,MasterSheet!Q:Q,MasterSheet!N:N," ")</f>
        <v>45908</v>
      </c>
      <c r="B563" s="1" t="str">
        <v>D3002950414</v>
      </c>
      <c r="C563" s="1" t="str">
        <f>IFERROR(VLOOKUP(B563,MasterSheet!Q:R,2,)," ")</f>
        <v>Delivered</v>
      </c>
      <c r="D563" s="1" t="str">
        <f>_xlfn.XLOOKUP(B563,MasterSheet!Q:Q,MasterSheet!P:P)</f>
        <v>RESEARCH</v>
      </c>
      <c r="E563" s="1" t="str">
        <f t="shared" ref="E563" si="98">IF(LEFT(B563,1)="D","DTDC",IF(ISNUMBER(--LEFT(B563,1)),"Bluedart","Other"))</f>
        <v>DTDC</v>
      </c>
      <c r="F563" s="1" t="str">
        <f t="shared" ref="F563" si="99">TEXT(A563, "dddd")</f>
        <v>Monday</v>
      </c>
    </row>
    <row r="564" spans="1:6" x14ac:dyDescent="0.25">
      <c r="B564" t="str">
        <v>D3002950415</v>
      </c>
    </row>
    <row r="565" spans="1:6" x14ac:dyDescent="0.25">
      <c r="B565" t="str">
        <v>D3002950416</v>
      </c>
    </row>
    <row r="566" spans="1:6" x14ac:dyDescent="0.25">
      <c r="B566" t="str">
        <v>D3002950417</v>
      </c>
    </row>
    <row r="567" spans="1:6" x14ac:dyDescent="0.25">
      <c r="B567" t="str">
        <v>D3003568451</v>
      </c>
    </row>
    <row r="568" spans="1:6" x14ac:dyDescent="0.25">
      <c r="B568" t="str">
        <v>D3003568486</v>
      </c>
    </row>
    <row r="569" spans="1:6" x14ac:dyDescent="0.25">
      <c r="B569" t="str">
        <v>D3003568487</v>
      </c>
    </row>
    <row r="570" spans="1:6" x14ac:dyDescent="0.25">
      <c r="B570" t="str">
        <v>D3003568488</v>
      </c>
    </row>
    <row r="571" spans="1:6" x14ac:dyDescent="0.25">
      <c r="B571" t="str">
        <v>D3003710005</v>
      </c>
    </row>
    <row r="572" spans="1:6" x14ac:dyDescent="0.25">
      <c r="B572" t="str">
        <v>D3003710006</v>
      </c>
    </row>
    <row r="573" spans="1:6" x14ac:dyDescent="0.25">
      <c r="B573" t="str">
        <v>D3003710010</v>
      </c>
    </row>
    <row r="574" spans="1:6" x14ac:dyDescent="0.25">
      <c r="B574" t="str">
        <v>D3003710012</v>
      </c>
    </row>
    <row r="575" spans="1:6" x14ac:dyDescent="0.25">
      <c r="B575" t="str">
        <v>D3003710013</v>
      </c>
    </row>
    <row r="576" spans="1:6" x14ac:dyDescent="0.25">
      <c r="B576" t="str">
        <v>D3003710017</v>
      </c>
    </row>
    <row r="577" spans="2:2" x14ac:dyDescent="0.25">
      <c r="B577" t="str">
        <v>D3003710018</v>
      </c>
    </row>
    <row r="578" spans="2:2" x14ac:dyDescent="0.25">
      <c r="B578" t="str">
        <v>D3003908734</v>
      </c>
    </row>
    <row r="579" spans="2:2" x14ac:dyDescent="0.25">
      <c r="B579" t="str">
        <v>D3003908735</v>
      </c>
    </row>
    <row r="580" spans="2:2" x14ac:dyDescent="0.25">
      <c r="B580" t="str">
        <v>D3003908739</v>
      </c>
    </row>
    <row r="581" spans="2:2" x14ac:dyDescent="0.25">
      <c r="B581" t="str">
        <v>D3003908740</v>
      </c>
    </row>
    <row r="582" spans="2:2" x14ac:dyDescent="0.25">
      <c r="B582" t="str">
        <v>Expired</v>
      </c>
    </row>
    <row r="583" spans="2:2" x14ac:dyDescent="0.25">
      <c r="B583" t="str">
        <v>PORTER</v>
      </c>
    </row>
    <row r="584" spans="2:2" x14ac:dyDescent="0.25">
      <c r="B584" t="str">
        <v>WILL BE BILLED</v>
      </c>
    </row>
    <row r="585" spans="2:2" x14ac:dyDescent="0.25">
      <c r="B585" t="str">
        <v>with M Bio</v>
      </c>
    </row>
    <row r="586" spans="2:2" x14ac:dyDescent="0.25">
      <c r="B586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zoomScale="85" zoomScaleNormal="85" workbookViewId="0"/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61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8" t="str" cm="1">
        <f t="array" ref="A2:I200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58">
        <v>1</v>
      </c>
      <c r="C2" s="58" t="str">
        <v>AIIMS</v>
      </c>
      <c r="D2" s="58">
        <v>-20</v>
      </c>
      <c r="E2" s="58" t="str">
        <v>TARGETMOL</v>
      </c>
      <c r="F2" s="58">
        <v>0</v>
      </c>
      <c r="G2" s="58" t="str">
        <v>Delhi</v>
      </c>
      <c r="H2" s="58" t="str">
        <v>Priyanka Madam</v>
      </c>
      <c r="I2" s="58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1</v>
      </c>
    </row>
    <row r="3" spans="1:19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>
        <v>0</v>
      </c>
      <c r="I3" s="21" t="str">
        <v>Local</v>
      </c>
      <c r="K3" s="21">
        <f t="shared" si="0"/>
        <v>6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>
        <v>0</v>
      </c>
      <c r="R3" s="21" t="str">
        <v>Local</v>
      </c>
      <c r="S3" s="21">
        <f t="shared" ref="S3:S33" si="1">SUMIFS(B:B,C:C, L3,D:D, M3,E:E, N3,F:F, O3,G:G, P3,H:H, Q3)</f>
        <v>6</v>
      </c>
    </row>
    <row r="4" spans="1:19" x14ac:dyDescent="0.25">
      <c r="A4" s="21">
        <v>344846</v>
      </c>
      <c r="B4" s="21">
        <v>1</v>
      </c>
      <c r="C4" s="21" t="str">
        <v>AIIMS</v>
      </c>
      <c r="D4" s="21">
        <v>4</v>
      </c>
      <c r="E4" s="21" t="str">
        <v>Biolegend</v>
      </c>
      <c r="F4" s="21">
        <v>0</v>
      </c>
      <c r="G4" s="21" t="str">
        <v>Delhi</v>
      </c>
      <c r="H4" s="21">
        <v>0</v>
      </c>
      <c r="I4" s="21" t="str">
        <v>Local</v>
      </c>
      <c r="K4" s="21">
        <f t="shared" si="0"/>
        <v>1</v>
      </c>
      <c r="L4" s="21" t="str">
        <v>AIIMS</v>
      </c>
      <c r="M4" s="21">
        <v>-20</v>
      </c>
      <c r="N4" s="21" t="str">
        <v>Targetmol</v>
      </c>
      <c r="O4" s="21">
        <v>0</v>
      </c>
      <c r="P4" s="21" t="str">
        <v>Delhi</v>
      </c>
      <c r="Q4" s="21">
        <v>0</v>
      </c>
      <c r="R4" s="21" t="str">
        <v>Local</v>
      </c>
      <c r="S4" s="21">
        <f t="shared" si="1"/>
        <v>1</v>
      </c>
    </row>
    <row r="5" spans="1:19" x14ac:dyDescent="0.25">
      <c r="A5" s="21">
        <v>350504</v>
      </c>
      <c r="B5" s="21">
        <v>1</v>
      </c>
      <c r="C5" s="21" t="str">
        <v>AIIMS</v>
      </c>
      <c r="D5" s="21">
        <v>4</v>
      </c>
      <c r="E5" s="21" t="str">
        <v>Biolegend</v>
      </c>
      <c r="F5" s="21">
        <v>0</v>
      </c>
      <c r="G5" s="21" t="str">
        <v>Delhi</v>
      </c>
      <c r="H5" s="21">
        <v>0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PO Awaited</v>
      </c>
      <c r="R5" s="21" t="str">
        <v>OutStation</v>
      </c>
      <c r="S5" s="21">
        <f t="shared" si="1"/>
        <v>1</v>
      </c>
    </row>
    <row r="6" spans="1:19" x14ac:dyDescent="0.25">
      <c r="A6" s="58">
        <v>368516</v>
      </c>
      <c r="B6" s="58">
        <v>1</v>
      </c>
      <c r="C6" s="58" t="str">
        <v>AIIMS</v>
      </c>
      <c r="D6" s="58">
        <v>4</v>
      </c>
      <c r="E6" s="58" t="str">
        <v>Biolegend</v>
      </c>
      <c r="F6" s="58">
        <v>0</v>
      </c>
      <c r="G6" s="58" t="str">
        <v>Delhi</v>
      </c>
      <c r="H6" s="58">
        <v>0</v>
      </c>
      <c r="I6" s="58" t="str">
        <v>Local</v>
      </c>
      <c r="K6" s="21">
        <f t="shared" si="0"/>
        <v>1</v>
      </c>
      <c r="L6" s="21" t="str">
        <v>ARAGEN</v>
      </c>
      <c r="M6" s="21">
        <v>4</v>
      </c>
      <c r="N6" s="21" t="str">
        <v>DHARMACON</v>
      </c>
      <c r="O6" s="21">
        <v>0</v>
      </c>
      <c r="P6" s="21" t="str">
        <v>Hyderabad</v>
      </c>
      <c r="Q6" s="21" t="str">
        <v>Back Order</v>
      </c>
      <c r="R6" s="21" t="str">
        <v>OutStation</v>
      </c>
      <c r="S6" s="21">
        <f t="shared" si="1"/>
        <v>1</v>
      </c>
    </row>
    <row r="7" spans="1:19" x14ac:dyDescent="0.25">
      <c r="A7" s="21">
        <v>396414</v>
      </c>
      <c r="B7" s="21">
        <v>1</v>
      </c>
      <c r="C7" s="21" t="str">
        <v>AIIMS</v>
      </c>
      <c r="D7" s="21">
        <v>4</v>
      </c>
      <c r="E7" s="21" t="str">
        <v>Biolegend</v>
      </c>
      <c r="F7" s="21">
        <v>0</v>
      </c>
      <c r="G7" s="21" t="str">
        <v>Delhi</v>
      </c>
      <c r="H7" s="21">
        <v>0</v>
      </c>
      <c r="I7" s="21" t="str">
        <v>Local</v>
      </c>
      <c r="K7" s="21">
        <f t="shared" si="0"/>
        <v>3</v>
      </c>
      <c r="L7" s="21" t="str">
        <v>ASHOKA</v>
      </c>
      <c r="M7" s="21">
        <v>4</v>
      </c>
      <c r="N7" s="21" t="str">
        <v>BioLegend</v>
      </c>
      <c r="O7" s="21">
        <v>0</v>
      </c>
      <c r="P7" s="21" t="str">
        <v>Sonipat</v>
      </c>
      <c r="Q7" s="21" t="str">
        <v>Deepak / Priyanka Madam</v>
      </c>
      <c r="R7" s="21" t="str">
        <v>Local</v>
      </c>
      <c r="S7" s="21">
        <f t="shared" si="1"/>
        <v>3</v>
      </c>
    </row>
    <row r="8" spans="1:19" x14ac:dyDescent="0.25">
      <c r="A8" s="21">
        <v>503833</v>
      </c>
      <c r="B8" s="21">
        <v>1</v>
      </c>
      <c r="C8" s="21" t="str">
        <v>AIIMS</v>
      </c>
      <c r="D8" s="21">
        <v>4</v>
      </c>
      <c r="E8" s="21" t="str">
        <v>Biolegend</v>
      </c>
      <c r="F8" s="21">
        <v>0</v>
      </c>
      <c r="G8" s="21" t="str">
        <v>Delhi</v>
      </c>
      <c r="H8" s="21">
        <v>0</v>
      </c>
      <c r="I8" s="21" t="str">
        <v>Local</v>
      </c>
      <c r="K8" s="21">
        <f t="shared" si="0"/>
        <v>1</v>
      </c>
      <c r="L8" s="21" t="str">
        <v>ASHOKA</v>
      </c>
      <c r="M8" s="21">
        <v>4</v>
      </c>
      <c r="N8" s="21" t="str">
        <v>BioLegend</v>
      </c>
      <c r="O8" s="21">
        <v>0</v>
      </c>
      <c r="P8" s="21" t="str">
        <v>Sonipat</v>
      </c>
      <c r="Q8" s="21">
        <v>0</v>
      </c>
      <c r="R8" s="21" t="str">
        <v>Local</v>
      </c>
      <c r="S8" s="21">
        <f t="shared" si="1"/>
        <v>1</v>
      </c>
    </row>
    <row r="9" spans="1:19" x14ac:dyDescent="0.25">
      <c r="A9" s="21" t="str">
        <v>T11766L</v>
      </c>
      <c r="B9" s="21">
        <v>1</v>
      </c>
      <c r="C9" s="21" t="str">
        <v>AIIMS</v>
      </c>
      <c r="D9" s="21">
        <v>-20</v>
      </c>
      <c r="E9" s="21" t="str">
        <v>Targetmol</v>
      </c>
      <c r="F9" s="21">
        <v>0</v>
      </c>
      <c r="G9" s="21" t="str">
        <v>Delhi</v>
      </c>
      <c r="H9" s="21">
        <v>0</v>
      </c>
      <c r="I9" s="21" t="str">
        <v>Local</v>
      </c>
      <c r="K9" s="21">
        <f t="shared" si="0"/>
        <v>1</v>
      </c>
      <c r="L9" s="21" t="str">
        <v>AURIGINE ONCO</v>
      </c>
      <c r="M9" s="21">
        <v>-20</v>
      </c>
      <c r="N9" s="21" t="str">
        <v>DHARMACON</v>
      </c>
      <c r="O9" s="21">
        <v>0</v>
      </c>
      <c r="P9" s="21" t="str">
        <v>Banglore</v>
      </c>
      <c r="Q9" s="21" t="str">
        <v>From Stock / Back Order</v>
      </c>
      <c r="R9" s="21" t="str">
        <v>OutStation</v>
      </c>
      <c r="S9" s="21">
        <f t="shared" si="1"/>
        <v>1</v>
      </c>
    </row>
    <row r="10" spans="1:19" x14ac:dyDescent="0.25">
      <c r="A10" s="58">
        <v>900007707</v>
      </c>
      <c r="B10" s="58">
        <v>1</v>
      </c>
      <c r="C10" s="58" t="str">
        <v>APOLLO CHENNAI</v>
      </c>
      <c r="D10" s="58">
        <v>4</v>
      </c>
      <c r="E10" s="58" t="str">
        <v>BioLegend</v>
      </c>
      <c r="F10" s="58">
        <v>0</v>
      </c>
      <c r="G10" s="58" t="str">
        <v>CHENNAI</v>
      </c>
      <c r="H10" s="58" t="str">
        <v>PO Awaited</v>
      </c>
      <c r="I10" s="58" t="str">
        <v>OutStation</v>
      </c>
      <c r="K10" s="21">
        <f t="shared" si="0"/>
        <v>1</v>
      </c>
      <c r="L10" s="21" t="str">
        <v>AURIGINE ONCO</v>
      </c>
      <c r="M10" s="21">
        <v>4</v>
      </c>
      <c r="N10" s="21" t="str">
        <v>DHARMACON</v>
      </c>
      <c r="O10" s="21">
        <v>0</v>
      </c>
      <c r="P10" s="21" t="str">
        <v>Banglore</v>
      </c>
      <c r="Q10" s="21" t="str">
        <v>From Stock / Back Order</v>
      </c>
      <c r="R10" s="21" t="str">
        <v>OutStation</v>
      </c>
      <c r="S10" s="21">
        <f t="shared" si="1"/>
        <v>1</v>
      </c>
    </row>
    <row r="11" spans="1:19" x14ac:dyDescent="0.25">
      <c r="A11" s="21" t="str">
        <v>B-002000-UB-100</v>
      </c>
      <c r="B11" s="21">
        <v>1</v>
      </c>
      <c r="C11" s="21" t="str">
        <v>ARAGEN</v>
      </c>
      <c r="D11" s="21">
        <v>4</v>
      </c>
      <c r="E11" s="21" t="str">
        <v>DHARMACON</v>
      </c>
      <c r="F11" s="21">
        <v>0</v>
      </c>
      <c r="G11" s="21" t="str">
        <v>Hyderabad</v>
      </c>
      <c r="H11" s="21" t="str">
        <v>Back Order</v>
      </c>
      <c r="I11" s="21" t="str">
        <v>OutStation</v>
      </c>
      <c r="K11" s="21">
        <f t="shared" si="0"/>
        <v>2</v>
      </c>
      <c r="L11" s="21" t="str">
        <v>DR LAL</v>
      </c>
      <c r="M11" s="21">
        <v>4</v>
      </c>
      <c r="N11" s="21" t="str">
        <v>BioLegend</v>
      </c>
      <c r="O11" s="21">
        <v>0</v>
      </c>
      <c r="P11" s="21" t="str">
        <v>Delhi</v>
      </c>
      <c r="Q11" s="21">
        <v>0</v>
      </c>
      <c r="R11" s="21" t="str">
        <v>Local</v>
      </c>
      <c r="S11" s="21">
        <f t="shared" si="1"/>
        <v>2</v>
      </c>
    </row>
    <row r="12" spans="1:19" x14ac:dyDescent="0.25">
      <c r="A12" s="21">
        <v>301305</v>
      </c>
      <c r="B12" s="21">
        <v>1</v>
      </c>
      <c r="C12" s="21" t="str">
        <v>ASHOKA</v>
      </c>
      <c r="D12" s="21">
        <v>4</v>
      </c>
      <c r="E12" s="21" t="str">
        <v>BioLegend</v>
      </c>
      <c r="F12" s="21">
        <v>0</v>
      </c>
      <c r="G12" s="21" t="str">
        <v>Sonipat</v>
      </c>
      <c r="H12" s="21" t="str">
        <v>Deepak / Priyanka Madam</v>
      </c>
      <c r="I12" s="21" t="str">
        <v>Local</v>
      </c>
      <c r="K12" s="21">
        <f t="shared" si="0"/>
        <v>1</v>
      </c>
      <c r="L12" s="21" t="str">
        <v>GK BIO</v>
      </c>
      <c r="M12" s="21">
        <v>-20</v>
      </c>
      <c r="N12" s="21" t="str">
        <v>TARGETMOL</v>
      </c>
      <c r="O12" s="21">
        <v>0</v>
      </c>
      <c r="P12" s="21" t="str">
        <v>Pune</v>
      </c>
      <c r="Q12" s="21" t="str">
        <v>Sample</v>
      </c>
      <c r="R12" s="21" t="str">
        <v>OutStation</v>
      </c>
      <c r="S12" s="21">
        <f t="shared" si="1"/>
        <v>1</v>
      </c>
    </row>
    <row r="13" spans="1:19" x14ac:dyDescent="0.25">
      <c r="A13" s="21">
        <v>305413</v>
      </c>
      <c r="B13" s="21">
        <v>1</v>
      </c>
      <c r="C13" s="21" t="str">
        <v>ASHOKA</v>
      </c>
      <c r="D13" s="21">
        <v>4</v>
      </c>
      <c r="E13" s="21" t="str">
        <v>BioLegend</v>
      </c>
      <c r="F13" s="21">
        <v>0</v>
      </c>
      <c r="G13" s="21" t="str">
        <v>Sonipat</v>
      </c>
      <c r="H13" s="21" t="str">
        <v>Deepak / Priyanka Madam</v>
      </c>
      <c r="I13" s="21" t="str">
        <v>Local</v>
      </c>
      <c r="K13" s="21">
        <f t="shared" si="0"/>
        <v>11</v>
      </c>
      <c r="L13" s="21" t="str">
        <v>ICGEB</v>
      </c>
      <c r="M13" s="21">
        <v>4</v>
      </c>
      <c r="N13" s="21" t="str">
        <v>BioLegend</v>
      </c>
      <c r="O13" s="21">
        <v>0</v>
      </c>
      <c r="P13" s="21" t="str">
        <v>Delhi</v>
      </c>
      <c r="Q13" s="21">
        <v>0</v>
      </c>
      <c r="R13" s="21" t="str">
        <v>Local</v>
      </c>
      <c r="S13" s="21">
        <f t="shared" si="1"/>
        <v>11</v>
      </c>
    </row>
    <row r="14" spans="1:19" x14ac:dyDescent="0.25">
      <c r="A14" s="58">
        <v>369703</v>
      </c>
      <c r="B14" s="58">
        <v>1</v>
      </c>
      <c r="C14" s="58" t="str">
        <v>ASHOKA</v>
      </c>
      <c r="D14" s="58">
        <v>4</v>
      </c>
      <c r="E14" s="58" t="str">
        <v>BioLegend</v>
      </c>
      <c r="F14" s="58">
        <v>0</v>
      </c>
      <c r="G14" s="58" t="str">
        <v>Sonipat</v>
      </c>
      <c r="H14" s="58" t="str">
        <v>Deepak / Priyanka Madam</v>
      </c>
      <c r="I14" s="58" t="str">
        <v>Local</v>
      </c>
      <c r="K14" s="21">
        <f t="shared" si="0"/>
        <v>15</v>
      </c>
      <c r="L14" s="21" t="str">
        <v>IGIB</v>
      </c>
      <c r="M14" s="21">
        <v>4</v>
      </c>
      <c r="N14" s="21" t="str">
        <v>BioLegend</v>
      </c>
      <c r="O14" s="21">
        <v>0</v>
      </c>
      <c r="P14" s="21" t="str">
        <v>Delhi</v>
      </c>
      <c r="Q14" s="21">
        <v>0</v>
      </c>
      <c r="R14" s="21" t="str">
        <v>Local</v>
      </c>
      <c r="S14" s="21">
        <f t="shared" si="1"/>
        <v>15</v>
      </c>
    </row>
    <row r="15" spans="1:19" x14ac:dyDescent="0.25">
      <c r="A15" s="21">
        <v>300402</v>
      </c>
      <c r="B15" s="21">
        <v>1</v>
      </c>
      <c r="C15" s="21" t="str">
        <v>ASHOKA</v>
      </c>
      <c r="D15" s="21">
        <v>4</v>
      </c>
      <c r="E15" s="21" t="str">
        <v>BioLegend</v>
      </c>
      <c r="F15" s="21">
        <v>0</v>
      </c>
      <c r="G15" s="21" t="str">
        <v>Sonipat</v>
      </c>
      <c r="H15" s="21">
        <v>0</v>
      </c>
      <c r="I15" s="21" t="str">
        <v>Local</v>
      </c>
      <c r="K15" s="21">
        <f t="shared" si="0"/>
        <v>7</v>
      </c>
      <c r="L15" s="21" t="str">
        <v>ILS</v>
      </c>
      <c r="M15" s="21">
        <v>-20</v>
      </c>
      <c r="N15" s="21" t="str">
        <v>DHARMACON</v>
      </c>
      <c r="O15" s="21">
        <v>0</v>
      </c>
      <c r="P15" s="21" t="str">
        <v>Bhuvneshwar</v>
      </c>
      <c r="Q15" s="21" t="str">
        <v>PO Awaited</v>
      </c>
      <c r="R15" s="21" t="str">
        <v>OutStation</v>
      </c>
      <c r="S15" s="21">
        <f t="shared" si="1"/>
        <v>7</v>
      </c>
    </row>
    <row r="16" spans="1:19" x14ac:dyDescent="0.25">
      <c r="A16" s="21" t="str">
        <v>D-001810-10-05</v>
      </c>
      <c r="B16" s="21">
        <v>1</v>
      </c>
      <c r="C16" s="21" t="str">
        <v>AURIGINE ONCO</v>
      </c>
      <c r="D16" s="21">
        <v>-20</v>
      </c>
      <c r="E16" s="21" t="str">
        <v>DHARMACON</v>
      </c>
      <c r="F16" s="21">
        <v>0</v>
      </c>
      <c r="G16" s="21" t="str">
        <v>Banglore</v>
      </c>
      <c r="H16" s="21" t="str">
        <v>From Stock / Back Order</v>
      </c>
      <c r="I16" s="21" t="str">
        <v>OutStation</v>
      </c>
      <c r="K16" s="21">
        <f t="shared" si="0"/>
        <v>3</v>
      </c>
      <c r="L16" s="21" t="str">
        <v>MICRO DELHI</v>
      </c>
      <c r="M16" s="21">
        <v>4</v>
      </c>
      <c r="N16" s="21" t="str">
        <v>BioLegend</v>
      </c>
      <c r="O16" s="21">
        <v>0</v>
      </c>
      <c r="P16" s="21" t="str">
        <v>Delhi</v>
      </c>
      <c r="Q16" s="21">
        <v>0</v>
      </c>
      <c r="R16" s="21" t="str">
        <v>Local</v>
      </c>
      <c r="S16" s="21">
        <f t="shared" si="1"/>
        <v>3</v>
      </c>
    </row>
    <row r="17" spans="1:19" x14ac:dyDescent="0.25">
      <c r="A17" s="21" t="str">
        <v>T-2001-03</v>
      </c>
      <c r="B17" s="21">
        <v>1</v>
      </c>
      <c r="C17" s="21" t="str">
        <v>AURIGINE ONCO</v>
      </c>
      <c r="D17" s="21">
        <v>4</v>
      </c>
      <c r="E17" s="21" t="str">
        <v>DHARMACON</v>
      </c>
      <c r="F17" s="21">
        <v>0</v>
      </c>
      <c r="G17" s="21" t="str">
        <v>Banglore</v>
      </c>
      <c r="H17" s="21" t="str">
        <v>From Stock / Back Order</v>
      </c>
      <c r="I17" s="21" t="str">
        <v>OutStation</v>
      </c>
      <c r="K17" s="21">
        <f t="shared" si="0"/>
        <v>2</v>
      </c>
      <c r="L17" s="21" t="str">
        <v>NCBS</v>
      </c>
      <c r="M17" s="21">
        <v>-20</v>
      </c>
      <c r="N17" s="21" t="str">
        <v>DHARMACON</v>
      </c>
      <c r="O17" s="21">
        <v>0</v>
      </c>
      <c r="P17" s="21" t="str">
        <v>Banglore</v>
      </c>
      <c r="Q17" s="21" t="str">
        <v>PO Awaited</v>
      </c>
      <c r="R17" s="21" t="str">
        <v>OutStation</v>
      </c>
      <c r="S17" s="21">
        <f t="shared" si="1"/>
        <v>2</v>
      </c>
    </row>
    <row r="18" spans="1:19" x14ac:dyDescent="0.25">
      <c r="A18" s="21">
        <v>314512</v>
      </c>
      <c r="B18" s="21">
        <v>1</v>
      </c>
      <c r="C18" s="21" t="str">
        <v>DR LAL</v>
      </c>
      <c r="D18" s="21">
        <v>4</v>
      </c>
      <c r="E18" s="21" t="str">
        <v>BioLegend</v>
      </c>
      <c r="F18" s="21">
        <v>0</v>
      </c>
      <c r="G18" s="21" t="str">
        <v>Delhi</v>
      </c>
      <c r="H18" s="21">
        <v>0</v>
      </c>
      <c r="I18" s="21" t="str">
        <v>Local</v>
      </c>
      <c r="K18" s="21">
        <f t="shared" si="0"/>
        <v>1</v>
      </c>
      <c r="L18" s="21" t="str">
        <v>PRIYANKA MADAM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1</v>
      </c>
    </row>
    <row r="19" spans="1:19" x14ac:dyDescent="0.25">
      <c r="A19" s="21">
        <v>693504</v>
      </c>
      <c r="B19" s="21">
        <v>1</v>
      </c>
      <c r="C19" s="21" t="str">
        <v>DR LAL</v>
      </c>
      <c r="D19" s="21">
        <v>4</v>
      </c>
      <c r="E19" s="21" t="str">
        <v>BioLegend</v>
      </c>
      <c r="F19" s="21">
        <v>0</v>
      </c>
      <c r="G19" s="21" t="str">
        <v>Delhi</v>
      </c>
      <c r="H19" s="21">
        <v>0</v>
      </c>
      <c r="I19" s="21" t="str">
        <v>Local</v>
      </c>
      <c r="K19" s="21">
        <f t="shared" si="0"/>
        <v>1</v>
      </c>
      <c r="L19" s="21" t="str">
        <v>PRIYANKA MADAM</v>
      </c>
      <c r="M19" s="21">
        <v>4</v>
      </c>
      <c r="N19" s="21" t="str">
        <v>BioLegend</v>
      </c>
      <c r="O19" s="21">
        <v>0</v>
      </c>
      <c r="P19" s="21" t="str">
        <v>Delhi</v>
      </c>
      <c r="Q19" s="21">
        <v>0</v>
      </c>
      <c r="R19" s="21" t="str">
        <v>Local</v>
      </c>
      <c r="S19" s="21">
        <f t="shared" si="1"/>
        <v>1</v>
      </c>
    </row>
    <row r="20" spans="1:19" x14ac:dyDescent="0.25">
      <c r="A20" s="21" t="str">
        <v>STL043124</v>
      </c>
      <c r="B20" s="21">
        <v>1</v>
      </c>
      <c r="C20" s="21" t="str">
        <v>GK BIO</v>
      </c>
      <c r="D20" s="21">
        <v>-20</v>
      </c>
      <c r="E20" s="21" t="str">
        <v>TARGETMOL</v>
      </c>
      <c r="F20" s="21">
        <v>0</v>
      </c>
      <c r="G20" s="21" t="str">
        <v>Pune</v>
      </c>
      <c r="H20" s="21" t="str">
        <v>Sample</v>
      </c>
      <c r="I20" s="21" t="str">
        <v>OutStation</v>
      </c>
      <c r="K20" s="21">
        <f t="shared" si="0"/>
        <v>1</v>
      </c>
      <c r="L20" s="21" t="str">
        <v>RCB</v>
      </c>
      <c r="M20" s="21">
        <v>-20</v>
      </c>
      <c r="N20" s="21" t="str">
        <v>BioLegend</v>
      </c>
      <c r="O20" s="21">
        <v>0</v>
      </c>
      <c r="P20" s="21" t="str">
        <v>Delhi</v>
      </c>
      <c r="Q20" s="21">
        <v>0</v>
      </c>
      <c r="R20" s="21" t="str">
        <v>Local</v>
      </c>
      <c r="S20" s="21">
        <f t="shared" si="1"/>
        <v>1</v>
      </c>
    </row>
    <row r="21" spans="1:19" x14ac:dyDescent="0.25">
      <c r="A21" s="21">
        <v>100516</v>
      </c>
      <c r="B21" s="21">
        <v>1</v>
      </c>
      <c r="C21" s="21" t="str">
        <v>ICGEB</v>
      </c>
      <c r="D21" s="21">
        <v>4</v>
      </c>
      <c r="E21" s="21" t="str">
        <v>BioLegend</v>
      </c>
      <c r="F21" s="21">
        <v>0</v>
      </c>
      <c r="G21" s="21" t="str">
        <v>Delhi</v>
      </c>
      <c r="H21" s="21">
        <v>0</v>
      </c>
      <c r="I21" s="21" t="str">
        <v>Local</v>
      </c>
      <c r="K21" s="21">
        <f t="shared" si="0"/>
        <v>7</v>
      </c>
      <c r="L21" s="21" t="str">
        <v>RCB</v>
      </c>
      <c r="M21" s="21">
        <v>4</v>
      </c>
      <c r="N21" s="21" t="str">
        <v>Biolegend</v>
      </c>
      <c r="O21" s="21">
        <v>0</v>
      </c>
      <c r="P21" s="21" t="str">
        <v>Delhi</v>
      </c>
      <c r="Q21" s="21">
        <v>0</v>
      </c>
      <c r="R21" s="21" t="str">
        <v>Local</v>
      </c>
      <c r="S21" s="21">
        <f t="shared" si="1"/>
        <v>7</v>
      </c>
    </row>
    <row r="22" spans="1:19" x14ac:dyDescent="0.25">
      <c r="A22" s="21">
        <v>104532</v>
      </c>
      <c r="B22" s="21">
        <v>1</v>
      </c>
      <c r="C22" s="21" t="str">
        <v>ICGEB</v>
      </c>
      <c r="D22" s="21">
        <v>4</v>
      </c>
      <c r="E22" s="21" t="str">
        <v>BioLegend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1</v>
      </c>
      <c r="L22" s="21" t="str">
        <v>RCB</v>
      </c>
      <c r="M22" s="21" t="str">
        <v>RT</v>
      </c>
      <c r="N22" s="21" t="str">
        <v>Biolegend</v>
      </c>
      <c r="O22" s="21">
        <v>0</v>
      </c>
      <c r="P22" s="21" t="str">
        <v>Delhi</v>
      </c>
      <c r="Q22" s="21">
        <v>0</v>
      </c>
      <c r="R22" s="21" t="str">
        <v>Local</v>
      </c>
      <c r="S22" s="21">
        <f t="shared" si="1"/>
        <v>1</v>
      </c>
    </row>
    <row r="23" spans="1:19" x14ac:dyDescent="0.25">
      <c r="A23" s="21">
        <v>116122</v>
      </c>
      <c r="B23" s="21">
        <v>1</v>
      </c>
      <c r="C23" s="21" t="str">
        <v>ICGEB</v>
      </c>
      <c r="D23" s="21">
        <v>4</v>
      </c>
      <c r="E23" s="21" t="str">
        <v>BioLegend</v>
      </c>
      <c r="F23" s="21">
        <v>0</v>
      </c>
      <c r="G23" s="21" t="str">
        <v>Delhi</v>
      </c>
      <c r="H23" s="21">
        <v>0</v>
      </c>
      <c r="I23" s="21" t="str">
        <v>Local</v>
      </c>
      <c r="K23" s="21">
        <f t="shared" si="0"/>
        <v>5</v>
      </c>
      <c r="L23" s="21" t="str">
        <v>Sample (PM)</v>
      </c>
      <c r="M23" s="21">
        <v>4</v>
      </c>
      <c r="N23" s="21" t="str">
        <v>Hansa Biomed</v>
      </c>
      <c r="O23" s="21" t="str">
        <v>Priyanka Madam</v>
      </c>
      <c r="P23" s="21" t="str">
        <v>delhi</v>
      </c>
      <c r="Q23" s="21" t="str">
        <v>Priyanka Madam</v>
      </c>
      <c r="R23" s="21" t="str">
        <v>Local</v>
      </c>
      <c r="S23" s="21">
        <f t="shared" si="1"/>
        <v>5</v>
      </c>
    </row>
    <row r="24" spans="1:19" x14ac:dyDescent="0.25">
      <c r="A24" s="58">
        <v>123137</v>
      </c>
      <c r="B24" s="58">
        <v>1</v>
      </c>
      <c r="C24" s="58" t="str">
        <v>ICGEB</v>
      </c>
      <c r="D24" s="58">
        <v>4</v>
      </c>
      <c r="E24" s="58" t="str">
        <v>BioLegend</v>
      </c>
      <c r="F24" s="58">
        <v>0</v>
      </c>
      <c r="G24" s="58" t="str">
        <v>Delhi</v>
      </c>
      <c r="H24" s="58">
        <v>0</v>
      </c>
      <c r="I24" s="58" t="str">
        <v>Local</v>
      </c>
      <c r="K24" s="21">
        <f t="shared" si="0"/>
        <v>2</v>
      </c>
      <c r="L24" s="21" t="str">
        <v>SOUTH CAMPUS</v>
      </c>
      <c r="M24" s="21" t="str">
        <v>RT</v>
      </c>
      <c r="N24" s="21" t="str">
        <v>HOEFER</v>
      </c>
      <c r="O24" s="21">
        <v>0</v>
      </c>
      <c r="P24" s="21" t="str">
        <v>Delhi</v>
      </c>
      <c r="Q24" s="21" t="str">
        <v>Sample</v>
      </c>
      <c r="R24" s="21" t="str">
        <v>Local</v>
      </c>
      <c r="S24" s="21">
        <f t="shared" si="1"/>
        <v>2</v>
      </c>
    </row>
    <row r="25" spans="1:19" x14ac:dyDescent="0.25">
      <c r="A25" s="21">
        <v>127622</v>
      </c>
      <c r="B25" s="21">
        <v>1</v>
      </c>
      <c r="C25" s="21" t="str">
        <v>ICGEB</v>
      </c>
      <c r="D25" s="21">
        <v>4</v>
      </c>
      <c r="E25" s="21" t="str">
        <v>BioLegend</v>
      </c>
      <c r="F25" s="21">
        <v>0</v>
      </c>
      <c r="G25" s="21" t="str">
        <v>Delhi</v>
      </c>
      <c r="H25" s="21">
        <v>0</v>
      </c>
      <c r="I25" s="21" t="str">
        <v>Local</v>
      </c>
      <c r="K25" s="21">
        <f t="shared" si="0"/>
        <v>2</v>
      </c>
      <c r="L25" s="21" t="str">
        <v>Stock</v>
      </c>
      <c r="M25" s="21">
        <v>4</v>
      </c>
      <c r="N25" s="21" t="str">
        <v>BioLegend</v>
      </c>
      <c r="O25" s="21" t="str">
        <v>Biocon Order Cancelled</v>
      </c>
      <c r="P25" s="21" t="str">
        <v>STOCK</v>
      </c>
      <c r="Q25" s="21" t="str">
        <v>stock</v>
      </c>
      <c r="R25" s="21" t="str">
        <v>STOCK</v>
      </c>
      <c r="S25" s="21">
        <f t="shared" si="1"/>
        <v>2</v>
      </c>
    </row>
    <row r="26" spans="1:19" x14ac:dyDescent="0.25">
      <c r="A26" s="21">
        <v>146528</v>
      </c>
      <c r="B26" s="21">
        <v>1</v>
      </c>
      <c r="C26" s="21" t="str">
        <v>ICGEB</v>
      </c>
      <c r="D26" s="21">
        <v>4</v>
      </c>
      <c r="E26" s="21" t="str">
        <v>BioLegend</v>
      </c>
      <c r="F26" s="21">
        <v>0</v>
      </c>
      <c r="G26" s="21" t="str">
        <v>Delhi</v>
      </c>
      <c r="H26" s="21">
        <v>0</v>
      </c>
      <c r="I26" s="21" t="str">
        <v>Local</v>
      </c>
      <c r="K26" s="21">
        <f t="shared" si="0"/>
        <v>8</v>
      </c>
      <c r="L26" s="21" t="str">
        <v>Stock</v>
      </c>
      <c r="M26" s="21">
        <v>-20</v>
      </c>
      <c r="N26" s="21" t="str">
        <v>BioLegend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8</v>
      </c>
    </row>
    <row r="27" spans="1:19" x14ac:dyDescent="0.25">
      <c r="A27" s="58">
        <v>305238</v>
      </c>
      <c r="B27" s="58">
        <v>1</v>
      </c>
      <c r="C27" s="58" t="str">
        <v>ICGEB</v>
      </c>
      <c r="D27" s="58">
        <v>4</v>
      </c>
      <c r="E27" s="58" t="str">
        <v>BioLegend</v>
      </c>
      <c r="F27" s="58">
        <v>0</v>
      </c>
      <c r="G27" s="58" t="str">
        <v>Delhi</v>
      </c>
      <c r="H27" s="58">
        <v>0</v>
      </c>
      <c r="I27" s="58" t="str">
        <v>Local</v>
      </c>
      <c r="K27" s="21">
        <f t="shared" si="0"/>
        <v>13</v>
      </c>
      <c r="L27" s="21" t="str">
        <v>Stock</v>
      </c>
      <c r="M27" s="21">
        <v>4</v>
      </c>
      <c r="N27" s="21" t="str">
        <v>BioLegend</v>
      </c>
      <c r="O27" s="21">
        <v>0</v>
      </c>
      <c r="P27" s="21" t="str">
        <v>STOCK</v>
      </c>
      <c r="Q27" s="21" t="str">
        <v>Stock</v>
      </c>
      <c r="R27" s="21" t="str">
        <v>STOCK</v>
      </c>
      <c r="S27" s="21">
        <f t="shared" si="1"/>
        <v>13</v>
      </c>
    </row>
    <row r="28" spans="1:19" x14ac:dyDescent="0.25">
      <c r="A28" s="21">
        <v>400412</v>
      </c>
      <c r="B28" s="21">
        <v>1</v>
      </c>
      <c r="C28" s="21" t="str">
        <v>ICGEB</v>
      </c>
      <c r="D28" s="21">
        <v>4</v>
      </c>
      <c r="E28" s="21" t="str">
        <v>BioLegend</v>
      </c>
      <c r="F28" s="21">
        <v>0</v>
      </c>
      <c r="G28" s="21" t="str">
        <v>Delhi</v>
      </c>
      <c r="H28" s="21">
        <v>0</v>
      </c>
      <c r="I28" s="21" t="str">
        <v>Local</v>
      </c>
      <c r="K28" s="21">
        <f t="shared" si="0"/>
        <v>1</v>
      </c>
      <c r="L28" s="21" t="str">
        <v>Stock</v>
      </c>
      <c r="M28" s="21">
        <v>-20</v>
      </c>
      <c r="N28" s="21" t="str">
        <v>Dharmacon</v>
      </c>
      <c r="O28" s="21" t="str">
        <v>Set of 4 item code (N-187978-01-0020, N-187978-02-0020, N-187978-03-0020, N-187978-04-0020)</v>
      </c>
      <c r="P28" s="21" t="str">
        <v>STOCK</v>
      </c>
      <c r="Q28" s="21" t="str">
        <v>Stock</v>
      </c>
      <c r="R28" s="21" t="str">
        <v>STOCK</v>
      </c>
      <c r="S28" s="21">
        <f t="shared" si="1"/>
        <v>1</v>
      </c>
    </row>
    <row r="29" spans="1:19" x14ac:dyDescent="0.25">
      <c r="A29" s="21">
        <v>400606</v>
      </c>
      <c r="B29" s="21">
        <v>1</v>
      </c>
      <c r="C29" s="21" t="str">
        <v>ICGEB</v>
      </c>
      <c r="D29" s="21">
        <v>4</v>
      </c>
      <c r="E29" s="21" t="str">
        <v>BioLegend</v>
      </c>
      <c r="F29" s="21">
        <v>0</v>
      </c>
      <c r="G29" s="21" t="str">
        <v>Delhi</v>
      </c>
      <c r="H29" s="21">
        <v>0</v>
      </c>
      <c r="I29" s="21" t="str">
        <v>Local</v>
      </c>
      <c r="K29" s="21">
        <f t="shared" si="0"/>
        <v>1</v>
      </c>
      <c r="L29" s="21" t="str">
        <v>Stock</v>
      </c>
      <c r="M29" s="21">
        <v>-20</v>
      </c>
      <c r="N29" s="21" t="str">
        <v>Dharmacon</v>
      </c>
      <c r="O29" s="21" t="str">
        <v>Extra Item Purchased (Informed by Dharmendra Sir)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>
        <v>400618</v>
      </c>
      <c r="B30" s="21">
        <v>1</v>
      </c>
      <c r="C30" s="21" t="str">
        <v>ICGEB</v>
      </c>
      <c r="D30" s="21">
        <v>4</v>
      </c>
      <c r="E30" s="21" t="str">
        <v>BioLegend</v>
      </c>
      <c r="F30" s="21">
        <v>0</v>
      </c>
      <c r="G30" s="21" t="str">
        <v>Delhi</v>
      </c>
      <c r="H30" s="21">
        <v>0</v>
      </c>
      <c r="I30" s="21" t="str">
        <v>Local</v>
      </c>
      <c r="K30" s="21">
        <f t="shared" si="0"/>
        <v>33</v>
      </c>
      <c r="L30" s="21" t="str">
        <v>Stock</v>
      </c>
      <c r="M30" s="21" t="str">
        <v>RT</v>
      </c>
      <c r="N30" s="21" t="str">
        <v>Mp Bio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33</v>
      </c>
    </row>
    <row r="31" spans="1:19" x14ac:dyDescent="0.25">
      <c r="A31" s="21">
        <v>400660</v>
      </c>
      <c r="B31" s="21">
        <v>1</v>
      </c>
      <c r="C31" s="21" t="str">
        <v>ICGEB</v>
      </c>
      <c r="D31" s="21">
        <v>4</v>
      </c>
      <c r="E31" s="21" t="str">
        <v>BioLegend</v>
      </c>
      <c r="F31" s="21">
        <v>0</v>
      </c>
      <c r="G31" s="21" t="str">
        <v>Delhi</v>
      </c>
      <c r="H31" s="21">
        <v>0</v>
      </c>
      <c r="I31" s="21" t="str">
        <v>Local</v>
      </c>
      <c r="K31" s="21">
        <f t="shared" si="0"/>
        <v>80</v>
      </c>
      <c r="L31" s="21" t="str">
        <v>Stock</v>
      </c>
      <c r="M31" s="21" t="str">
        <v>RT</v>
      </c>
      <c r="N31" s="21" t="str">
        <v>Sartorius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80</v>
      </c>
    </row>
    <row r="32" spans="1:19" x14ac:dyDescent="0.25">
      <c r="A32" s="21">
        <v>302212</v>
      </c>
      <c r="B32" s="21">
        <v>1</v>
      </c>
      <c r="C32" s="21" t="str">
        <v>IGIB</v>
      </c>
      <c r="D32" s="21">
        <v>4</v>
      </c>
      <c r="E32" s="21" t="str">
        <v>BioLegend</v>
      </c>
      <c r="F32" s="21">
        <v>0</v>
      </c>
      <c r="G32" s="21" t="str">
        <v>Delhi</v>
      </c>
      <c r="H32" s="21">
        <v>0</v>
      </c>
      <c r="I32" s="21" t="str">
        <v>Local</v>
      </c>
      <c r="K32" s="21">
        <f t="shared" si="0"/>
        <v>3</v>
      </c>
      <c r="L32" s="21" t="str">
        <v>Stock</v>
      </c>
      <c r="M32" s="21">
        <v>4</v>
      </c>
      <c r="N32" s="21" t="str">
        <v>BioLegend</v>
      </c>
      <c r="O32" s="21" t="str">
        <v>FOC Informed By Priya Madam and informed to SM Sir</v>
      </c>
      <c r="P32" s="21" t="str">
        <v>STOCK</v>
      </c>
      <c r="Q32" s="21" t="str">
        <v>Stock</v>
      </c>
      <c r="R32" s="21" t="str">
        <v>STOCK</v>
      </c>
      <c r="S32" s="21">
        <f t="shared" si="1"/>
        <v>3</v>
      </c>
    </row>
    <row r="33" spans="1:19" x14ac:dyDescent="0.25">
      <c r="A33" s="21">
        <v>302306</v>
      </c>
      <c r="B33" s="21">
        <v>1</v>
      </c>
      <c r="C33" s="21" t="str">
        <v>IGIB</v>
      </c>
      <c r="D33" s="21">
        <v>4</v>
      </c>
      <c r="E33" s="21" t="str">
        <v>BioLegend</v>
      </c>
      <c r="F33" s="21">
        <v>0</v>
      </c>
      <c r="G33" s="21" t="str">
        <v>Delhi</v>
      </c>
      <c r="H33" s="21">
        <v>0</v>
      </c>
      <c r="I33" s="21" t="str">
        <v>Local</v>
      </c>
      <c r="K33" s="21">
        <f t="shared" si="0"/>
        <v>14</v>
      </c>
      <c r="L33" s="21" t="str">
        <v>Stock</v>
      </c>
      <c r="M33" s="21">
        <v>-20</v>
      </c>
      <c r="N33" s="21" t="str">
        <v>Mp Bio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14</v>
      </c>
    </row>
    <row r="34" spans="1:19" x14ac:dyDescent="0.25">
      <c r="A34" s="21">
        <v>304108</v>
      </c>
      <c r="B34" s="21">
        <v>1</v>
      </c>
      <c r="C34" s="21" t="str">
        <v>IGIB</v>
      </c>
      <c r="D34" s="21">
        <v>4</v>
      </c>
      <c r="E34" s="21" t="str">
        <v>BioLegend</v>
      </c>
      <c r="F34" s="21">
        <v>0</v>
      </c>
      <c r="G34" s="21" t="str">
        <v>Delhi</v>
      </c>
      <c r="H34" s="21">
        <v>0</v>
      </c>
      <c r="I34" s="21" t="str">
        <v>Local</v>
      </c>
      <c r="K34" s="21">
        <f t="shared" ref="K34:K65" si="2">SUMIFS(B:B,C:C, L34,D:D, M34,E:E, N34,F:F, O34,G:G, P34,H:H, Q34)</f>
        <v>2</v>
      </c>
      <c r="L34" s="21" t="str">
        <v>Stock</v>
      </c>
      <c r="M34" s="21" t="str">
        <v>RT</v>
      </c>
      <c r="N34" s="21" t="str">
        <v>Revvity</v>
      </c>
      <c r="O34" s="21" t="str">
        <v>MACHINE (PRIYANKA MADAM)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2</v>
      </c>
    </row>
    <row r="35" spans="1:19" x14ac:dyDescent="0.25">
      <c r="A35" s="21">
        <v>353214</v>
      </c>
      <c r="B35" s="21">
        <v>1</v>
      </c>
      <c r="C35" s="21" t="str">
        <v>IGIB</v>
      </c>
      <c r="D35" s="21">
        <v>4</v>
      </c>
      <c r="E35" s="21" t="str">
        <v>BioLegend</v>
      </c>
      <c r="F35" s="21">
        <v>0</v>
      </c>
      <c r="G35" s="21" t="str">
        <v>Delhi</v>
      </c>
      <c r="H35" s="21">
        <v>0</v>
      </c>
      <c r="I35" s="21" t="str">
        <v>Local</v>
      </c>
      <c r="K35" s="58">
        <f t="shared" si="2"/>
        <v>1</v>
      </c>
      <c r="L35" s="58" t="str">
        <v>Stock</v>
      </c>
      <c r="M35" s="58">
        <v>4</v>
      </c>
      <c r="N35" s="58" t="str">
        <v>BioLegend</v>
      </c>
      <c r="O35" s="58" t="str">
        <v>Return From Bio Health (Extra Purchase infromed by Priynka Madam)</v>
      </c>
      <c r="P35" s="58" t="str">
        <v>STOCK</v>
      </c>
      <c r="Q35" s="58" t="str">
        <v>Priyanka Madam</v>
      </c>
      <c r="R35" s="58" t="str">
        <v>STOCK</v>
      </c>
      <c r="S35" s="58">
        <f t="shared" si="3"/>
        <v>1</v>
      </c>
    </row>
    <row r="36" spans="1:19" x14ac:dyDescent="0.25">
      <c r="A36" s="21">
        <v>300434</v>
      </c>
      <c r="B36" s="21">
        <v>1</v>
      </c>
      <c r="C36" s="21" t="str">
        <v>IGIB</v>
      </c>
      <c r="D36" s="21">
        <v>4</v>
      </c>
      <c r="E36" s="21" t="str">
        <v>Biolegend</v>
      </c>
      <c r="F36" s="21">
        <v>0</v>
      </c>
      <c r="G36" s="21" t="str">
        <v>Delhi</v>
      </c>
      <c r="H36" s="21">
        <v>0</v>
      </c>
      <c r="I36" s="21" t="str">
        <v>Local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Expired</v>
      </c>
      <c r="P36" s="21" t="str">
        <v>STOCK</v>
      </c>
      <c r="Q36" s="21" t="str">
        <v>Stock</v>
      </c>
      <c r="R36" s="21" t="str">
        <v>STOCK</v>
      </c>
      <c r="S36" s="21">
        <f t="shared" si="3"/>
        <v>1</v>
      </c>
    </row>
    <row r="37" spans="1:19" x14ac:dyDescent="0.25">
      <c r="A37" s="21">
        <v>300560</v>
      </c>
      <c r="B37" s="21">
        <v>1</v>
      </c>
      <c r="C37" s="21" t="str">
        <v>IGIB</v>
      </c>
      <c r="D37" s="21">
        <v>4</v>
      </c>
      <c r="E37" s="21" t="str">
        <v>Biolegend</v>
      </c>
      <c r="F37" s="21">
        <v>0</v>
      </c>
      <c r="G37" s="21" t="str">
        <v>Delhi</v>
      </c>
      <c r="H37" s="21">
        <v>0</v>
      </c>
      <c r="I37" s="21" t="str">
        <v>Local</v>
      </c>
      <c r="K37" s="21">
        <f t="shared" si="2"/>
        <v>1</v>
      </c>
      <c r="L37" s="21" t="str">
        <v>Stock</v>
      </c>
      <c r="M37" s="21" t="str">
        <v>4</v>
      </c>
      <c r="N37" s="21" t="str">
        <v>BioLegend</v>
      </c>
      <c r="O37" s="21" t="str">
        <v>Extra Purchase By Priya Madam</v>
      </c>
      <c r="P37" s="21" t="str">
        <v>STOCK</v>
      </c>
      <c r="Q37" s="21" t="str">
        <v>Stock</v>
      </c>
      <c r="R37" s="21" t="str">
        <v>STOCK</v>
      </c>
      <c r="S37" s="21">
        <f t="shared" si="3"/>
        <v>1</v>
      </c>
    </row>
    <row r="38" spans="1:19" x14ac:dyDescent="0.25">
      <c r="A38" s="21">
        <v>304120</v>
      </c>
      <c r="B38" s="21">
        <v>1</v>
      </c>
      <c r="C38" s="21" t="str">
        <v>IGIB</v>
      </c>
      <c r="D38" s="21">
        <v>4</v>
      </c>
      <c r="E38" s="21" t="str">
        <v>Biolegend</v>
      </c>
      <c r="F38" s="21">
        <v>0</v>
      </c>
      <c r="G38" s="21" t="str">
        <v>Delhi</v>
      </c>
      <c r="H38" s="21">
        <v>0</v>
      </c>
      <c r="I38" s="21" t="str">
        <v>Local</v>
      </c>
      <c r="K38" s="21">
        <f t="shared" si="2"/>
        <v>5</v>
      </c>
      <c r="L38" s="21" t="str">
        <v>Stock</v>
      </c>
      <c r="M38" s="21" t="str">
        <v>RT</v>
      </c>
      <c r="N38" s="21" t="str">
        <v>Biotium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5</v>
      </c>
    </row>
    <row r="39" spans="1:19" x14ac:dyDescent="0.25">
      <c r="A39" s="21">
        <v>304154</v>
      </c>
      <c r="B39" s="21">
        <v>1</v>
      </c>
      <c r="C39" s="21" t="str">
        <v>IGIB</v>
      </c>
      <c r="D39" s="21">
        <v>4</v>
      </c>
      <c r="E39" s="21" t="str">
        <v>Biolegend</v>
      </c>
      <c r="F39" s="21">
        <v>0</v>
      </c>
      <c r="G39" s="21" t="str">
        <v>Delhi</v>
      </c>
      <c r="H39" s="21">
        <v>0</v>
      </c>
      <c r="I39" s="21" t="str">
        <v>Local</v>
      </c>
      <c r="K39" s="21">
        <f t="shared" si="2"/>
        <v>2</v>
      </c>
      <c r="L39" s="21" t="str">
        <v>Stock</v>
      </c>
      <c r="M39" s="21" t="str">
        <v>RT</v>
      </c>
      <c r="N39" s="21" t="str">
        <v>Genei Lab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2</v>
      </c>
    </row>
    <row r="40" spans="1:19" x14ac:dyDescent="0.25">
      <c r="A40" s="21">
        <v>310938</v>
      </c>
      <c r="B40" s="21">
        <v>1</v>
      </c>
      <c r="C40" s="21" t="str">
        <v>IGIB</v>
      </c>
      <c r="D40" s="21">
        <v>4</v>
      </c>
      <c r="E40" s="21" t="str">
        <v>Biolegend</v>
      </c>
      <c r="F40" s="21">
        <v>0</v>
      </c>
      <c r="G40" s="21" t="str">
        <v>Delhi</v>
      </c>
      <c r="H40" s="21">
        <v>0</v>
      </c>
      <c r="I40" s="21" t="str">
        <v>Local</v>
      </c>
      <c r="K40" s="21">
        <f t="shared" si="2"/>
        <v>2</v>
      </c>
      <c r="L40" s="21" t="str">
        <v>Stock</v>
      </c>
      <c r="M40" s="21">
        <v>-20</v>
      </c>
      <c r="N40" s="21" t="str">
        <v>Genei Lab</v>
      </c>
      <c r="O40" s="21" t="str">
        <v>One Piece Damaged received (Replacement received)</v>
      </c>
      <c r="P40" s="21" t="str">
        <v>STOCK</v>
      </c>
      <c r="Q40" s="21" t="str">
        <v>Stock</v>
      </c>
      <c r="R40" s="21" t="str">
        <v>STOCK</v>
      </c>
      <c r="S40" s="21">
        <f t="shared" si="3"/>
        <v>2</v>
      </c>
    </row>
    <row r="41" spans="1:19" x14ac:dyDescent="0.25">
      <c r="A41" s="21">
        <v>321306</v>
      </c>
      <c r="B41" s="21">
        <v>1</v>
      </c>
      <c r="C41" s="21" t="str">
        <v>IGIB</v>
      </c>
      <c r="D41" s="21">
        <v>4</v>
      </c>
      <c r="E41" s="21" t="str">
        <v>Biolegend</v>
      </c>
      <c r="F41" s="21">
        <v>0</v>
      </c>
      <c r="G41" s="21" t="str">
        <v>Delhi</v>
      </c>
      <c r="H41" s="21">
        <v>0</v>
      </c>
      <c r="I41" s="21" t="str">
        <v>Local</v>
      </c>
      <c r="K41" s="21">
        <f t="shared" si="2"/>
        <v>3</v>
      </c>
      <c r="L41" s="21" t="str">
        <v>Stock</v>
      </c>
      <c r="M41" s="21">
        <v>-20</v>
      </c>
      <c r="N41" s="21" t="str">
        <v>Genei Lab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3</v>
      </c>
    </row>
    <row r="42" spans="1:19" x14ac:dyDescent="0.25">
      <c r="A42" s="21">
        <v>344734</v>
      </c>
      <c r="B42" s="21">
        <v>1</v>
      </c>
      <c r="C42" s="21" t="str">
        <v>IGIB</v>
      </c>
      <c r="D42" s="21">
        <v>4</v>
      </c>
      <c r="E42" s="21" t="str">
        <v>Biolegend</v>
      </c>
      <c r="F42" s="21">
        <v>0</v>
      </c>
      <c r="G42" s="21" t="str">
        <v>Delhi</v>
      </c>
      <c r="H42" s="21">
        <v>0</v>
      </c>
      <c r="I42" s="21" t="str">
        <v>Local</v>
      </c>
      <c r="K42" s="21">
        <f t="shared" si="2"/>
        <v>5</v>
      </c>
      <c r="L42" s="21" t="str">
        <v>Stock</v>
      </c>
      <c r="M42" s="21">
        <v>4</v>
      </c>
      <c r="N42" s="21" t="str">
        <v>BioLegend</v>
      </c>
      <c r="O42" s="21" t="str">
        <v>Extra Received</v>
      </c>
      <c r="P42" s="21" t="str">
        <v>STOCK</v>
      </c>
      <c r="Q42" s="21" t="str">
        <v>Stock</v>
      </c>
      <c r="R42" s="21" t="str">
        <v>STOCK</v>
      </c>
      <c r="S42" s="21">
        <f t="shared" si="3"/>
        <v>5</v>
      </c>
    </row>
    <row r="43" spans="1:19" x14ac:dyDescent="0.25">
      <c r="A43" s="21">
        <v>350216</v>
      </c>
      <c r="B43" s="21">
        <v>1</v>
      </c>
      <c r="C43" s="21" t="str">
        <v>IGIB</v>
      </c>
      <c r="D43" s="21">
        <v>4</v>
      </c>
      <c r="E43" s="21" t="str">
        <v>Biolegend</v>
      </c>
      <c r="F43" s="21">
        <v>0</v>
      </c>
      <c r="G43" s="21" t="str">
        <v>Delhi</v>
      </c>
      <c r="H43" s="21">
        <v>0</v>
      </c>
      <c r="I43" s="21" t="str">
        <v>Local</v>
      </c>
      <c r="K43" s="21">
        <f t="shared" si="2"/>
        <v>1</v>
      </c>
      <c r="L43" s="21" t="str">
        <v>Stock</v>
      </c>
      <c r="M43" s="21">
        <v>4</v>
      </c>
      <c r="N43" s="21" t="str">
        <v>BioLegend</v>
      </c>
      <c r="O43" s="21" t="str">
        <v>Retrun From IGIB , Invoice Number 1058</v>
      </c>
      <c r="P43" s="21" t="str">
        <v>STOCK</v>
      </c>
      <c r="Q43" s="21" t="str">
        <v>Open Item</v>
      </c>
      <c r="R43" s="21" t="str">
        <v>STOCK</v>
      </c>
      <c r="S43" s="21">
        <f t="shared" si="3"/>
        <v>1</v>
      </c>
    </row>
    <row r="44" spans="1:19" x14ac:dyDescent="0.25">
      <c r="A44" s="21">
        <v>353236</v>
      </c>
      <c r="B44" s="21">
        <v>1</v>
      </c>
      <c r="C44" s="21" t="str">
        <v>IGIB</v>
      </c>
      <c r="D44" s="21">
        <v>4</v>
      </c>
      <c r="E44" s="21" t="str">
        <v>Biolegend</v>
      </c>
      <c r="F44" s="21">
        <v>0</v>
      </c>
      <c r="G44" s="21" t="str">
        <v>Delhi</v>
      </c>
      <c r="H44" s="21">
        <v>0</v>
      </c>
      <c r="I44" s="21" t="str">
        <v>Local</v>
      </c>
      <c r="K44" s="21">
        <f t="shared" si="2"/>
        <v>17</v>
      </c>
      <c r="L44" s="21" t="str">
        <v>Stock</v>
      </c>
      <c r="M44" s="21">
        <v>-20</v>
      </c>
      <c r="N44" s="21" t="str">
        <v>Intron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17</v>
      </c>
    </row>
    <row r="45" spans="1:19" x14ac:dyDescent="0.25">
      <c r="A45" s="21">
        <v>424602</v>
      </c>
      <c r="B45" s="21">
        <v>1</v>
      </c>
      <c r="C45" s="21" t="str">
        <v>IGIB</v>
      </c>
      <c r="D45" s="21">
        <v>4</v>
      </c>
      <c r="E45" s="21" t="str">
        <v>Biolegend</v>
      </c>
      <c r="F45" s="21">
        <v>0</v>
      </c>
      <c r="G45" s="21" t="str">
        <v>Delhi</v>
      </c>
      <c r="H45" s="21">
        <v>0</v>
      </c>
      <c r="I45" s="21" t="str">
        <v>Local</v>
      </c>
      <c r="K45" s="21">
        <f t="shared" si="2"/>
        <v>3</v>
      </c>
      <c r="L45" s="21" t="str">
        <v>Stock</v>
      </c>
      <c r="M45" s="21">
        <v>4</v>
      </c>
      <c r="N45" s="21" t="str">
        <v>Genexis Biotech</v>
      </c>
      <c r="O45" s="21" t="str">
        <v>Sample Received (Priyanka madam)</v>
      </c>
      <c r="P45" s="21" t="str">
        <v>STOCK</v>
      </c>
      <c r="Q45" s="21" t="str">
        <v>Stock</v>
      </c>
      <c r="R45" s="21" t="str">
        <v>STOCK</v>
      </c>
      <c r="S45" s="21">
        <f t="shared" si="3"/>
        <v>3</v>
      </c>
    </row>
    <row r="46" spans="1:19" x14ac:dyDescent="0.25">
      <c r="A46" s="21">
        <v>621622</v>
      </c>
      <c r="B46" s="21">
        <v>1</v>
      </c>
      <c r="C46" s="21" t="str">
        <v>IGIB</v>
      </c>
      <c r="D46" s="21">
        <v>4</v>
      </c>
      <c r="E46" s="21" t="str">
        <v>Biolegend</v>
      </c>
      <c r="F46" s="21">
        <v>0</v>
      </c>
      <c r="G46" s="21" t="str">
        <v>Delhi</v>
      </c>
      <c r="H46" s="21">
        <v>0</v>
      </c>
      <c r="I46" s="21" t="str">
        <v>Local</v>
      </c>
      <c r="K46" s="21">
        <f t="shared" si="2"/>
        <v>1</v>
      </c>
      <c r="L46" s="21" t="str">
        <v>Stock</v>
      </c>
      <c r="M46" s="21">
        <v>4</v>
      </c>
      <c r="N46" s="21" t="str">
        <v>BioXcell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1</v>
      </c>
    </row>
    <row r="47" spans="1:19" x14ac:dyDescent="0.25">
      <c r="A47" s="21" t="str">
        <v>L-019598-00-0005</v>
      </c>
      <c r="B47" s="21">
        <v>1</v>
      </c>
      <c r="C47" s="21" t="str">
        <v>ILS</v>
      </c>
      <c r="D47" s="21">
        <v>-20</v>
      </c>
      <c r="E47" s="21" t="str">
        <v>DHARMACON</v>
      </c>
      <c r="F47" s="21">
        <v>0</v>
      </c>
      <c r="G47" s="21" t="str">
        <v>Bhuvneshwar</v>
      </c>
      <c r="H47" s="21" t="str">
        <v>PO Awaited</v>
      </c>
      <c r="I47" s="21" t="str">
        <v>OutStation</v>
      </c>
      <c r="K47" s="21">
        <f t="shared" si="2"/>
        <v>11</v>
      </c>
      <c r="L47" s="21" t="str">
        <v>Stock</v>
      </c>
      <c r="M47" s="21">
        <v>4</v>
      </c>
      <c r="N47" s="21" t="str">
        <v>MP BIO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11</v>
      </c>
    </row>
    <row r="48" spans="1:19" x14ac:dyDescent="0.25">
      <c r="A48" s="21" t="str">
        <v>L-013680-01-0005</v>
      </c>
      <c r="B48" s="21">
        <v>1</v>
      </c>
      <c r="C48" s="21" t="str">
        <v>ILS</v>
      </c>
      <c r="D48" s="21">
        <v>-20</v>
      </c>
      <c r="E48" s="21" t="str">
        <v>DHARMACON</v>
      </c>
      <c r="F48" s="21">
        <v>0</v>
      </c>
      <c r="G48" s="21" t="str">
        <v>Bhuvneshwar</v>
      </c>
      <c r="H48" s="21" t="str">
        <v>PO Awaited</v>
      </c>
      <c r="I48" s="21" t="str">
        <v>OutStation</v>
      </c>
      <c r="K48" s="21">
        <f t="shared" si="2"/>
        <v>8</v>
      </c>
      <c r="L48" s="21" t="str">
        <v>Stock</v>
      </c>
      <c r="M48" s="21">
        <v>4</v>
      </c>
      <c r="N48" s="21" t="str">
        <v>DHARMACON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8</v>
      </c>
    </row>
    <row r="49" spans="1:19" x14ac:dyDescent="0.25">
      <c r="A49" s="21" t="str">
        <v>L-012078-00-0005</v>
      </c>
      <c r="B49" s="21">
        <v>1</v>
      </c>
      <c r="C49" s="21" t="str">
        <v>ILS</v>
      </c>
      <c r="D49" s="21">
        <v>-20</v>
      </c>
      <c r="E49" s="21" t="str">
        <v>DHARMACON</v>
      </c>
      <c r="F49" s="21">
        <v>0</v>
      </c>
      <c r="G49" s="21" t="str">
        <v>Bhuvneshwar</v>
      </c>
      <c r="H49" s="21" t="str">
        <v>PO Awaited</v>
      </c>
      <c r="I49" s="21" t="str">
        <v>OutStation</v>
      </c>
      <c r="K49" s="21">
        <f t="shared" si="2"/>
        <v>4</v>
      </c>
      <c r="L49" s="21" t="str">
        <v>Stock</v>
      </c>
      <c r="M49" s="21">
        <v>-20</v>
      </c>
      <c r="N49" s="21" t="str">
        <v>DHARMACON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4</v>
      </c>
    </row>
    <row r="50" spans="1:19" x14ac:dyDescent="0.25">
      <c r="A50" s="21" t="str">
        <v>L-003030-00-0005</v>
      </c>
      <c r="B50" s="21">
        <v>1</v>
      </c>
      <c r="C50" s="21" t="str">
        <v>ILS</v>
      </c>
      <c r="D50" s="21">
        <v>-20</v>
      </c>
      <c r="E50" s="21" t="str">
        <v>DHARMACON</v>
      </c>
      <c r="F50" s="21">
        <v>0</v>
      </c>
      <c r="G50" s="21" t="str">
        <v>Bhuvneshwar</v>
      </c>
      <c r="H50" s="21" t="str">
        <v>PO Awaited</v>
      </c>
      <c r="I50" s="21" t="str">
        <v>OutStation</v>
      </c>
      <c r="K50" s="58">
        <f t="shared" si="2"/>
        <v>181</v>
      </c>
      <c r="L50" s="58" t="str">
        <v>Stock</v>
      </c>
      <c r="M50" s="58" t="str">
        <v>RT</v>
      </c>
      <c r="N50" s="58" t="str">
        <v>BioLegend</v>
      </c>
      <c r="O50" s="58">
        <v>0</v>
      </c>
      <c r="P50" s="58" t="str">
        <v>STOCK</v>
      </c>
      <c r="Q50" s="58" t="str">
        <v>Stock</v>
      </c>
      <c r="R50" s="58" t="str">
        <v>STOCK</v>
      </c>
      <c r="S50" s="58">
        <f t="shared" si="3"/>
        <v>181</v>
      </c>
    </row>
    <row r="51" spans="1:19" x14ac:dyDescent="0.25">
      <c r="A51" s="21" t="str">
        <v>L-004920-01-0005</v>
      </c>
      <c r="B51" s="21">
        <v>1</v>
      </c>
      <c r="C51" s="21" t="str">
        <v>ILS</v>
      </c>
      <c r="D51" s="21">
        <v>-20</v>
      </c>
      <c r="E51" s="21" t="str">
        <v>DHARMACON</v>
      </c>
      <c r="F51" s="21">
        <v>0</v>
      </c>
      <c r="G51" s="21" t="str">
        <v>Bhuvneshwar</v>
      </c>
      <c r="H51" s="21" t="str">
        <v>PO Awaited</v>
      </c>
      <c r="I51" s="21" t="str">
        <v>OutStation</v>
      </c>
      <c r="K51" s="21">
        <f t="shared" si="2"/>
        <v>1</v>
      </c>
      <c r="L51" s="21" t="str">
        <v>Stock</v>
      </c>
      <c r="M51" s="21">
        <v>-20</v>
      </c>
      <c r="N51" s="21" t="str">
        <v>TargetMol</v>
      </c>
      <c r="O51" s="21" t="str">
        <v>EXTRA RECEIVED</v>
      </c>
      <c r="P51" s="21" t="str">
        <v>STOCK</v>
      </c>
      <c r="Q51" s="21" t="str">
        <v>Stock</v>
      </c>
      <c r="R51" s="21" t="str">
        <v>STOCK</v>
      </c>
      <c r="S51" s="21">
        <f t="shared" si="3"/>
        <v>1</v>
      </c>
    </row>
    <row r="52" spans="1:19" x14ac:dyDescent="0.25">
      <c r="A52" s="58" t="str">
        <v>L-003805-00-0005</v>
      </c>
      <c r="B52" s="58">
        <v>1</v>
      </c>
      <c r="C52" s="58" t="str">
        <v>ILS</v>
      </c>
      <c r="D52" s="58">
        <v>-20</v>
      </c>
      <c r="E52" s="58" t="str">
        <v>DHARMACON</v>
      </c>
      <c r="F52" s="58">
        <v>0</v>
      </c>
      <c r="G52" s="58" t="str">
        <v>Bhuvneshwar</v>
      </c>
      <c r="H52" s="58" t="str">
        <v>PO Awaited</v>
      </c>
      <c r="I52" s="58" t="str">
        <v>OutStation</v>
      </c>
      <c r="K52" s="58">
        <f t="shared" si="2"/>
        <v>4</v>
      </c>
      <c r="L52" s="58" t="str">
        <v>Stock</v>
      </c>
      <c r="M52" s="58" t="str">
        <v>RT</v>
      </c>
      <c r="N52" s="58" t="str">
        <v>BioLegend</v>
      </c>
      <c r="O52" s="58">
        <v>0</v>
      </c>
      <c r="P52" s="58" t="str">
        <v>STOCK</v>
      </c>
      <c r="Q52" s="58">
        <v>0</v>
      </c>
      <c r="R52" s="58" t="str">
        <v>STOCK</v>
      </c>
      <c r="S52" s="58">
        <f t="shared" si="3"/>
        <v>4</v>
      </c>
    </row>
    <row r="53" spans="1:19" x14ac:dyDescent="0.25">
      <c r="A53" s="21" t="str">
        <v>D-001810-10-05</v>
      </c>
      <c r="B53" s="21">
        <v>1</v>
      </c>
      <c r="C53" s="21" t="str">
        <v>ILS</v>
      </c>
      <c r="D53" s="21">
        <v>-20</v>
      </c>
      <c r="E53" s="21" t="str">
        <v>DHARMACON</v>
      </c>
      <c r="F53" s="21">
        <v>0</v>
      </c>
      <c r="G53" s="21" t="str">
        <v>Bhuvneshwar</v>
      </c>
      <c r="H53" s="21" t="str">
        <v>PO Awaited</v>
      </c>
      <c r="I53" s="21" t="str">
        <v>OutStation</v>
      </c>
      <c r="K53" s="21">
        <f t="shared" si="2"/>
        <v>5</v>
      </c>
      <c r="L53" s="21" t="str">
        <v>STOCK</v>
      </c>
      <c r="M53" s="21">
        <v>4</v>
      </c>
      <c r="N53" s="21" t="str">
        <v>BioLegend</v>
      </c>
      <c r="O53" s="21">
        <v>0</v>
      </c>
      <c r="P53" s="21" t="str">
        <v>STOCK</v>
      </c>
      <c r="Q53" s="21">
        <v>0</v>
      </c>
      <c r="R53" s="21" t="str">
        <v>STOCK</v>
      </c>
      <c r="S53" s="21">
        <f t="shared" si="3"/>
        <v>5</v>
      </c>
    </row>
    <row r="54" spans="1:19" x14ac:dyDescent="0.25">
      <c r="A54" s="21">
        <v>344614</v>
      </c>
      <c r="B54" s="21">
        <v>1</v>
      </c>
      <c r="C54" s="21" t="str">
        <v>MICRO DELHI</v>
      </c>
      <c r="D54" s="21">
        <v>4</v>
      </c>
      <c r="E54" s="21" t="str">
        <v>BioLegend</v>
      </c>
      <c r="F54" s="21">
        <v>0</v>
      </c>
      <c r="G54" s="21" t="str">
        <v>Delhi</v>
      </c>
      <c r="H54" s="21">
        <v>0</v>
      </c>
      <c r="I54" s="21" t="str">
        <v>Local</v>
      </c>
      <c r="K54" s="21">
        <f t="shared" si="2"/>
        <v>6</v>
      </c>
      <c r="L54" s="21" t="str">
        <v>STOCK</v>
      </c>
      <c r="M54" s="21">
        <v>-20</v>
      </c>
      <c r="N54" s="21" t="str">
        <v>BellBrook</v>
      </c>
      <c r="O54" s="21">
        <v>0</v>
      </c>
      <c r="P54" s="21" t="str">
        <v>STOCK</v>
      </c>
      <c r="Q54" s="21">
        <v>0</v>
      </c>
      <c r="R54" s="21" t="str">
        <v>STOCK</v>
      </c>
      <c r="S54" s="21">
        <f t="shared" si="3"/>
        <v>6</v>
      </c>
    </row>
    <row r="55" spans="1:19" x14ac:dyDescent="0.25">
      <c r="A55" s="21">
        <v>431501</v>
      </c>
      <c r="B55" s="21">
        <v>1</v>
      </c>
      <c r="C55" s="21" t="str">
        <v>MICRO DELHI</v>
      </c>
      <c r="D55" s="21">
        <v>4</v>
      </c>
      <c r="E55" s="21" t="str">
        <v>BioLegend</v>
      </c>
      <c r="F55" s="21">
        <v>0</v>
      </c>
      <c r="G55" s="21" t="str">
        <v>Delhi</v>
      </c>
      <c r="H55" s="21">
        <v>0</v>
      </c>
      <c r="I55" s="21" t="str">
        <v>Local</v>
      </c>
      <c r="K55" s="21">
        <f t="shared" si="2"/>
        <v>40</v>
      </c>
      <c r="L55" s="21" t="str">
        <v>THSTI</v>
      </c>
      <c r="M55" s="21">
        <v>4</v>
      </c>
      <c r="N55" s="21" t="str">
        <v>BioLegend</v>
      </c>
      <c r="O55" s="21">
        <v>0</v>
      </c>
      <c r="P55" s="21" t="str">
        <v>Faridabad</v>
      </c>
      <c r="Q55" s="21">
        <v>0</v>
      </c>
      <c r="R55" s="21" t="str">
        <v>Local</v>
      </c>
      <c r="S55" s="21">
        <f t="shared" si="3"/>
        <v>40</v>
      </c>
    </row>
    <row r="56" spans="1:19" x14ac:dyDescent="0.25">
      <c r="A56" s="21">
        <v>514602</v>
      </c>
      <c r="B56" s="21">
        <v>1</v>
      </c>
      <c r="C56" s="21" t="str">
        <v>MICRO DELHI</v>
      </c>
      <c r="D56" s="21">
        <v>4</v>
      </c>
      <c r="E56" s="21" t="str">
        <v>BioLegend</v>
      </c>
      <c r="F56" s="21">
        <v>0</v>
      </c>
      <c r="G56" s="21" t="str">
        <v>Delhi</v>
      </c>
      <c r="H56" s="21">
        <v>0</v>
      </c>
      <c r="I56" s="21" t="str">
        <v>Local</v>
      </c>
      <c r="K56" s="21">
        <f t="shared" si="2"/>
        <v>3</v>
      </c>
      <c r="L56" s="21" t="str">
        <v>THSTI</v>
      </c>
      <c r="M56" s="21">
        <v>-20</v>
      </c>
      <c r="N56" s="21" t="str">
        <v>Biolegend</v>
      </c>
      <c r="O56" s="21">
        <v>0</v>
      </c>
      <c r="P56" s="21" t="str">
        <v>Faridabad</v>
      </c>
      <c r="Q56" s="21">
        <v>0</v>
      </c>
      <c r="R56" s="21" t="str">
        <v>Local</v>
      </c>
      <c r="S56" s="21">
        <f t="shared" si="3"/>
        <v>3</v>
      </c>
    </row>
    <row r="57" spans="1:19" x14ac:dyDescent="0.25">
      <c r="A57" s="21" t="str">
        <v>L-015121-00-0005</v>
      </c>
      <c r="B57" s="21">
        <v>1</v>
      </c>
      <c r="C57" s="21" t="str">
        <v>NCBS</v>
      </c>
      <c r="D57" s="21">
        <v>-20</v>
      </c>
      <c r="E57" s="21" t="str">
        <v>DHARMACON</v>
      </c>
      <c r="F57" s="21">
        <v>0</v>
      </c>
      <c r="G57" s="21" t="str">
        <v>Banglore</v>
      </c>
      <c r="H57" s="21" t="str">
        <v>PO Awaited</v>
      </c>
      <c r="I57" s="21" t="str">
        <v>OutStation</v>
      </c>
      <c r="K57" s="21">
        <f t="shared" si="2"/>
        <v>4</v>
      </c>
      <c r="L57" s="21" t="str">
        <v>UNKNOWN</v>
      </c>
      <c r="M57" s="21">
        <v>4</v>
      </c>
      <c r="N57" s="21" t="str">
        <v>BioLegend</v>
      </c>
      <c r="O57" s="21" t="str">
        <v>Demo Kit Mohan Sir (740811, 741146) 2 pcs Kit</v>
      </c>
      <c r="P57" s="21" t="str">
        <v>Unknown</v>
      </c>
      <c r="Q57" s="21" t="str">
        <v>Mohan Sir, (Demo)</v>
      </c>
      <c r="R57" s="21" t="str">
        <v>Unknown</v>
      </c>
      <c r="S57" s="21">
        <f t="shared" si="3"/>
        <v>4</v>
      </c>
    </row>
    <row r="58" spans="1:19" x14ac:dyDescent="0.25">
      <c r="A58" s="21" t="str">
        <v>L-020165-00-0005</v>
      </c>
      <c r="B58" s="21">
        <v>1</v>
      </c>
      <c r="C58" s="21" t="str">
        <v>NCBS</v>
      </c>
      <c r="D58" s="21">
        <v>-20</v>
      </c>
      <c r="E58" s="21" t="str">
        <v>DHARMACON</v>
      </c>
      <c r="F58" s="21">
        <v>0</v>
      </c>
      <c r="G58" s="21" t="str">
        <v>Banglore</v>
      </c>
      <c r="H58" s="21" t="str">
        <v>PO Awaited</v>
      </c>
      <c r="I58" s="21" t="str">
        <v>OutStation</v>
      </c>
      <c r="K58" s="21">
        <f t="shared" si="2"/>
        <v>1</v>
      </c>
      <c r="L58" s="21" t="str">
        <v>Unknown</v>
      </c>
      <c r="M58" s="21" t="str">
        <v>RT</v>
      </c>
      <c r="N58" s="21" t="str">
        <v>BioLegend</v>
      </c>
      <c r="O58" s="21" t="str">
        <v>Mohn Sir (Sample) Aurigine Onco</v>
      </c>
      <c r="P58" s="21" t="str">
        <v>Unknown</v>
      </c>
      <c r="Q58" s="21" t="str">
        <v>Mohan sir,(Sample) Aurigine Onco</v>
      </c>
      <c r="R58" s="21" t="str">
        <v>Unknown</v>
      </c>
      <c r="S58" s="21">
        <f t="shared" si="3"/>
        <v>1</v>
      </c>
    </row>
    <row r="59" spans="1:19" x14ac:dyDescent="0.25">
      <c r="A59" s="21">
        <v>424401</v>
      </c>
      <c r="B59" s="21">
        <v>1</v>
      </c>
      <c r="C59" s="21" t="str">
        <v>PRIYANKA MADAM</v>
      </c>
      <c r="D59" s="21">
        <v>4</v>
      </c>
      <c r="E59" s="21" t="str">
        <v>BioLegend</v>
      </c>
      <c r="F59" s="21">
        <v>0</v>
      </c>
      <c r="G59" s="21" t="str">
        <v>Delhi</v>
      </c>
      <c r="H59" s="21" t="str">
        <v>Priyanka Madam</v>
      </c>
      <c r="I59" s="21" t="str">
        <v>Local</v>
      </c>
      <c r="K59" s="21">
        <f t="shared" si="2"/>
        <v>1</v>
      </c>
      <c r="L59" s="21" t="str">
        <v>Unknown</v>
      </c>
      <c r="M59" s="21">
        <v>4</v>
      </c>
      <c r="N59" s="21" t="str">
        <v>BioLegend</v>
      </c>
      <c r="O59" s="21" t="str">
        <v>Mohn Sir (Sample) Aurigine Onco</v>
      </c>
      <c r="P59" s="21" t="str">
        <v>Unknown</v>
      </c>
      <c r="Q59" s="21" t="str">
        <v>Mohan sir,(Sample) Aurigine Onco</v>
      </c>
      <c r="R59" s="21" t="str">
        <v>Unknown</v>
      </c>
      <c r="S59" s="21">
        <f t="shared" si="3"/>
        <v>1</v>
      </c>
    </row>
    <row r="60" spans="1:19" x14ac:dyDescent="0.25">
      <c r="A60" s="21">
        <v>348801</v>
      </c>
      <c r="B60" s="21">
        <v>1</v>
      </c>
      <c r="C60" s="21" t="str">
        <v>PRIYANKA MADAM</v>
      </c>
      <c r="D60" s="21">
        <v>4</v>
      </c>
      <c r="E60" s="21" t="str">
        <v>BioLegend</v>
      </c>
      <c r="F60" s="21">
        <v>0</v>
      </c>
      <c r="G60" s="21" t="str">
        <v>Delhi</v>
      </c>
      <c r="H60" s="21">
        <v>0</v>
      </c>
      <c r="I60" s="21" t="str">
        <v>Local</v>
      </c>
      <c r="K60" s="21">
        <f t="shared" si="2"/>
        <v>1</v>
      </c>
      <c r="L60" s="21" t="str">
        <v>VECTOR</v>
      </c>
      <c r="M60" s="21">
        <v>4</v>
      </c>
      <c r="N60" s="21" t="str">
        <v>Biolegend</v>
      </c>
      <c r="O60" s="21">
        <v>0</v>
      </c>
      <c r="P60" s="21" t="str">
        <v>Punjab</v>
      </c>
      <c r="Q60" s="21" t="str">
        <v>Vishal Will Confirm</v>
      </c>
      <c r="R60" s="21" t="str">
        <v>OutStation</v>
      </c>
      <c r="S60" s="21">
        <f t="shared" si="3"/>
        <v>1</v>
      </c>
    </row>
    <row r="61" spans="1:19" x14ac:dyDescent="0.25">
      <c r="A61" s="21">
        <v>592702</v>
      </c>
      <c r="B61" s="21">
        <v>1</v>
      </c>
      <c r="C61" s="21" t="str">
        <v>RCB</v>
      </c>
      <c r="D61" s="21">
        <v>-20</v>
      </c>
      <c r="E61" s="21" t="str">
        <v>BioLegend</v>
      </c>
      <c r="F61" s="21">
        <v>0</v>
      </c>
      <c r="G61" s="21" t="str">
        <v>Delhi</v>
      </c>
      <c r="H61" s="21">
        <v>0</v>
      </c>
      <c r="I61" s="21" t="str">
        <v>Local</v>
      </c>
      <c r="K61" s="21">
        <f t="shared" si="2"/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f t="shared" si="3"/>
        <v>0</v>
      </c>
    </row>
    <row r="62" spans="1:19" x14ac:dyDescent="0.25">
      <c r="A62" s="21">
        <v>740145</v>
      </c>
      <c r="B62" s="21">
        <v>1</v>
      </c>
      <c r="C62" s="21" t="str">
        <v>RCB</v>
      </c>
      <c r="D62" s="21">
        <v>4</v>
      </c>
      <c r="E62" s="21" t="str">
        <v>Biolegend</v>
      </c>
      <c r="F62" s="21">
        <v>0</v>
      </c>
      <c r="G62" s="21" t="str">
        <v>Delhi</v>
      </c>
      <c r="H62" s="21">
        <v>0</v>
      </c>
      <c r="I62" s="21" t="str">
        <v>Local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>
        <v>740379</v>
      </c>
      <c r="B63" s="21">
        <v>1</v>
      </c>
      <c r="C63" s="21" t="str">
        <v>RCB</v>
      </c>
      <c r="D63" s="21" t="str">
        <v>RT</v>
      </c>
      <c r="E63" s="21" t="str">
        <v>Biolegend</v>
      </c>
      <c r="F63" s="21">
        <v>0</v>
      </c>
      <c r="G63" s="21" t="str">
        <v>Delhi</v>
      </c>
      <c r="H63" s="21">
        <v>0</v>
      </c>
      <c r="I63" s="21" t="str">
        <v>Local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>
        <v>740623</v>
      </c>
      <c r="B64" s="21">
        <v>1</v>
      </c>
      <c r="C64" s="21" t="str">
        <v>RCB</v>
      </c>
      <c r="D64" s="21">
        <v>4</v>
      </c>
      <c r="E64" s="21" t="str">
        <v>Biolegend</v>
      </c>
      <c r="F64" s="21">
        <v>0</v>
      </c>
      <c r="G64" s="21" t="str">
        <v>Delhi</v>
      </c>
      <c r="H64" s="21">
        <v>0</v>
      </c>
      <c r="I64" s="21" t="str">
        <v>Local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740627</v>
      </c>
      <c r="B65" s="21">
        <v>1</v>
      </c>
      <c r="C65" s="21" t="str">
        <v>RCB</v>
      </c>
      <c r="D65" s="21">
        <v>4</v>
      </c>
      <c r="E65" s="21" t="str">
        <v>Biolegend</v>
      </c>
      <c r="F65" s="21">
        <v>0</v>
      </c>
      <c r="G65" s="21" t="str">
        <v>Delhi</v>
      </c>
      <c r="H65" s="21">
        <v>0</v>
      </c>
      <c r="I65" s="21" t="str">
        <v>Local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740628</v>
      </c>
      <c r="B66" s="21">
        <v>1</v>
      </c>
      <c r="C66" s="21" t="str">
        <v>RCB</v>
      </c>
      <c r="D66" s="21">
        <v>4</v>
      </c>
      <c r="E66" s="21" t="str">
        <v>Biolegend</v>
      </c>
      <c r="F66" s="21">
        <v>0</v>
      </c>
      <c r="G66" s="21" t="str">
        <v>Delhi</v>
      </c>
      <c r="H66" s="21">
        <v>0</v>
      </c>
      <c r="I66" s="21" t="str">
        <v>Local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740629</v>
      </c>
      <c r="B67" s="21">
        <v>1</v>
      </c>
      <c r="C67" s="21" t="str">
        <v>RCB</v>
      </c>
      <c r="D67" s="21">
        <v>4</v>
      </c>
      <c r="E67" s="21" t="str">
        <v>Biolegend</v>
      </c>
      <c r="F67" s="21">
        <v>0</v>
      </c>
      <c r="G67" s="21" t="str">
        <v>Delhi</v>
      </c>
      <c r="H67" s="21">
        <v>0</v>
      </c>
      <c r="I67" s="21" t="str">
        <v>Local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740634</v>
      </c>
      <c r="B68" s="21">
        <v>1</v>
      </c>
      <c r="C68" s="21" t="str">
        <v>RCB</v>
      </c>
      <c r="D68" s="21">
        <v>4</v>
      </c>
      <c r="E68" s="21" t="str">
        <v>Biolegend</v>
      </c>
      <c r="F68" s="21">
        <v>0</v>
      </c>
      <c r="G68" s="21" t="str">
        <v>Delhi</v>
      </c>
      <c r="H68" s="21">
        <v>0</v>
      </c>
      <c r="I68" s="21" t="str">
        <v>Local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741260</v>
      </c>
      <c r="B69" s="21">
        <v>1</v>
      </c>
      <c r="C69" s="21" t="str">
        <v>RCB</v>
      </c>
      <c r="D69" s="21">
        <v>4</v>
      </c>
      <c r="E69" s="21" t="str">
        <v>Biolegend</v>
      </c>
      <c r="F69" s="21">
        <v>0</v>
      </c>
      <c r="G69" s="21" t="str">
        <v>Delhi</v>
      </c>
      <c r="H69" s="21">
        <v>0</v>
      </c>
      <c r="I69" s="21" t="str">
        <v>Local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 t="str">
        <v>HBM-EXP-B2.5</v>
      </c>
      <c r="B70" s="21">
        <v>5</v>
      </c>
      <c r="C70" s="21" t="str">
        <v>Sample (PM)</v>
      </c>
      <c r="D70" s="21">
        <v>4</v>
      </c>
      <c r="E70" s="21" t="str">
        <v>Hansa Biomed</v>
      </c>
      <c r="F70" s="21" t="str">
        <v>Priyanka Madam</v>
      </c>
      <c r="G70" s="21" t="str">
        <v>delhi</v>
      </c>
      <c r="H70" s="21" t="str">
        <v>Priyanka Madam</v>
      </c>
      <c r="I70" s="21" t="str">
        <v>Local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 t="str">
        <v>SE2619T-2-1.5</v>
      </c>
      <c r="B71" s="21">
        <v>1</v>
      </c>
      <c r="C71" s="21" t="str">
        <v>SOUTH CAMPUS</v>
      </c>
      <c r="D71" s="21" t="str">
        <v>RT</v>
      </c>
      <c r="E71" s="21" t="str">
        <v>HOEFER</v>
      </c>
      <c r="F71" s="21">
        <v>0</v>
      </c>
      <c r="G71" s="21" t="str">
        <v>Delhi</v>
      </c>
      <c r="H71" s="21" t="str">
        <v>Sample</v>
      </c>
      <c r="I71" s="21" t="str">
        <v>Local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 t="str">
        <v>SE211A-10-1.5</v>
      </c>
      <c r="B72" s="21">
        <v>1</v>
      </c>
      <c r="C72" s="21" t="str">
        <v>SOUTH CAMPUS</v>
      </c>
      <c r="D72" s="21" t="str">
        <v>RT</v>
      </c>
      <c r="E72" s="21" t="str">
        <v>HOEFER</v>
      </c>
      <c r="F72" s="21">
        <v>0</v>
      </c>
      <c r="G72" s="21" t="str">
        <v>Delhi</v>
      </c>
      <c r="H72" s="21" t="str">
        <v>Sample</v>
      </c>
      <c r="I72" s="21" t="str">
        <v>Local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316302</v>
      </c>
      <c r="B73" s="21">
        <v>2</v>
      </c>
      <c r="C73" s="21" t="str">
        <v>Stock</v>
      </c>
      <c r="D73" s="21">
        <v>4</v>
      </c>
      <c r="E73" s="21" t="str">
        <v>BioLegend</v>
      </c>
      <c r="F73" s="21" t="str">
        <v>Biocon Order Cancelled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556002</v>
      </c>
      <c r="B74" s="21">
        <v>5</v>
      </c>
      <c r="C74" s="21" t="str">
        <v>Stock</v>
      </c>
      <c r="D74" s="21">
        <v>-20</v>
      </c>
      <c r="E74" s="21" t="str">
        <v>BioLegend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570802</v>
      </c>
      <c r="B75" s="21">
        <v>2</v>
      </c>
      <c r="C75" s="21" t="str">
        <v>Stock</v>
      </c>
      <c r="D75" s="21">
        <v>-20</v>
      </c>
      <c r="E75" s="21" t="str">
        <v>BioLegend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8">
        <f t="shared" si="4"/>
        <v>0</v>
      </c>
      <c r="L75" s="58"/>
      <c r="M75" s="58"/>
      <c r="N75" s="58"/>
      <c r="O75" s="58"/>
      <c r="P75" s="58"/>
      <c r="Q75" s="58"/>
      <c r="R75" s="58"/>
      <c r="S75" s="58">
        <f t="shared" si="5"/>
        <v>0</v>
      </c>
    </row>
    <row r="76" spans="1:19" x14ac:dyDescent="0.25">
      <c r="A76" s="21">
        <v>423303</v>
      </c>
      <c r="B76" s="21">
        <v>1</v>
      </c>
      <c r="C76" s="21" t="str">
        <v>Stock</v>
      </c>
      <c r="D76" s="21">
        <v>-20</v>
      </c>
      <c r="E76" s="21" t="str">
        <v>BioLegend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421002</v>
      </c>
      <c r="B77" s="21">
        <v>2</v>
      </c>
      <c r="C77" s="21" t="str">
        <v>Stock</v>
      </c>
      <c r="D77" s="21">
        <v>4</v>
      </c>
      <c r="E77" s="21" t="str">
        <v>BioLegend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421403</v>
      </c>
      <c r="B78" s="21">
        <v>4</v>
      </c>
      <c r="C78" s="21" t="str">
        <v>Stock</v>
      </c>
      <c r="D78" s="21">
        <v>4</v>
      </c>
      <c r="E78" s="21" t="str">
        <v>BioLegend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100261</v>
      </c>
      <c r="B79" s="21">
        <v>1</v>
      </c>
      <c r="C79" s="21" t="str">
        <v>Stock</v>
      </c>
      <c r="D79" s="21">
        <v>4</v>
      </c>
      <c r="E79" s="21" t="str">
        <v>BioLegend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108123</v>
      </c>
      <c r="B80" s="21">
        <v>1</v>
      </c>
      <c r="C80" s="21" t="str">
        <v>Stock</v>
      </c>
      <c r="D80" s="21">
        <v>4</v>
      </c>
      <c r="E80" s="21" t="str">
        <v>BioLegend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329702</v>
      </c>
      <c r="B81" s="21">
        <v>2</v>
      </c>
      <c r="C81" s="21" t="str">
        <v>Stock</v>
      </c>
      <c r="D81" s="21">
        <v>4</v>
      </c>
      <c r="E81" s="21" t="str">
        <v>BioLegend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 t="str">
        <v>RU-187978-00-0020</v>
      </c>
      <c r="B82" s="21">
        <v>1</v>
      </c>
      <c r="C82" s="21" t="str">
        <v>Stock</v>
      </c>
      <c r="D82" s="21">
        <v>-20</v>
      </c>
      <c r="E82" s="21" t="str">
        <v>Dharmacon</v>
      </c>
      <c r="F82" s="21" t="str">
        <v>Set of 4 item code (N-187978-01-0020, N-187978-02-0020, N-187978-03-0020, N-187978-04-0020)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 t="str">
        <v>J-004924-06-0010</v>
      </c>
      <c r="B83" s="21">
        <v>1</v>
      </c>
      <c r="C83" s="21" t="str">
        <v>Stock</v>
      </c>
      <c r="D83" s="21">
        <v>-20</v>
      </c>
      <c r="E83" s="21" t="str">
        <v>Dharmacon</v>
      </c>
      <c r="F83" s="21" t="str">
        <v>Extra Item Purchased (Informed by Dharmendra Sir)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814326</v>
      </c>
      <c r="B84" s="21">
        <v>2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194825</v>
      </c>
      <c r="B85" s="21">
        <v>2</v>
      </c>
      <c r="C85" s="21" t="str">
        <v>Stock</v>
      </c>
      <c r="D85" s="21" t="str">
        <v>RT</v>
      </c>
      <c r="E85" s="21" t="str">
        <v>Mp Bio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104772</v>
      </c>
      <c r="B86" s="21">
        <v>2</v>
      </c>
      <c r="C86" s="21" t="str">
        <v>Stock</v>
      </c>
      <c r="D86" s="21" t="str">
        <v>RT</v>
      </c>
      <c r="E86" s="21" t="str">
        <v>Mp Bio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100570</v>
      </c>
      <c r="B87" s="21">
        <v>1</v>
      </c>
      <c r="C87" s="21" t="str">
        <v>Stock</v>
      </c>
      <c r="D87" s="21" t="str">
        <v>RT</v>
      </c>
      <c r="E87" s="21" t="str">
        <v>Mp Bio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152574</v>
      </c>
      <c r="B88" s="21">
        <v>1</v>
      </c>
      <c r="C88" s="21" t="str">
        <v>Stock</v>
      </c>
      <c r="D88" s="21" t="str">
        <v>RT</v>
      </c>
      <c r="E88" s="21" t="str">
        <v>Mp Bio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193982</v>
      </c>
      <c r="B89" s="21">
        <v>4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1860454</v>
      </c>
      <c r="B90" s="21">
        <v>1</v>
      </c>
      <c r="C90" s="21" t="str">
        <v>Stock</v>
      </c>
      <c r="D90" s="21" t="str">
        <v>RT</v>
      </c>
      <c r="E90" s="21" t="str">
        <v>Mp Bio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6553050</v>
      </c>
      <c r="B91" s="21">
        <v>1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194002</v>
      </c>
      <c r="B92" s="21">
        <v>2</v>
      </c>
      <c r="C92" s="21" t="str">
        <v>Stock</v>
      </c>
      <c r="D92" s="21" t="str">
        <v>RT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16532</v>
      </c>
      <c r="B93" s="21">
        <v>21</v>
      </c>
      <c r="C93" s="21" t="str">
        <v>Stock</v>
      </c>
      <c r="D93" s="21" t="str">
        <v>RT</v>
      </c>
      <c r="E93" s="21" t="str">
        <v>Sartorius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16532</v>
      </c>
      <c r="B94" s="21">
        <v>11</v>
      </c>
      <c r="C94" s="21" t="str">
        <v>Stock</v>
      </c>
      <c r="D94" s="21" t="str">
        <v>RT</v>
      </c>
      <c r="E94" s="21" t="str">
        <v>Sartorius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16533</v>
      </c>
      <c r="B95" s="21">
        <v>9</v>
      </c>
      <c r="C95" s="21" t="str">
        <v>Stock</v>
      </c>
      <c r="D95" s="21" t="str">
        <v>RT</v>
      </c>
      <c r="E95" s="21" t="str">
        <v>Sartorius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 t="str">
        <v>VS0191</v>
      </c>
      <c r="B96" s="21">
        <v>1</v>
      </c>
      <c r="C96" s="21" t="str">
        <v>Stock</v>
      </c>
      <c r="D96" s="21" t="str">
        <v>RT</v>
      </c>
      <c r="E96" s="21" t="str">
        <v>Sartorius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VS0141</v>
      </c>
      <c r="B97" s="21">
        <v>1</v>
      </c>
      <c r="C97" s="21" t="str">
        <v>Stock</v>
      </c>
      <c r="D97" s="21" t="str">
        <v>RT</v>
      </c>
      <c r="E97" s="21" t="str">
        <v>Sartorius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 t="str">
        <v>15407-47-MIN</v>
      </c>
      <c r="B98" s="21">
        <v>2</v>
      </c>
      <c r="C98" s="21" t="str">
        <v>Stock</v>
      </c>
      <c r="D98" s="21" t="str">
        <v>RT</v>
      </c>
      <c r="E98" s="21" t="str">
        <v>Sartorius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VS04T01</v>
      </c>
      <c r="B99" s="21">
        <v>2</v>
      </c>
      <c r="C99" s="21" t="str">
        <v>Stock</v>
      </c>
      <c r="D99" s="21" t="str">
        <v>RT</v>
      </c>
      <c r="E99" s="21" t="str">
        <v>Sartorius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VS04T01</v>
      </c>
      <c r="B100" s="21">
        <v>4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VS15T91</v>
      </c>
      <c r="B101" s="21">
        <v>3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VS15T21</v>
      </c>
      <c r="B102" s="21">
        <v>1</v>
      </c>
      <c r="C102" s="21" t="str">
        <v>Stock</v>
      </c>
      <c r="D102" s="21" t="str">
        <v>RT</v>
      </c>
      <c r="E102" s="21" t="str">
        <v>Sartorius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VS2051</v>
      </c>
      <c r="B103" s="21">
        <v>1</v>
      </c>
      <c r="C103" s="21" t="str">
        <v>Stock</v>
      </c>
      <c r="D103" s="21" t="str">
        <v>RT</v>
      </c>
      <c r="E103" s="21" t="str">
        <v>Sartorius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VS15TR21</v>
      </c>
      <c r="B104" s="21">
        <v>1</v>
      </c>
      <c r="C104" s="21" t="str">
        <v>Stock</v>
      </c>
      <c r="D104" s="21" t="str">
        <v>RT</v>
      </c>
      <c r="E104" s="21" t="str">
        <v>Sartorius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631151</v>
      </c>
      <c r="B105" s="21">
        <v>1</v>
      </c>
      <c r="C105" s="21" t="str">
        <v>Stock</v>
      </c>
      <c r="D105" s="21">
        <v>4</v>
      </c>
      <c r="E105" s="21" t="str">
        <v>BioLegend</v>
      </c>
      <c r="F105" s="21" t="str">
        <v>FOC Informed By Priya Madam and informed to SM Sir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656801</v>
      </c>
      <c r="B106" s="21">
        <v>1</v>
      </c>
      <c r="C106" s="21" t="str">
        <v>Stock</v>
      </c>
      <c r="D106" s="21">
        <v>4</v>
      </c>
      <c r="E106" s="21" t="str">
        <v>BioLegend</v>
      </c>
      <c r="F106" s="21" t="str">
        <v>FOC Informed By Priya Madam and informed to SM Sir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805002</v>
      </c>
      <c r="B107" s="21">
        <v>1</v>
      </c>
      <c r="C107" s="21" t="str">
        <v>Stock</v>
      </c>
      <c r="D107" s="21">
        <v>4</v>
      </c>
      <c r="E107" s="21" t="str">
        <v>BioLegend</v>
      </c>
      <c r="F107" s="21" t="str">
        <v>FOC Informed By Priya Madam and informed to SM Sir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 t="str">
        <v>092913726</v>
      </c>
      <c r="B108" s="21">
        <v>10</v>
      </c>
      <c r="C108" s="21" t="str">
        <v>Stock</v>
      </c>
      <c r="D108" s="21">
        <v>-20</v>
      </c>
      <c r="E108" s="21" t="str">
        <v>Mp Bio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 t="str">
        <v>TM125-220</v>
      </c>
      <c r="B109" s="21">
        <v>1</v>
      </c>
      <c r="C109" s="21" t="str">
        <v>Stock</v>
      </c>
      <c r="D109" s="21" t="str">
        <v>RT</v>
      </c>
      <c r="E109" s="21" t="str">
        <v>Revvity</v>
      </c>
      <c r="F109" s="21" t="str">
        <v>MACHINE (PRIYANKA MADAM)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TM-125-220-05</v>
      </c>
      <c r="B110" s="21">
        <v>1</v>
      </c>
      <c r="C110" s="21" t="str">
        <v>Stock</v>
      </c>
      <c r="D110" s="21" t="str">
        <v>RT</v>
      </c>
      <c r="E110" s="21" t="str">
        <v>Revvity</v>
      </c>
      <c r="F110" s="21" t="str">
        <v>MACHINE (PRIYANKA MADAM)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344812</v>
      </c>
      <c r="B111" s="21">
        <v>1</v>
      </c>
      <c r="C111" s="21" t="str">
        <v>Stock</v>
      </c>
      <c r="D111" s="21">
        <v>4</v>
      </c>
      <c r="E111" s="21" t="str">
        <v>BioLegend</v>
      </c>
      <c r="F111" s="21" t="str">
        <v>Return From Bio Health (Extra Purchase infromed by Priynka Madam)</v>
      </c>
      <c r="G111" s="21" t="str">
        <v>STOCK</v>
      </c>
      <c r="H111" s="21" t="str">
        <v>Priyanka Madam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421403</v>
      </c>
      <c r="B112" s="21">
        <v>1</v>
      </c>
      <c r="C112" s="21" t="str">
        <v>Stock</v>
      </c>
      <c r="D112" s="21">
        <v>4</v>
      </c>
      <c r="E112" s="21" t="str">
        <v>BioLegend</v>
      </c>
      <c r="F112" s="21" t="str">
        <v>Expired</v>
      </c>
      <c r="G112" s="21" t="str">
        <v>STOCK</v>
      </c>
      <c r="H112" s="21" t="str">
        <v>Stock</v>
      </c>
      <c r="I112" s="21" t="str">
        <v>STOCK</v>
      </c>
    </row>
    <row r="113" spans="1:9" x14ac:dyDescent="0.25">
      <c r="A113" s="21">
        <v>6542050</v>
      </c>
      <c r="B113" s="21">
        <v>1</v>
      </c>
      <c r="C113" s="21" t="str">
        <v>Stock</v>
      </c>
      <c r="D113" s="21" t="str">
        <v>RT</v>
      </c>
      <c r="E113" s="21" t="str">
        <v>Mp Bio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6539025</v>
      </c>
      <c r="B114" s="21">
        <v>1</v>
      </c>
      <c r="C114" s="21" t="str">
        <v>Stock</v>
      </c>
      <c r="D114" s="21" t="str">
        <v>RT</v>
      </c>
      <c r="E114" s="21" t="str">
        <v>Mp Bio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>
        <v>6552050</v>
      </c>
      <c r="B115" s="21">
        <v>6</v>
      </c>
      <c r="C115" s="21" t="str">
        <v>Stock</v>
      </c>
      <c r="D115" s="21" t="str">
        <v>RT</v>
      </c>
      <c r="E115" s="21" t="str">
        <v>Mp Bio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300408</v>
      </c>
      <c r="B116" s="21">
        <v>1</v>
      </c>
      <c r="C116" s="21" t="str">
        <v>Stock</v>
      </c>
      <c r="D116" s="21" t="str">
        <v>4</v>
      </c>
      <c r="E116" s="21" t="str">
        <v>BioLegend</v>
      </c>
      <c r="F116" s="21" t="str">
        <v>Extra Purchase By Priya Madam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41003</v>
      </c>
      <c r="B117" s="21">
        <v>1</v>
      </c>
      <c r="C117" s="21" t="str">
        <v>Stock</v>
      </c>
      <c r="D117" s="21" t="str">
        <v>RT</v>
      </c>
      <c r="E117" s="21" t="str">
        <v>Biotium</v>
      </c>
      <c r="F117" s="21">
        <v>0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116910001</v>
      </c>
      <c r="B118" s="21">
        <v>1</v>
      </c>
      <c r="C118" s="21" t="str">
        <v>Stock</v>
      </c>
      <c r="D118" s="21" t="str">
        <v>RT</v>
      </c>
      <c r="E118" s="21" t="str">
        <v>Mp Bio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 t="str">
        <v>VS15T01</v>
      </c>
      <c r="B119" s="21">
        <v>1</v>
      </c>
      <c r="C119" s="21" t="str">
        <v>Stock</v>
      </c>
      <c r="D119" s="21" t="str">
        <v>RT</v>
      </c>
      <c r="E119" s="21" t="str">
        <v>Sartorius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 t="str">
        <v>2600505001730</v>
      </c>
      <c r="B120" s="21">
        <v>2</v>
      </c>
      <c r="C120" s="21" t="str">
        <v>Stock</v>
      </c>
      <c r="D120" s="21" t="str">
        <v>RT</v>
      </c>
      <c r="E120" s="21" t="str">
        <v>Genei Lab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 t="str">
        <v>2662070501730</v>
      </c>
      <c r="B121" s="21">
        <v>2</v>
      </c>
      <c r="C121" s="21" t="str">
        <v>Stock</v>
      </c>
      <c r="D121" s="21">
        <v>-20</v>
      </c>
      <c r="E121" s="21" t="str">
        <v>Genei Lab</v>
      </c>
      <c r="F121" s="21" t="str">
        <v>One Piece Damaged received (Replacement received)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 t="str">
        <v>2662670501730</v>
      </c>
      <c r="B122" s="21">
        <v>2</v>
      </c>
      <c r="C122" s="21" t="str">
        <v>Stock</v>
      </c>
      <c r="D122" s="21">
        <v>-20</v>
      </c>
      <c r="E122" s="21" t="str">
        <v>Genei Lab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 t="str">
        <v>0210064710</v>
      </c>
      <c r="B123" s="21">
        <v>1</v>
      </c>
      <c r="C123" s="21" t="str">
        <v>Stock</v>
      </c>
      <c r="D123" s="21">
        <v>-20</v>
      </c>
      <c r="E123" s="21" t="str">
        <v>Mp Bio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16532</v>
      </c>
      <c r="B124" s="21">
        <v>18</v>
      </c>
      <c r="C124" s="21" t="str">
        <v>Stock</v>
      </c>
      <c r="D124" s="21" t="str">
        <v>RT</v>
      </c>
      <c r="E124" s="21" t="str">
        <v>Sartorius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VS15T21</v>
      </c>
      <c r="B125" s="21">
        <v>4</v>
      </c>
      <c r="C125" s="21" t="str">
        <v>Stock</v>
      </c>
      <c r="D125" s="21" t="str">
        <v>RT</v>
      </c>
      <c r="E125" s="21" t="str">
        <v>Sartorius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432504</v>
      </c>
      <c r="B126" s="21">
        <v>1</v>
      </c>
      <c r="C126" s="21" t="str">
        <v>Stock</v>
      </c>
      <c r="D126" s="21">
        <v>4</v>
      </c>
      <c r="E126" s="21" t="str">
        <v>BioLegend</v>
      </c>
      <c r="F126" s="21" t="str">
        <v>Extra Received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>
        <v>431304</v>
      </c>
      <c r="B127" s="21">
        <v>1</v>
      </c>
      <c r="C127" s="21" t="str">
        <v>Stock</v>
      </c>
      <c r="D127" s="21">
        <v>4</v>
      </c>
      <c r="E127" s="21" t="str">
        <v>BioLegend</v>
      </c>
      <c r="F127" s="21" t="str">
        <v>Extra Received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430804</v>
      </c>
      <c r="B128" s="21">
        <v>1</v>
      </c>
      <c r="C128" s="21" t="str">
        <v>Stock</v>
      </c>
      <c r="D128" s="21">
        <v>4</v>
      </c>
      <c r="E128" s="21" t="str">
        <v>BioLegend</v>
      </c>
      <c r="F128" s="21" t="str">
        <v>Extra Received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430904</v>
      </c>
      <c r="B129" s="21">
        <v>1</v>
      </c>
      <c r="C129" s="21" t="str">
        <v>Stock</v>
      </c>
      <c r="D129" s="21">
        <v>4</v>
      </c>
      <c r="E129" s="21" t="str">
        <v>BioLegend</v>
      </c>
      <c r="F129" s="21" t="str">
        <v>Extra Received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850494</v>
      </c>
      <c r="B130" s="21">
        <v>1</v>
      </c>
      <c r="C130" s="21" t="str">
        <v>Stock</v>
      </c>
      <c r="D130" s="21" t="str">
        <v>RT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424602</v>
      </c>
      <c r="B131" s="21">
        <v>1</v>
      </c>
      <c r="C131" s="21" t="str">
        <v>Stock</v>
      </c>
      <c r="D131" s="21">
        <v>4</v>
      </c>
      <c r="E131" s="21" t="str">
        <v>BioLegend</v>
      </c>
      <c r="F131" s="21" t="str">
        <v>Retrun From IGIB , Invoice Number 1058</v>
      </c>
      <c r="G131" s="21" t="str">
        <v>STOCK</v>
      </c>
      <c r="H131" s="21" t="str">
        <v>Open Item</v>
      </c>
      <c r="I131" s="21" t="str">
        <v>STOCK</v>
      </c>
    </row>
    <row r="132" spans="1:9" x14ac:dyDescent="0.25">
      <c r="A132" s="21">
        <v>25021.5</v>
      </c>
      <c r="B132" s="21">
        <v>10</v>
      </c>
      <c r="C132" s="21" t="str">
        <v>Stock</v>
      </c>
      <c r="D132" s="21">
        <v>-20</v>
      </c>
      <c r="E132" s="21" t="str">
        <v>Intron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25021.5</v>
      </c>
      <c r="B133" s="21">
        <v>7</v>
      </c>
      <c r="C133" s="21" t="str">
        <v>Stock</v>
      </c>
      <c r="D133" s="21">
        <v>-20</v>
      </c>
      <c r="E133" s="21" t="str">
        <v>Intron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 t="str">
        <v>LSM 1077</v>
      </c>
      <c r="B134" s="21">
        <v>3</v>
      </c>
      <c r="C134" s="21" t="str">
        <v>Stock</v>
      </c>
      <c r="D134" s="21">
        <v>4</v>
      </c>
      <c r="E134" s="21" t="str">
        <v>Genexis Biotech</v>
      </c>
      <c r="F134" s="21" t="str">
        <v>Sample Received (Priyanka madam)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152624</v>
      </c>
      <c r="B135" s="21">
        <v>1</v>
      </c>
      <c r="C135" s="21" t="str">
        <v>Stock</v>
      </c>
      <c r="D135" s="21" t="str">
        <v>RT</v>
      </c>
      <c r="E135" s="21" t="str">
        <v>Mp Bio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 t="str">
        <v>0602100031730</v>
      </c>
      <c r="B136" s="21">
        <v>1</v>
      </c>
      <c r="C136" s="21" t="str">
        <v>Stock</v>
      </c>
      <c r="D136" s="21">
        <v>-20</v>
      </c>
      <c r="E136" s="21" t="str">
        <v>Genei Lab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421101</v>
      </c>
      <c r="B137" s="21">
        <v>3</v>
      </c>
      <c r="C137" s="21" t="str">
        <v>Stock</v>
      </c>
      <c r="D137" s="21">
        <v>4</v>
      </c>
      <c r="E137" s="21" t="str">
        <v>BioLegend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41003</v>
      </c>
      <c r="B138" s="21">
        <v>4</v>
      </c>
      <c r="C138" s="21" t="str">
        <v>Stock</v>
      </c>
      <c r="D138" s="21" t="str">
        <v>RT</v>
      </c>
      <c r="E138" s="21" t="str">
        <v>Biotium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BE0416</v>
      </c>
      <c r="B139" s="21">
        <v>1</v>
      </c>
      <c r="C139" s="21" t="str">
        <v>Stock</v>
      </c>
      <c r="D139" s="21">
        <v>4</v>
      </c>
      <c r="E139" s="21" t="str">
        <v>BioXcell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 t="str">
        <v>092913726</v>
      </c>
      <c r="B140" s="21">
        <v>3</v>
      </c>
      <c r="C140" s="21" t="str">
        <v>Stock</v>
      </c>
      <c r="D140" s="21">
        <v>-20</v>
      </c>
      <c r="E140" s="21" t="str">
        <v>MP Bio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805615</v>
      </c>
      <c r="B141" s="21">
        <v>2</v>
      </c>
      <c r="C141" s="21" t="str">
        <v>Stock</v>
      </c>
      <c r="D141" s="21" t="str">
        <v>RT</v>
      </c>
      <c r="E141" s="21" t="str">
        <v>MP BIO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4064112</v>
      </c>
      <c r="B142" s="21">
        <v>4</v>
      </c>
      <c r="C142" s="21" t="str">
        <v>Stock</v>
      </c>
      <c r="D142" s="21">
        <v>4</v>
      </c>
      <c r="E142" s="21" t="str">
        <v>MP BIO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11TRIMPR01</v>
      </c>
      <c r="B143" s="21">
        <v>3</v>
      </c>
      <c r="C143" s="21" t="str">
        <v>Stock</v>
      </c>
      <c r="D143" s="21" t="str">
        <v>RT</v>
      </c>
      <c r="E143" s="21" t="str">
        <v>MP BIO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16006925</v>
      </c>
      <c r="B144" s="21">
        <v>4</v>
      </c>
      <c r="C144" s="21" t="str">
        <v>Stock</v>
      </c>
      <c r="D144" s="21">
        <v>4</v>
      </c>
      <c r="E144" s="21" t="str">
        <v>MP BIO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 t="str">
        <v>B-003000-WB-100</v>
      </c>
      <c r="B145" s="21">
        <v>5</v>
      </c>
      <c r="C145" s="21" t="str">
        <v>Stock</v>
      </c>
      <c r="D145" s="21">
        <v>4</v>
      </c>
      <c r="E145" s="21" t="str">
        <v>DHARMACON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 t="str">
        <v>D-001810-10-05</v>
      </c>
      <c r="B146" s="21">
        <v>4</v>
      </c>
      <c r="C146" s="21" t="str">
        <v>Stock</v>
      </c>
      <c r="D146" s="21">
        <v>-20</v>
      </c>
      <c r="E146" s="21" t="str">
        <v>DHARMACON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T-2001-02</v>
      </c>
      <c r="B147" s="21">
        <v>3</v>
      </c>
      <c r="C147" s="21" t="str">
        <v>Stock</v>
      </c>
      <c r="D147" s="21">
        <v>4</v>
      </c>
      <c r="E147" s="21" t="str">
        <v>DHARMACON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1261254</v>
      </c>
      <c r="B148" s="21">
        <v>3</v>
      </c>
      <c r="C148" s="21" t="str">
        <v>Stock</v>
      </c>
      <c r="D148" s="21">
        <v>4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740379</v>
      </c>
      <c r="B149" s="21">
        <v>181</v>
      </c>
      <c r="C149" s="21" t="str">
        <v>Stock</v>
      </c>
      <c r="D149" s="21" t="str">
        <v>RT</v>
      </c>
      <c r="E149" s="21" t="str">
        <v>BioLegend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T-0928</v>
      </c>
      <c r="B150" s="21">
        <v>1</v>
      </c>
      <c r="C150" s="21" t="str">
        <v>Stock</v>
      </c>
      <c r="D150" s="21">
        <v>-20</v>
      </c>
      <c r="E150" s="21" t="str">
        <v>TargetMol</v>
      </c>
      <c r="F150" s="21" t="str">
        <v>EXTRA RECEIVED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 t="str">
        <v>11TRIMPR01</v>
      </c>
      <c r="B151" s="21">
        <v>1</v>
      </c>
      <c r="C151" s="21" t="str">
        <v>Stock</v>
      </c>
      <c r="D151" s="21" t="str">
        <v>RT</v>
      </c>
      <c r="E151" s="21" t="str">
        <v>MP BIO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>
        <v>740379</v>
      </c>
      <c r="B152" s="21">
        <v>4</v>
      </c>
      <c r="C152" s="21" t="str">
        <v>Stock</v>
      </c>
      <c r="D152" s="21" t="str">
        <v>RT</v>
      </c>
      <c r="E152" s="21" t="str">
        <v>BioLegend</v>
      </c>
      <c r="F152" s="21">
        <v>0</v>
      </c>
      <c r="G152" s="21" t="str">
        <v>STOCK</v>
      </c>
      <c r="H152" s="21">
        <v>0</v>
      </c>
      <c r="I152" s="21" t="str">
        <v>STOCK</v>
      </c>
    </row>
    <row r="153" spans="1:9" x14ac:dyDescent="0.25">
      <c r="A153" s="21">
        <v>626812</v>
      </c>
      <c r="B153" s="21">
        <v>5</v>
      </c>
      <c r="C153" s="21" t="str">
        <v>STOCK</v>
      </c>
      <c r="D153" s="21">
        <v>4</v>
      </c>
      <c r="E153" s="21" t="str">
        <v>BioLegend</v>
      </c>
      <c r="F153" s="21">
        <v>0</v>
      </c>
      <c r="G153" s="21" t="str">
        <v>STOCK</v>
      </c>
      <c r="H153" s="21">
        <v>0</v>
      </c>
      <c r="I153" s="21" t="str">
        <v>STOCK</v>
      </c>
    </row>
    <row r="154" spans="1:9" x14ac:dyDescent="0.25">
      <c r="A154" s="21">
        <v>331222</v>
      </c>
      <c r="B154" s="21">
        <v>1</v>
      </c>
      <c r="C154" s="21" t="str">
        <v>STOCK</v>
      </c>
      <c r="D154" s="21">
        <v>4</v>
      </c>
      <c r="E154" s="21" t="str">
        <v>Biolegend</v>
      </c>
      <c r="F154" s="21" t="str">
        <v>EXTRA RECEIVED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 t="str">
        <v>3025-1K</v>
      </c>
      <c r="B155" s="21">
        <v>2</v>
      </c>
      <c r="C155" s="21" t="str">
        <v>STOCK</v>
      </c>
      <c r="D155" s="21">
        <v>-20</v>
      </c>
      <c r="E155" s="21" t="str">
        <v>BellBrook</v>
      </c>
      <c r="F155" s="21">
        <v>0</v>
      </c>
      <c r="G155" s="21" t="str">
        <v>STOCK</v>
      </c>
      <c r="H155" s="21">
        <v>0</v>
      </c>
      <c r="I155" s="21" t="str">
        <v>STOCK</v>
      </c>
    </row>
    <row r="156" spans="1:9" x14ac:dyDescent="0.25">
      <c r="A156" s="21">
        <v>2227</v>
      </c>
      <c r="B156" s="21">
        <v>2</v>
      </c>
      <c r="C156" s="21" t="str">
        <v>STOCK</v>
      </c>
      <c r="D156" s="21">
        <v>-20</v>
      </c>
      <c r="E156" s="21" t="str">
        <v>BellBrook</v>
      </c>
      <c r="F156" s="21">
        <v>0</v>
      </c>
      <c r="G156" s="21" t="str">
        <v>STOCK</v>
      </c>
      <c r="H156" s="21">
        <v>0</v>
      </c>
      <c r="I156" s="21" t="str">
        <v>STOCK</v>
      </c>
    </row>
    <row r="157" spans="1:9" x14ac:dyDescent="0.25">
      <c r="A157" s="21" t="str">
        <v>3010-1K</v>
      </c>
      <c r="B157" s="21">
        <v>2</v>
      </c>
      <c r="C157" s="21" t="str">
        <v>STOCK</v>
      </c>
      <c r="D157" s="21">
        <v>-20</v>
      </c>
      <c r="E157" s="21" t="str">
        <v>BellBrook</v>
      </c>
      <c r="F157" s="21">
        <v>0</v>
      </c>
      <c r="G157" s="21" t="str">
        <v>STOCK</v>
      </c>
      <c r="H157" s="21">
        <v>0</v>
      </c>
      <c r="I157" s="21" t="str">
        <v>STOCK</v>
      </c>
    </row>
    <row r="158" spans="1:9" x14ac:dyDescent="0.25">
      <c r="A158" s="21">
        <v>741044</v>
      </c>
      <c r="B158" s="21">
        <v>1</v>
      </c>
      <c r="C158" s="21" t="str">
        <v>THSTI</v>
      </c>
      <c r="D158" s="21">
        <v>4</v>
      </c>
      <c r="E158" s="21" t="str">
        <v>BioLegend</v>
      </c>
      <c r="F158" s="21">
        <v>0</v>
      </c>
      <c r="G158" s="21" t="str">
        <v>Faridabad</v>
      </c>
      <c r="H158" s="21">
        <v>0</v>
      </c>
      <c r="I158" s="21" t="str">
        <v>Local</v>
      </c>
    </row>
    <row r="159" spans="1:9" x14ac:dyDescent="0.25">
      <c r="A159" s="21">
        <v>116415</v>
      </c>
      <c r="B159" s="21">
        <v>1</v>
      </c>
      <c r="C159" s="21" t="str">
        <v>THSTI</v>
      </c>
      <c r="D159" s="21">
        <v>4</v>
      </c>
      <c r="E159" s="21" t="str">
        <v>BioLegend</v>
      </c>
      <c r="F159" s="21">
        <v>0</v>
      </c>
      <c r="G159" s="21" t="str">
        <v>Faridabad</v>
      </c>
      <c r="H159" s="21">
        <v>0</v>
      </c>
      <c r="I159" s="21" t="str">
        <v>Local</v>
      </c>
    </row>
    <row r="160" spans="1:9" x14ac:dyDescent="0.25">
      <c r="A160" s="21">
        <v>100219</v>
      </c>
      <c r="B160" s="21">
        <v>2</v>
      </c>
      <c r="C160" s="21" t="str">
        <v>THSTI</v>
      </c>
      <c r="D160" s="21">
        <v>4</v>
      </c>
      <c r="E160" s="21" t="str">
        <v>Biolegend</v>
      </c>
      <c r="F160" s="21">
        <v>0</v>
      </c>
      <c r="G160" s="21" t="str">
        <v>Faridabad</v>
      </c>
      <c r="H160" s="21">
        <v>0</v>
      </c>
      <c r="I160" s="21" t="str">
        <v>Local</v>
      </c>
    </row>
    <row r="161" spans="1:9" x14ac:dyDescent="0.25">
      <c r="A161" s="21">
        <v>100234</v>
      </c>
      <c r="B161" s="21">
        <v>1</v>
      </c>
      <c r="C161" s="21" t="str">
        <v>THSTI</v>
      </c>
      <c r="D161" s="21">
        <v>4</v>
      </c>
      <c r="E161" s="21" t="str">
        <v>Biolegend</v>
      </c>
      <c r="F161" s="21">
        <v>0</v>
      </c>
      <c r="G161" s="21" t="str">
        <v>Faridabad</v>
      </c>
      <c r="H161" s="21">
        <v>0</v>
      </c>
      <c r="I161" s="21" t="str">
        <v>Local</v>
      </c>
    </row>
    <row r="162" spans="1:9" x14ac:dyDescent="0.25">
      <c r="A162" s="21">
        <v>100408</v>
      </c>
      <c r="B162" s="21">
        <v>1</v>
      </c>
      <c r="C162" s="21" t="str">
        <v>THSTI</v>
      </c>
      <c r="D162" s="21">
        <v>4</v>
      </c>
      <c r="E162" s="21" t="str">
        <v>Biolegend</v>
      </c>
      <c r="F162" s="21">
        <v>0</v>
      </c>
      <c r="G162" s="21" t="str">
        <v>Faridabad</v>
      </c>
      <c r="H162" s="21">
        <v>0</v>
      </c>
      <c r="I162" s="21" t="str">
        <v>Local</v>
      </c>
    </row>
    <row r="163" spans="1:9" x14ac:dyDescent="0.25">
      <c r="A163" s="21">
        <v>100413</v>
      </c>
      <c r="B163" s="21">
        <v>1</v>
      </c>
      <c r="C163" s="21" t="str">
        <v>THSTI</v>
      </c>
      <c r="D163" s="21">
        <v>4</v>
      </c>
      <c r="E163" s="21" t="str">
        <v>Biolegend</v>
      </c>
      <c r="F163" s="21">
        <v>0</v>
      </c>
      <c r="G163" s="21" t="str">
        <v>Faridabad</v>
      </c>
      <c r="H163" s="21">
        <v>0</v>
      </c>
      <c r="I163" s="21" t="str">
        <v>Local</v>
      </c>
    </row>
    <row r="164" spans="1:9" x14ac:dyDescent="0.25">
      <c r="A164" s="21">
        <v>100422</v>
      </c>
      <c r="B164" s="21">
        <v>1</v>
      </c>
      <c r="C164" s="21" t="str">
        <v>THSTI</v>
      </c>
      <c r="D164" s="21">
        <v>4</v>
      </c>
      <c r="E164" s="21" t="str">
        <v>Biolegend</v>
      </c>
      <c r="F164" s="21">
        <v>0</v>
      </c>
      <c r="G164" s="21" t="str">
        <v>Faridabad</v>
      </c>
      <c r="H164" s="21">
        <v>0</v>
      </c>
      <c r="I164" s="21" t="str">
        <v>Local</v>
      </c>
    </row>
    <row r="165" spans="1:9" x14ac:dyDescent="0.25">
      <c r="A165" s="21">
        <v>100432</v>
      </c>
      <c r="B165" s="21">
        <v>3</v>
      </c>
      <c r="C165" s="21" t="str">
        <v>THSTI</v>
      </c>
      <c r="D165" s="21">
        <v>4</v>
      </c>
      <c r="E165" s="21" t="str">
        <v>Biolegend</v>
      </c>
      <c r="F165" s="21">
        <v>0</v>
      </c>
      <c r="G165" s="21" t="str">
        <v>Faridabad</v>
      </c>
      <c r="H165" s="21">
        <v>0</v>
      </c>
      <c r="I165" s="21" t="str">
        <v>Local</v>
      </c>
    </row>
    <row r="166" spans="1:9" x14ac:dyDescent="0.25">
      <c r="A166" s="21">
        <v>100573</v>
      </c>
      <c r="B166" s="21">
        <v>1</v>
      </c>
      <c r="C166" s="21" t="str">
        <v>THSTI</v>
      </c>
      <c r="D166" s="21">
        <v>4</v>
      </c>
      <c r="E166" s="21" t="str">
        <v>Biolegend</v>
      </c>
      <c r="F166" s="21">
        <v>0</v>
      </c>
      <c r="G166" s="21" t="str">
        <v>Faridabad</v>
      </c>
      <c r="H166" s="21">
        <v>0</v>
      </c>
      <c r="I166" s="21" t="str">
        <v>Local</v>
      </c>
    </row>
    <row r="167" spans="1:9" x14ac:dyDescent="0.25">
      <c r="A167" s="21">
        <v>100711</v>
      </c>
      <c r="B167" s="21">
        <v>1</v>
      </c>
      <c r="C167" s="21" t="str">
        <v>THSTI</v>
      </c>
      <c r="D167" s="21">
        <v>4</v>
      </c>
      <c r="E167" s="21" t="str">
        <v>Biolegend</v>
      </c>
      <c r="F167" s="21">
        <v>0</v>
      </c>
      <c r="G167" s="21" t="str">
        <v>Faridabad</v>
      </c>
      <c r="H167" s="21">
        <v>0</v>
      </c>
      <c r="I167" s="21" t="str">
        <v>Local</v>
      </c>
    </row>
    <row r="168" spans="1:9" x14ac:dyDescent="0.25">
      <c r="A168" s="21">
        <v>100714</v>
      </c>
      <c r="B168" s="21">
        <v>1</v>
      </c>
      <c r="C168" s="21" t="str">
        <v>THSTI</v>
      </c>
      <c r="D168" s="21">
        <v>4</v>
      </c>
      <c r="E168" s="21" t="str">
        <v>Biolegend</v>
      </c>
      <c r="F168" s="21">
        <v>0</v>
      </c>
      <c r="G168" s="21" t="str">
        <v>Faridabad</v>
      </c>
      <c r="H168" s="21">
        <v>0</v>
      </c>
      <c r="I168" s="21" t="str">
        <v>Local</v>
      </c>
    </row>
    <row r="169" spans="1:9" x14ac:dyDescent="0.25">
      <c r="A169" s="21">
        <v>101255</v>
      </c>
      <c r="B169" s="21">
        <v>1</v>
      </c>
      <c r="C169" s="21" t="str">
        <v>THSTI</v>
      </c>
      <c r="D169" s="21">
        <v>4</v>
      </c>
      <c r="E169" s="21" t="str">
        <v>Biolegend</v>
      </c>
      <c r="F169" s="21">
        <v>0</v>
      </c>
      <c r="G169" s="21" t="str">
        <v>Faridabad</v>
      </c>
      <c r="H169" s="21">
        <v>0</v>
      </c>
      <c r="I169" s="21" t="str">
        <v>Local</v>
      </c>
    </row>
    <row r="170" spans="1:9" x14ac:dyDescent="0.25">
      <c r="A170" s="21">
        <v>101263</v>
      </c>
      <c r="B170" s="21">
        <v>1</v>
      </c>
      <c r="C170" s="21" t="str">
        <v>THSTI</v>
      </c>
      <c r="D170" s="21">
        <v>4</v>
      </c>
      <c r="E170" s="21" t="str">
        <v>Biolegend</v>
      </c>
      <c r="F170" s="21">
        <v>0</v>
      </c>
      <c r="G170" s="21" t="str">
        <v>Faridabad</v>
      </c>
      <c r="H170" s="21">
        <v>0</v>
      </c>
      <c r="I170" s="21" t="str">
        <v>Local</v>
      </c>
    </row>
    <row r="171" spans="1:9" x14ac:dyDescent="0.25">
      <c r="A171" s="21">
        <v>103149</v>
      </c>
      <c r="B171" s="21">
        <v>1</v>
      </c>
      <c r="C171" s="21" t="str">
        <v>THSTI</v>
      </c>
      <c r="D171" s="21">
        <v>4</v>
      </c>
      <c r="E171" s="21" t="str">
        <v>Biolegend</v>
      </c>
      <c r="F171" s="21">
        <v>0</v>
      </c>
      <c r="G171" s="21" t="str">
        <v>Faridabad</v>
      </c>
      <c r="H171" s="21">
        <v>0</v>
      </c>
      <c r="I171" s="21" t="str">
        <v>Local</v>
      </c>
    </row>
    <row r="172" spans="1:9" x14ac:dyDescent="0.25">
      <c r="A172" s="21">
        <v>104741</v>
      </c>
      <c r="B172" s="21">
        <v>1</v>
      </c>
      <c r="C172" s="21" t="str">
        <v>THSTI</v>
      </c>
      <c r="D172" s="21">
        <v>4</v>
      </c>
      <c r="E172" s="21" t="str">
        <v>Biolegend</v>
      </c>
      <c r="F172" s="21">
        <v>0</v>
      </c>
      <c r="G172" s="21" t="str">
        <v>Faridabad</v>
      </c>
      <c r="H172" s="21">
        <v>0</v>
      </c>
      <c r="I172" s="21" t="str">
        <v>Local</v>
      </c>
    </row>
    <row r="173" spans="1:9" x14ac:dyDescent="0.25">
      <c r="A173" s="21">
        <v>106317</v>
      </c>
      <c r="B173" s="21">
        <v>1</v>
      </c>
      <c r="C173" s="21" t="str">
        <v>THSTI</v>
      </c>
      <c r="D173" s="21">
        <v>4</v>
      </c>
      <c r="E173" s="21" t="str">
        <v>Biolegend</v>
      </c>
      <c r="F173" s="21">
        <v>0</v>
      </c>
      <c r="G173" s="21" t="str">
        <v>Faridabad</v>
      </c>
      <c r="H173" s="21">
        <v>0</v>
      </c>
      <c r="I173" s="21" t="str">
        <v>Local</v>
      </c>
    </row>
    <row r="174" spans="1:9" x14ac:dyDescent="0.25">
      <c r="A174" s="21">
        <v>108455</v>
      </c>
      <c r="B174" s="21">
        <v>1</v>
      </c>
      <c r="C174" s="21" t="str">
        <v>THSTI</v>
      </c>
      <c r="D174" s="21">
        <v>4</v>
      </c>
      <c r="E174" s="21" t="str">
        <v>Biolegend</v>
      </c>
      <c r="F174" s="21">
        <v>0</v>
      </c>
      <c r="G174" s="21" t="str">
        <v>Faridabad</v>
      </c>
      <c r="H174" s="21">
        <v>0</v>
      </c>
      <c r="I174" s="21" t="str">
        <v>Local</v>
      </c>
    </row>
    <row r="175" spans="1:9" x14ac:dyDescent="0.25">
      <c r="A175" s="21">
        <v>108745</v>
      </c>
      <c r="B175" s="21">
        <v>1</v>
      </c>
      <c r="C175" s="21" t="str">
        <v>THSTI</v>
      </c>
      <c r="D175" s="21">
        <v>4</v>
      </c>
      <c r="E175" s="21" t="str">
        <v>Biolegend</v>
      </c>
      <c r="F175" s="21">
        <v>0</v>
      </c>
      <c r="G175" s="21" t="str">
        <v>Faridabad</v>
      </c>
      <c r="H175" s="21">
        <v>0</v>
      </c>
      <c r="I175" s="21" t="str">
        <v>Local</v>
      </c>
    </row>
    <row r="176" spans="1:9" x14ac:dyDescent="0.25">
      <c r="A176" s="21">
        <v>115508</v>
      </c>
      <c r="B176" s="21">
        <v>1</v>
      </c>
      <c r="C176" s="21" t="str">
        <v>THSTI</v>
      </c>
      <c r="D176" s="21">
        <v>4</v>
      </c>
      <c r="E176" s="21" t="str">
        <v>Biolegend</v>
      </c>
      <c r="F176" s="21">
        <v>0</v>
      </c>
      <c r="G176" s="21" t="str">
        <v>Faridabad</v>
      </c>
      <c r="H176" s="21">
        <v>0</v>
      </c>
      <c r="I176" s="21" t="str">
        <v>Local</v>
      </c>
    </row>
    <row r="177" spans="1:9" x14ac:dyDescent="0.25">
      <c r="A177" s="21">
        <v>123113</v>
      </c>
      <c r="B177" s="21">
        <v>1</v>
      </c>
      <c r="C177" s="21" t="str">
        <v>THSTI</v>
      </c>
      <c r="D177" s="21">
        <v>4</v>
      </c>
      <c r="E177" s="21" t="str">
        <v>Biolegend</v>
      </c>
      <c r="F177" s="21">
        <v>0</v>
      </c>
      <c r="G177" s="21" t="str">
        <v>Faridabad</v>
      </c>
      <c r="H177" s="21">
        <v>0</v>
      </c>
      <c r="I177" s="21" t="str">
        <v>Local</v>
      </c>
    </row>
    <row r="178" spans="1:9" x14ac:dyDescent="0.25">
      <c r="A178" s="21">
        <v>135220</v>
      </c>
      <c r="B178" s="21">
        <v>1</v>
      </c>
      <c r="C178" s="21" t="str">
        <v>THSTI</v>
      </c>
      <c r="D178" s="21">
        <v>4</v>
      </c>
      <c r="E178" s="21" t="str">
        <v>Biolegend</v>
      </c>
      <c r="F178" s="21">
        <v>0</v>
      </c>
      <c r="G178" s="21" t="str">
        <v>Faridabad</v>
      </c>
      <c r="H178" s="21">
        <v>0</v>
      </c>
      <c r="I178" s="21" t="str">
        <v>Local</v>
      </c>
    </row>
    <row r="179" spans="1:9" x14ac:dyDescent="0.25">
      <c r="A179" s="21">
        <v>141706</v>
      </c>
      <c r="B179" s="21">
        <v>1</v>
      </c>
      <c r="C179" s="21" t="str">
        <v>THSTI</v>
      </c>
      <c r="D179" s="21">
        <v>4</v>
      </c>
      <c r="E179" s="21" t="str">
        <v>Biolegend</v>
      </c>
      <c r="F179" s="21">
        <v>0</v>
      </c>
      <c r="G179" s="21" t="str">
        <v>Faridabad</v>
      </c>
      <c r="H179" s="21">
        <v>0</v>
      </c>
      <c r="I179" s="21" t="str">
        <v>Local</v>
      </c>
    </row>
    <row r="180" spans="1:9" x14ac:dyDescent="0.25">
      <c r="A180" s="21">
        <v>145311</v>
      </c>
      <c r="B180" s="21">
        <v>1</v>
      </c>
      <c r="C180" s="21" t="str">
        <v>THSTI</v>
      </c>
      <c r="D180" s="21">
        <v>4</v>
      </c>
      <c r="E180" s="21" t="str">
        <v>Biolegend</v>
      </c>
      <c r="F180" s="21">
        <v>0</v>
      </c>
      <c r="G180" s="21" t="str">
        <v>Faridabad</v>
      </c>
      <c r="H180" s="21">
        <v>0</v>
      </c>
      <c r="I180" s="21" t="str">
        <v>Local</v>
      </c>
    </row>
    <row r="181" spans="1:9" x14ac:dyDescent="0.25">
      <c r="A181" s="21">
        <v>154317</v>
      </c>
      <c r="B181" s="21">
        <v>1</v>
      </c>
      <c r="C181" s="21" t="str">
        <v>THSTI</v>
      </c>
      <c r="D181" s="21">
        <v>4</v>
      </c>
      <c r="E181" s="21" t="str">
        <v>Biolegend</v>
      </c>
      <c r="F181" s="21">
        <v>0</v>
      </c>
      <c r="G181" s="21" t="str">
        <v>Faridabad</v>
      </c>
      <c r="H181" s="21">
        <v>0</v>
      </c>
      <c r="I181" s="21" t="str">
        <v>Local</v>
      </c>
    </row>
    <row r="182" spans="1:9" x14ac:dyDescent="0.25">
      <c r="A182" s="21">
        <v>155520</v>
      </c>
      <c r="B182" s="21">
        <v>1</v>
      </c>
      <c r="C182" s="21" t="str">
        <v>THSTI</v>
      </c>
      <c r="D182" s="21">
        <v>4</v>
      </c>
      <c r="E182" s="21" t="str">
        <v>Biolegend</v>
      </c>
      <c r="F182" s="21">
        <v>0</v>
      </c>
      <c r="G182" s="21" t="str">
        <v>Faridabad</v>
      </c>
      <c r="H182" s="21">
        <v>0</v>
      </c>
      <c r="I182" s="21" t="str">
        <v>Local</v>
      </c>
    </row>
    <row r="183" spans="1:9" x14ac:dyDescent="0.25">
      <c r="A183" s="21">
        <v>161218</v>
      </c>
      <c r="B183" s="21">
        <v>1</v>
      </c>
      <c r="C183" s="21" t="str">
        <v>THSTI</v>
      </c>
      <c r="D183" s="21">
        <v>4</v>
      </c>
      <c r="E183" s="21" t="str">
        <v>Biolegend</v>
      </c>
      <c r="F183" s="21">
        <v>0</v>
      </c>
      <c r="G183" s="21" t="str">
        <v>Faridabad</v>
      </c>
      <c r="H183" s="21">
        <v>0</v>
      </c>
      <c r="I183" s="21" t="str">
        <v>Local</v>
      </c>
    </row>
    <row r="184" spans="1:9" x14ac:dyDescent="0.25">
      <c r="A184" s="21">
        <v>199902</v>
      </c>
      <c r="B184" s="21">
        <v>1</v>
      </c>
      <c r="C184" s="21" t="str">
        <v>THSTI</v>
      </c>
      <c r="D184" s="21">
        <v>4</v>
      </c>
      <c r="E184" s="21" t="str">
        <v>Biolegend</v>
      </c>
      <c r="F184" s="21">
        <v>0</v>
      </c>
      <c r="G184" s="21" t="str">
        <v>Faridabad</v>
      </c>
      <c r="H184" s="21">
        <v>0</v>
      </c>
      <c r="I184" s="21" t="str">
        <v>Local</v>
      </c>
    </row>
    <row r="185" spans="1:9" x14ac:dyDescent="0.25">
      <c r="A185" s="21">
        <v>317308</v>
      </c>
      <c r="B185" s="21">
        <v>1</v>
      </c>
      <c r="C185" s="21" t="str">
        <v>THSTI</v>
      </c>
      <c r="D185" s="21">
        <v>4</v>
      </c>
      <c r="E185" s="21" t="str">
        <v>Biolegend</v>
      </c>
      <c r="F185" s="21">
        <v>0</v>
      </c>
      <c r="G185" s="21" t="str">
        <v>Faridabad</v>
      </c>
      <c r="H185" s="21">
        <v>0</v>
      </c>
      <c r="I185" s="21" t="str">
        <v>Local</v>
      </c>
    </row>
    <row r="186" spans="1:9" x14ac:dyDescent="0.25">
      <c r="A186" s="21">
        <v>331246</v>
      </c>
      <c r="B186" s="21">
        <v>1</v>
      </c>
      <c r="C186" s="21" t="str">
        <v>THSTI</v>
      </c>
      <c r="D186" s="21">
        <v>4</v>
      </c>
      <c r="E186" s="21" t="str">
        <v>Biolegend</v>
      </c>
      <c r="F186" s="21">
        <v>0</v>
      </c>
      <c r="G186" s="21" t="str">
        <v>Faridabad</v>
      </c>
      <c r="H186" s="21">
        <v>0</v>
      </c>
      <c r="I186" s="21" t="str">
        <v>Local</v>
      </c>
    </row>
    <row r="187" spans="1:9" x14ac:dyDescent="0.25">
      <c r="A187" s="21">
        <v>362638</v>
      </c>
      <c r="B187" s="21">
        <v>1</v>
      </c>
      <c r="C187" s="21" t="str">
        <v>THSTI</v>
      </c>
      <c r="D187" s="21">
        <v>4</v>
      </c>
      <c r="E187" s="21" t="str">
        <v>Biolegend</v>
      </c>
      <c r="F187" s="21">
        <v>0</v>
      </c>
      <c r="G187" s="21" t="str">
        <v>Faridabad</v>
      </c>
      <c r="H187" s="21">
        <v>0</v>
      </c>
      <c r="I187" s="21" t="str">
        <v>Local</v>
      </c>
    </row>
    <row r="188" spans="1:9" x14ac:dyDescent="0.25">
      <c r="A188" s="21">
        <v>396425</v>
      </c>
      <c r="B188" s="21">
        <v>1</v>
      </c>
      <c r="C188" s="21" t="str">
        <v>THSTI</v>
      </c>
      <c r="D188" s="21">
        <v>4</v>
      </c>
      <c r="E188" s="21" t="str">
        <v>Biolegend</v>
      </c>
      <c r="F188" s="21">
        <v>0</v>
      </c>
      <c r="G188" s="21" t="str">
        <v>Faridabad</v>
      </c>
      <c r="H188" s="21">
        <v>0</v>
      </c>
      <c r="I188" s="21" t="str">
        <v>Local</v>
      </c>
    </row>
    <row r="189" spans="1:9" x14ac:dyDescent="0.25">
      <c r="A189" s="21">
        <v>423106</v>
      </c>
      <c r="B189" s="21">
        <v>3</v>
      </c>
      <c r="C189" s="21" t="str">
        <v>THSTI</v>
      </c>
      <c r="D189" s="21">
        <v>-20</v>
      </c>
      <c r="E189" s="21" t="str">
        <v>Biolegend</v>
      </c>
      <c r="F189" s="21">
        <v>0</v>
      </c>
      <c r="G189" s="21" t="str">
        <v>Faridabad</v>
      </c>
      <c r="H189" s="21">
        <v>0</v>
      </c>
      <c r="I189" s="21" t="str">
        <v>Local</v>
      </c>
    </row>
    <row r="190" spans="1:9" x14ac:dyDescent="0.25">
      <c r="A190" s="21">
        <v>424401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>
        <v>0</v>
      </c>
      <c r="I190" s="21" t="str">
        <v>Local</v>
      </c>
    </row>
    <row r="191" spans="1:9" x14ac:dyDescent="0.25">
      <c r="A191" s="21">
        <v>425401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>
        <v>0</v>
      </c>
      <c r="I191" s="21" t="str">
        <v>Local</v>
      </c>
    </row>
    <row r="192" spans="1:9" x14ac:dyDescent="0.25">
      <c r="A192" s="21">
        <v>503807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>
        <v>0</v>
      </c>
      <c r="I192" s="21" t="str">
        <v>Local</v>
      </c>
    </row>
    <row r="193" spans="1:9" x14ac:dyDescent="0.25">
      <c r="A193" s="21">
        <v>505838</v>
      </c>
      <c r="B193" s="21">
        <v>1</v>
      </c>
      <c r="C193" s="21" t="str">
        <v>THSTI</v>
      </c>
      <c r="D193" s="21">
        <v>4</v>
      </c>
      <c r="E193" s="21" t="str">
        <v>Biolegend</v>
      </c>
      <c r="F193" s="21">
        <v>0</v>
      </c>
      <c r="G193" s="21" t="str">
        <v>Faridabad</v>
      </c>
      <c r="H193" s="21">
        <v>0</v>
      </c>
      <c r="I193" s="21" t="str">
        <v>Local</v>
      </c>
    </row>
    <row r="194" spans="1:9" x14ac:dyDescent="0.25">
      <c r="A194" s="21">
        <v>505845</v>
      </c>
      <c r="B194" s="21">
        <v>1</v>
      </c>
      <c r="C194" s="21" t="str">
        <v>THSTI</v>
      </c>
      <c r="D194" s="21">
        <v>4</v>
      </c>
      <c r="E194" s="21" t="str">
        <v>Biolegend</v>
      </c>
      <c r="F194" s="21">
        <v>0</v>
      </c>
      <c r="G194" s="21" t="str">
        <v>Faridabad</v>
      </c>
      <c r="H194" s="21">
        <v>0</v>
      </c>
      <c r="I194" s="21" t="str">
        <v>Local</v>
      </c>
    </row>
    <row r="195" spans="1:9" x14ac:dyDescent="0.25">
      <c r="A195" s="21">
        <v>506947</v>
      </c>
      <c r="B195" s="21">
        <v>1</v>
      </c>
      <c r="C195" s="21" t="str">
        <v>THSTI</v>
      </c>
      <c r="D195" s="21">
        <v>4</v>
      </c>
      <c r="E195" s="21" t="str">
        <v>Biolegend</v>
      </c>
      <c r="F195" s="21">
        <v>0</v>
      </c>
      <c r="G195" s="21" t="str">
        <v>Faridabad</v>
      </c>
      <c r="H195" s="21">
        <v>0</v>
      </c>
      <c r="I195" s="21" t="str">
        <v>Local</v>
      </c>
    </row>
    <row r="196" spans="1:9" x14ac:dyDescent="0.25">
      <c r="A196" s="21">
        <v>740811</v>
      </c>
      <c r="B196" s="21">
        <v>2</v>
      </c>
      <c r="C196" s="21" t="str">
        <v>UNKNOWN</v>
      </c>
      <c r="D196" s="21">
        <v>4</v>
      </c>
      <c r="E196" s="21" t="str">
        <v>BioLegend</v>
      </c>
      <c r="F196" s="21" t="str">
        <v>Demo Kit Mohan Sir (740811, 741146) 2 pcs Kit</v>
      </c>
      <c r="G196" s="21" t="str">
        <v>Unknown</v>
      </c>
      <c r="H196" s="21" t="str">
        <v>Mohan Sir, (Demo)</v>
      </c>
      <c r="I196" s="21" t="str">
        <v>Unknown</v>
      </c>
    </row>
    <row r="197" spans="1:9" x14ac:dyDescent="0.25">
      <c r="A197" s="21">
        <v>741146</v>
      </c>
      <c r="B197" s="21">
        <v>2</v>
      </c>
      <c r="C197" s="21" t="str">
        <v>UNKNOWN</v>
      </c>
      <c r="D197" s="21">
        <v>4</v>
      </c>
      <c r="E197" s="21" t="str">
        <v>BioLegend</v>
      </c>
      <c r="F197" s="21" t="str">
        <v>Demo Kit Mohan Sir (740811, 741146) 2 pcs Kit</v>
      </c>
      <c r="G197" s="21" t="str">
        <v>Unknown</v>
      </c>
      <c r="H197" s="21" t="str">
        <v>Mohan Sir, (Demo)</v>
      </c>
      <c r="I197" s="21" t="str">
        <v>Unknown</v>
      </c>
    </row>
    <row r="198" spans="1:9" x14ac:dyDescent="0.25">
      <c r="A198" s="21">
        <v>740379</v>
      </c>
      <c r="B198" s="21">
        <v>1</v>
      </c>
      <c r="C198" s="21" t="str">
        <v>Unknown</v>
      </c>
      <c r="D198" s="21" t="str">
        <v>RT</v>
      </c>
      <c r="E198" s="21" t="str">
        <v>BioLegend</v>
      </c>
      <c r="F198" s="21" t="str">
        <v>Mohn Sir (Sample) Aurigine Onco</v>
      </c>
      <c r="G198" s="21" t="str">
        <v>Unknown</v>
      </c>
      <c r="H198" s="21" t="str">
        <v>Mohan sir,(Sample) Aurigine Onco</v>
      </c>
      <c r="I198" s="21" t="str">
        <v>Unknown</v>
      </c>
    </row>
    <row r="199" spans="1:9" x14ac:dyDescent="0.25">
      <c r="A199" s="21">
        <v>741110</v>
      </c>
      <c r="B199" s="21">
        <v>1</v>
      </c>
      <c r="C199" s="21" t="str">
        <v>Unknown</v>
      </c>
      <c r="D199" s="21">
        <v>4</v>
      </c>
      <c r="E199" s="21" t="str">
        <v>BioLegend</v>
      </c>
      <c r="F199" s="21" t="str">
        <v>Mohn Sir (Sample) Aurigine Onco</v>
      </c>
      <c r="G199" s="21" t="str">
        <v>Unknown</v>
      </c>
      <c r="H199" s="21" t="str">
        <v>Mohan sir,(Sample) Aurigine Onco</v>
      </c>
      <c r="I199" s="21" t="str">
        <v>Unknown</v>
      </c>
    </row>
    <row r="200" spans="1:9" x14ac:dyDescent="0.25">
      <c r="A200" s="21">
        <v>740965</v>
      </c>
      <c r="B200" s="21">
        <v>1</v>
      </c>
      <c r="C200" s="21" t="str">
        <v>VECTOR</v>
      </c>
      <c r="D200" s="21">
        <v>4</v>
      </c>
      <c r="E200" s="21" t="str">
        <v>Biolegend</v>
      </c>
      <c r="F200" s="21">
        <v>0</v>
      </c>
      <c r="G200" s="21" t="str">
        <v>Punjab</v>
      </c>
      <c r="H200" s="21" t="str">
        <v>Vishal Will Confirm</v>
      </c>
      <c r="I200" s="21" t="str">
        <v>OutStation</v>
      </c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0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6</v>
      </c>
      <c r="E3" s="1" t="str">
        <v>Local</v>
      </c>
      <c r="F3" s="1">
        <v>0</v>
      </c>
    </row>
    <row r="4" spans="1:6" x14ac:dyDescent="0.25">
      <c r="A4" s="1" t="str">
        <v>AIIMS</v>
      </c>
      <c r="B4" s="1">
        <v>-20</v>
      </c>
      <c r="C4" s="1" t="str">
        <v>Targetmol</v>
      </c>
      <c r="D4" s="1">
        <v>1</v>
      </c>
      <c r="E4" s="1" t="str">
        <v>Local</v>
      </c>
      <c r="F4" s="1">
        <v>0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PO Awaited</v>
      </c>
    </row>
    <row r="6" spans="1:6" x14ac:dyDescent="0.25">
      <c r="A6" s="1" t="str">
        <v>ARAGEN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Back Order</v>
      </c>
    </row>
    <row r="7" spans="1:6" x14ac:dyDescent="0.25">
      <c r="A7" s="1" t="str">
        <v>ASHOKA</v>
      </c>
      <c r="B7" s="1">
        <v>4</v>
      </c>
      <c r="C7" s="1" t="str">
        <v>BioLegend</v>
      </c>
      <c r="D7" s="1">
        <v>3</v>
      </c>
      <c r="E7" s="1" t="str">
        <v>Local</v>
      </c>
      <c r="F7" s="1" t="str">
        <v>Deepak / Priyanka Madam</v>
      </c>
    </row>
    <row r="8" spans="1:6" x14ac:dyDescent="0.25">
      <c r="A8" s="1" t="str">
        <v>ASHOKA</v>
      </c>
      <c r="B8" s="1">
        <v>4</v>
      </c>
      <c r="C8" s="1" t="str">
        <v>BioLegend</v>
      </c>
      <c r="D8" s="1">
        <v>1</v>
      </c>
      <c r="E8" s="1" t="str">
        <v>Local</v>
      </c>
      <c r="F8" s="1">
        <v>0</v>
      </c>
    </row>
    <row r="9" spans="1:6" x14ac:dyDescent="0.25">
      <c r="A9" s="1" t="str">
        <v>AURIGINE ONCO</v>
      </c>
      <c r="B9" s="1">
        <v>-20</v>
      </c>
      <c r="C9" s="1" t="str">
        <v>DHARMACON</v>
      </c>
      <c r="D9" s="1">
        <v>1</v>
      </c>
      <c r="E9" s="1" t="str">
        <v>OutStation</v>
      </c>
      <c r="F9" s="1" t="str">
        <v>From Stock / Back Order</v>
      </c>
    </row>
    <row r="10" spans="1:6" x14ac:dyDescent="0.25">
      <c r="A10" s="1" t="str">
        <v>AURIGINE ONCO</v>
      </c>
      <c r="B10" s="1">
        <v>4</v>
      </c>
      <c r="C10" s="1" t="str">
        <v>DHARMACON</v>
      </c>
      <c r="D10" s="1">
        <v>1</v>
      </c>
      <c r="E10" s="1" t="str">
        <v>OutStation</v>
      </c>
      <c r="F10" s="1" t="str">
        <v>From Stock / Back Order</v>
      </c>
    </row>
    <row r="11" spans="1:6" x14ac:dyDescent="0.25">
      <c r="A11" s="1" t="str">
        <v>DR LAL</v>
      </c>
      <c r="B11" s="1">
        <v>4</v>
      </c>
      <c r="C11" s="1" t="str">
        <v>BioLegend</v>
      </c>
      <c r="D11" s="1">
        <v>2</v>
      </c>
      <c r="E11" s="1" t="str">
        <v>Local</v>
      </c>
      <c r="F11" s="1">
        <v>0</v>
      </c>
    </row>
    <row r="12" spans="1:6" x14ac:dyDescent="0.25">
      <c r="A12" s="1" t="str">
        <v>GK BIO</v>
      </c>
      <c r="B12" s="1">
        <v>-20</v>
      </c>
      <c r="C12" s="1" t="str">
        <v>TARGETMOL</v>
      </c>
      <c r="D12" s="1">
        <v>1</v>
      </c>
      <c r="E12" s="1" t="str">
        <v>OutStation</v>
      </c>
      <c r="F12" s="1" t="str">
        <v>Sample</v>
      </c>
    </row>
    <row r="13" spans="1:6" x14ac:dyDescent="0.25">
      <c r="A13" s="1" t="str">
        <v>ICGEB</v>
      </c>
      <c r="B13" s="1">
        <v>4</v>
      </c>
      <c r="C13" s="1" t="str">
        <v>BioLegend</v>
      </c>
      <c r="D13" s="1">
        <v>11</v>
      </c>
      <c r="E13" s="1" t="str">
        <v>Local</v>
      </c>
      <c r="F13" s="1">
        <v>0</v>
      </c>
    </row>
    <row r="14" spans="1:6" x14ac:dyDescent="0.25">
      <c r="A14" s="1" t="str">
        <v>IGIB</v>
      </c>
      <c r="B14" s="1">
        <v>4</v>
      </c>
      <c r="C14" s="1" t="str">
        <v>BioLegend</v>
      </c>
      <c r="D14" s="1">
        <v>15</v>
      </c>
      <c r="E14" s="1" t="str">
        <v>Local</v>
      </c>
      <c r="F14" s="1">
        <v>0</v>
      </c>
    </row>
    <row r="15" spans="1:6" x14ac:dyDescent="0.25">
      <c r="A15" s="1" t="str">
        <v>ILS</v>
      </c>
      <c r="B15" s="1">
        <v>-20</v>
      </c>
      <c r="C15" s="1" t="str">
        <v>DHARMACON</v>
      </c>
      <c r="D15" s="1">
        <v>7</v>
      </c>
      <c r="E15" s="1" t="str">
        <v>OutStation</v>
      </c>
      <c r="F15" s="1" t="str">
        <v>PO Awaited</v>
      </c>
    </row>
    <row r="16" spans="1:6" x14ac:dyDescent="0.25">
      <c r="A16" s="1" t="str">
        <v>MICRO DELHI</v>
      </c>
      <c r="B16" s="1">
        <v>4</v>
      </c>
      <c r="C16" s="1" t="str">
        <v>BioLegend</v>
      </c>
      <c r="D16" s="1">
        <v>3</v>
      </c>
      <c r="E16" s="1" t="str">
        <v>Local</v>
      </c>
      <c r="F16" s="1">
        <v>0</v>
      </c>
    </row>
    <row r="17" spans="1:6" x14ac:dyDescent="0.25">
      <c r="A17" s="1" t="str">
        <v>NCBS</v>
      </c>
      <c r="B17" s="1">
        <v>-20</v>
      </c>
      <c r="C17" s="1" t="str">
        <v>DHARMACON</v>
      </c>
      <c r="D17" s="1">
        <v>2</v>
      </c>
      <c r="E17" s="1" t="str">
        <v>OutStation</v>
      </c>
      <c r="F17" s="1" t="str">
        <v>PO Awaited</v>
      </c>
    </row>
    <row r="18" spans="1:6" x14ac:dyDescent="0.25">
      <c r="A18" s="1" t="str">
        <v>PRIYANKA MADAM</v>
      </c>
      <c r="B18" s="1">
        <v>4</v>
      </c>
      <c r="C18" s="1" t="str">
        <v>BioLegend</v>
      </c>
      <c r="D18" s="1">
        <v>1</v>
      </c>
      <c r="E18" s="1" t="str">
        <v>Local</v>
      </c>
      <c r="F18" s="1" t="str">
        <v>Priyanka Madam</v>
      </c>
    </row>
    <row r="19" spans="1:6" x14ac:dyDescent="0.25">
      <c r="A19" s="1" t="str">
        <v>PRIYANKA MADAM</v>
      </c>
      <c r="B19" s="1">
        <v>4</v>
      </c>
      <c r="C19" s="1" t="str">
        <v>BioLegend</v>
      </c>
      <c r="D19" s="1">
        <v>1</v>
      </c>
      <c r="E19" s="1" t="str">
        <v>Local</v>
      </c>
      <c r="F19" s="1">
        <v>0</v>
      </c>
    </row>
    <row r="20" spans="1:6" x14ac:dyDescent="0.25">
      <c r="A20" s="1" t="str">
        <v>RCB</v>
      </c>
      <c r="B20" s="1">
        <v>-20</v>
      </c>
      <c r="C20" s="1" t="str">
        <v>BioLegend</v>
      </c>
      <c r="D20" s="1">
        <v>1</v>
      </c>
      <c r="E20" s="1" t="str">
        <v>Local</v>
      </c>
      <c r="F20" s="1">
        <v>0</v>
      </c>
    </row>
    <row r="21" spans="1:6" x14ac:dyDescent="0.25">
      <c r="A21" s="1" t="str">
        <v>RCB</v>
      </c>
      <c r="B21" s="1">
        <v>4</v>
      </c>
      <c r="C21" s="1" t="str">
        <v>Biolegend</v>
      </c>
      <c r="D21" s="1">
        <v>7</v>
      </c>
      <c r="E21" s="1" t="str">
        <v>Local</v>
      </c>
      <c r="F21" s="1">
        <v>0</v>
      </c>
    </row>
    <row r="22" spans="1:6" x14ac:dyDescent="0.25">
      <c r="A22" s="1" t="str">
        <v>RCB</v>
      </c>
      <c r="B22" s="1" t="str">
        <v>RT</v>
      </c>
      <c r="C22" s="1" t="str">
        <v>Biolegend</v>
      </c>
      <c r="D22" s="1">
        <v>1</v>
      </c>
      <c r="E22" s="1" t="str">
        <v>Local</v>
      </c>
      <c r="F22" s="1">
        <v>0</v>
      </c>
    </row>
    <row r="23" spans="1:6" x14ac:dyDescent="0.25">
      <c r="A23" s="1" t="str">
        <v>Sample (PM)</v>
      </c>
      <c r="B23" s="1">
        <v>4</v>
      </c>
      <c r="C23" s="1" t="str">
        <v>Hansa Biomed</v>
      </c>
      <c r="D23" s="1">
        <v>5</v>
      </c>
      <c r="E23" s="1" t="str">
        <v>Local</v>
      </c>
      <c r="F23" s="1" t="str">
        <v>Priyanka Madam</v>
      </c>
    </row>
    <row r="24" spans="1:6" x14ac:dyDescent="0.25">
      <c r="A24" s="1" t="str">
        <v>SOUTH CAMPUS</v>
      </c>
      <c r="B24" s="1" t="str">
        <v>RT</v>
      </c>
      <c r="C24" s="1" t="str">
        <v>HOEFER</v>
      </c>
      <c r="D24" s="1">
        <v>2</v>
      </c>
      <c r="E24" s="1" t="str">
        <v>Local</v>
      </c>
      <c r="F24" s="1" t="str">
        <v>Sample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2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-20</v>
      </c>
      <c r="C26" s="1" t="str">
        <v>BioLegend</v>
      </c>
      <c r="D26" s="1">
        <v>8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13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-20</v>
      </c>
      <c r="C28" s="1" t="str">
        <v>Dharmacon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Mp Bio</v>
      </c>
      <c r="D29" s="1">
        <v>33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Sartorius</v>
      </c>
      <c r="D30" s="1">
        <v>80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3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Mp Bio</v>
      </c>
      <c r="D32" s="1">
        <v>14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Revvity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1</v>
      </c>
      <c r="E34" s="1" t="str">
        <v>STOCK</v>
      </c>
      <c r="F34" s="1" t="str">
        <v>Priyanka Madam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1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 t="str">
        <v>4</v>
      </c>
      <c r="C36" s="1" t="str">
        <v>BioLegend</v>
      </c>
      <c r="D36" s="1">
        <v>1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 t="str">
        <v>RT</v>
      </c>
      <c r="C37" s="1" t="str">
        <v>Biotium</v>
      </c>
      <c r="D37" s="1">
        <v>5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Genei Lab</v>
      </c>
      <c r="D38" s="1">
        <v>2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Genei Lab</v>
      </c>
      <c r="D39" s="1">
        <v>2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Genei Lab</v>
      </c>
      <c r="D40" s="1">
        <v>3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BioLegend</v>
      </c>
      <c r="D41" s="1">
        <v>5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BioLegend</v>
      </c>
      <c r="D42" s="1">
        <v>1</v>
      </c>
      <c r="E42" s="1" t="str">
        <v>STOCK</v>
      </c>
      <c r="F42" s="1" t="str">
        <v>Open Item</v>
      </c>
    </row>
    <row r="43" spans="1:6" x14ac:dyDescent="0.25">
      <c r="A43" s="1" t="str">
        <v>Stock</v>
      </c>
      <c r="B43" s="1">
        <v>-20</v>
      </c>
      <c r="C43" s="1" t="str">
        <v>Intron</v>
      </c>
      <c r="D43" s="1">
        <v>17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Genexis Biotech</v>
      </c>
      <c r="D44" s="1">
        <v>3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BioXcell</v>
      </c>
      <c r="D45" s="1">
        <v>1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4</v>
      </c>
      <c r="C46" s="1" t="str">
        <v>MP BIO</v>
      </c>
      <c r="D46" s="1">
        <v>11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DHARMACON</v>
      </c>
      <c r="D47" s="1">
        <v>8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-20</v>
      </c>
      <c r="C48" s="1" t="str">
        <v>DHARMACON</v>
      </c>
      <c r="D48" s="1">
        <v>4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 t="str">
        <v>RT</v>
      </c>
      <c r="C49" s="1" t="str">
        <v>BioLegend</v>
      </c>
      <c r="D49" s="1">
        <v>181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-20</v>
      </c>
      <c r="C50" s="1" t="str">
        <v>TargetMol</v>
      </c>
      <c r="D50" s="1">
        <v>1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 t="str">
        <v>RT</v>
      </c>
      <c r="C51" s="1" t="str">
        <v>BioLegend</v>
      </c>
      <c r="D51" s="1">
        <v>4</v>
      </c>
      <c r="E51" s="1" t="str">
        <v>STOCK</v>
      </c>
      <c r="F51" s="1">
        <v>0</v>
      </c>
    </row>
    <row r="52" spans="1:6" x14ac:dyDescent="0.25">
      <c r="A52" s="1" t="str">
        <v>STOCK</v>
      </c>
      <c r="B52" s="1">
        <v>4</v>
      </c>
      <c r="C52" s="1" t="str">
        <v>BioLegend</v>
      </c>
      <c r="D52" s="1">
        <v>5</v>
      </c>
      <c r="E52" s="1" t="str">
        <v>STOCK</v>
      </c>
      <c r="F52" s="1">
        <v>0</v>
      </c>
    </row>
    <row r="53" spans="1:6" x14ac:dyDescent="0.25">
      <c r="A53" s="1" t="str">
        <v>STOCK</v>
      </c>
      <c r="B53" s="1">
        <v>-20</v>
      </c>
      <c r="C53" s="1" t="str">
        <v>BellBrook</v>
      </c>
      <c r="D53" s="1">
        <v>6</v>
      </c>
      <c r="E53" s="1" t="str">
        <v>STOCK</v>
      </c>
      <c r="F53" s="1">
        <v>0</v>
      </c>
    </row>
    <row r="54" spans="1:6" x14ac:dyDescent="0.25">
      <c r="A54" s="1" t="str">
        <v>THSTI</v>
      </c>
      <c r="B54" s="1">
        <v>4</v>
      </c>
      <c r="C54" s="1" t="str">
        <v>BioLegend</v>
      </c>
      <c r="D54" s="1">
        <v>40</v>
      </c>
      <c r="E54" s="1" t="str">
        <v>Local</v>
      </c>
      <c r="F54" s="1">
        <v>0</v>
      </c>
    </row>
    <row r="55" spans="1:6" x14ac:dyDescent="0.25">
      <c r="A55" s="1" t="str">
        <v>THSTI</v>
      </c>
      <c r="B55" s="1">
        <v>-20</v>
      </c>
      <c r="C55" s="1" t="str">
        <v>Biolegend</v>
      </c>
      <c r="D55" s="1">
        <v>3</v>
      </c>
      <c r="E55" s="1" t="str">
        <v>Local</v>
      </c>
      <c r="F55" s="1">
        <v>0</v>
      </c>
    </row>
    <row r="56" spans="1:6" x14ac:dyDescent="0.25">
      <c r="A56" s="1" t="str">
        <v>UNKNOWN</v>
      </c>
      <c r="B56" s="1">
        <v>4</v>
      </c>
      <c r="C56" s="1" t="str">
        <v>BioLegend</v>
      </c>
      <c r="D56" s="1">
        <v>4</v>
      </c>
      <c r="E56" s="1" t="str">
        <v>Unknown</v>
      </c>
      <c r="F56" s="1" t="str">
        <v>Mohan Sir, (Demo)</v>
      </c>
    </row>
    <row r="57" spans="1:6" x14ac:dyDescent="0.25">
      <c r="A57" s="1" t="str">
        <v>Unknown</v>
      </c>
      <c r="B57" s="1" t="str">
        <v>RT</v>
      </c>
      <c r="C57" s="1" t="str">
        <v>BioLegend</v>
      </c>
      <c r="D57" s="1">
        <v>1</v>
      </c>
      <c r="E57" s="1" t="str">
        <v>Unknown</v>
      </c>
      <c r="F57" s="1" t="str">
        <v>Mohan sir,(Sample) Aurigine Onco</v>
      </c>
    </row>
    <row r="58" spans="1:6" x14ac:dyDescent="0.25">
      <c r="A58" s="1" t="str">
        <v>Unknown</v>
      </c>
      <c r="B58" s="1">
        <v>4</v>
      </c>
      <c r="C58" s="1" t="str">
        <v>BioLegend</v>
      </c>
      <c r="D58" s="1">
        <v>1</v>
      </c>
      <c r="E58" s="1" t="str">
        <v>Unknown</v>
      </c>
      <c r="F58" s="1" t="str">
        <v>Mohan sir,(Sample) Aurigine Onco</v>
      </c>
    </row>
    <row r="59" spans="1:6" x14ac:dyDescent="0.25">
      <c r="A59" s="1" t="str">
        <v>VECTOR</v>
      </c>
      <c r="B59" s="1">
        <v>4</v>
      </c>
      <c r="C59" s="1" t="str">
        <v>Biolegend</v>
      </c>
      <c r="D59" s="1">
        <v>1</v>
      </c>
      <c r="E59" s="1" t="str">
        <v>OutStation</v>
      </c>
      <c r="F59" s="1" t="str">
        <v>Vishal Will Confirm</v>
      </c>
    </row>
    <row r="60" spans="1:6" x14ac:dyDescent="0.25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24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24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45975</v>
      </c>
      <c r="B2" s="1">
        <v>58158172962</v>
      </c>
      <c r="C2" s="1">
        <v>0</v>
      </c>
      <c r="D2" s="1" t="str">
        <v>SSCMP</v>
      </c>
    </row>
    <row r="3" spans="1:4" x14ac:dyDescent="0.25">
      <c r="A3" s="2">
        <v>45976</v>
      </c>
      <c r="B3" s="1">
        <v>58158191884</v>
      </c>
      <c r="C3" s="1">
        <v>0</v>
      </c>
      <c r="D3" s="1" t="str">
        <v>JUBILANT</v>
      </c>
    </row>
    <row r="4" spans="1:4" x14ac:dyDescent="0.25">
      <c r="A4" s="2">
        <v>45976</v>
      </c>
      <c r="B4" s="1">
        <v>58158192105</v>
      </c>
      <c r="C4" s="1">
        <v>0</v>
      </c>
      <c r="D4" s="1" t="str">
        <v>DR REDDY</v>
      </c>
    </row>
    <row r="5" spans="1:4" x14ac:dyDescent="0.25">
      <c r="A5" s="2">
        <v>45976</v>
      </c>
      <c r="B5" s="1">
        <v>58158192256</v>
      </c>
      <c r="C5" s="1">
        <v>0</v>
      </c>
      <c r="D5" s="1" t="str">
        <v>IISER MOHALI</v>
      </c>
    </row>
    <row r="6" spans="1:4" x14ac:dyDescent="0.25">
      <c r="A6" s="2">
        <v>45976</v>
      </c>
      <c r="B6" s="1">
        <v>58158192363</v>
      </c>
      <c r="C6" s="1">
        <v>0</v>
      </c>
      <c r="D6" s="1" t="str">
        <v>MANIPAL</v>
      </c>
    </row>
    <row r="7" spans="1:4" x14ac:dyDescent="0.25">
      <c r="A7" s="2">
        <v>45976</v>
      </c>
      <c r="B7" s="1">
        <v>58158192396</v>
      </c>
      <c r="C7" s="1">
        <v>0</v>
      </c>
      <c r="D7" s="1" t="str">
        <v>HELIX</v>
      </c>
    </row>
    <row r="8" spans="1:4" x14ac:dyDescent="0.25">
      <c r="A8" s="6">
        <v>45976</v>
      </c>
      <c r="B8">
        <v>58158192455</v>
      </c>
      <c r="C8">
        <v>0</v>
      </c>
      <c r="D8" t="str">
        <v>SUN PHARMA</v>
      </c>
    </row>
    <row r="9" spans="1:4" x14ac:dyDescent="0.25">
      <c r="A9" s="6">
        <v>45976</v>
      </c>
      <c r="B9">
        <v>58158192562</v>
      </c>
      <c r="C9">
        <v>0</v>
      </c>
      <c r="D9" t="str">
        <v>SAI LIFE</v>
      </c>
    </row>
    <row r="10" spans="1:4" x14ac:dyDescent="0.25">
      <c r="A10" s="6">
        <v>45976</v>
      </c>
      <c r="B10">
        <v>58158192654</v>
      </c>
      <c r="C10">
        <v>0</v>
      </c>
      <c r="D10" t="str">
        <v>M BIOTECH</v>
      </c>
    </row>
    <row r="11" spans="1:4" x14ac:dyDescent="0.25">
      <c r="A11" s="6">
        <v>45976</v>
      </c>
      <c r="B11">
        <v>58158192864</v>
      </c>
      <c r="C11">
        <v>0</v>
      </c>
      <c r="D11" t="str">
        <v>POPVAX</v>
      </c>
    </row>
    <row r="12" spans="1:4" x14ac:dyDescent="0.25">
      <c r="A12" s="6">
        <v>45976</v>
      </c>
      <c r="B12">
        <v>58158192993</v>
      </c>
      <c r="C12">
        <v>0</v>
      </c>
      <c r="D12" t="str">
        <v>YASH ENTERPRISES</v>
      </c>
    </row>
    <row r="13" spans="1:4" x14ac:dyDescent="0.25">
      <c r="A13" s="6">
        <v>45976</v>
      </c>
      <c r="B13">
        <v>58158193041</v>
      </c>
      <c r="C13">
        <v>0</v>
      </c>
      <c r="D13" t="str">
        <v>AURIGINE SERVICE</v>
      </c>
    </row>
    <row r="14" spans="1:4" x14ac:dyDescent="0.25">
      <c r="A14" s="6">
        <v>45976</v>
      </c>
      <c r="B14">
        <v>58158193310</v>
      </c>
      <c r="C14">
        <v>0</v>
      </c>
      <c r="D14" t="str">
        <v>Hycosmid</v>
      </c>
    </row>
    <row r="15" spans="1:4" x14ac:dyDescent="0.25">
      <c r="A15" s="6">
        <v>45976</v>
      </c>
      <c r="B15">
        <v>58158193520</v>
      </c>
      <c r="C15">
        <v>0</v>
      </c>
      <c r="D15" t="str">
        <v>NCCS</v>
      </c>
    </row>
    <row r="16" spans="1:4" x14ac:dyDescent="0.25">
      <c r="A16" s="6">
        <v>45976</v>
      </c>
      <c r="B16">
        <v>58158193656</v>
      </c>
      <c r="C16">
        <v>0</v>
      </c>
      <c r="D16" t="str">
        <v>IIT KANPUR</v>
      </c>
    </row>
    <row r="17" spans="1:4" x14ac:dyDescent="0.25">
      <c r="A17" s="6">
        <v>45976</v>
      </c>
      <c r="B17">
        <v>58158203961</v>
      </c>
      <c r="C17">
        <v>0</v>
      </c>
      <c r="D17" t="str">
        <v>ACTREC</v>
      </c>
    </row>
    <row r="18" spans="1:4" x14ac:dyDescent="0.25">
      <c r="A18" s="6">
        <v>45976</v>
      </c>
      <c r="B18">
        <v>58158204996</v>
      </c>
      <c r="C18">
        <v>0</v>
      </c>
      <c r="D18" t="str">
        <v>PI HEALTH</v>
      </c>
    </row>
    <row r="19" spans="1:4" x14ac:dyDescent="0.25">
      <c r="A19" s="6">
        <v>45976</v>
      </c>
      <c r="B19">
        <v>58158205394</v>
      </c>
      <c r="C19">
        <v>0</v>
      </c>
      <c r="D19" t="str">
        <v>BIO SOLUTION</v>
      </c>
    </row>
    <row r="20" spans="1:4" x14ac:dyDescent="0.25">
      <c r="A20" s="6">
        <v>45976</v>
      </c>
      <c r="B20">
        <v>58158205604</v>
      </c>
      <c r="C20">
        <v>0</v>
      </c>
      <c r="D20" t="str">
        <v>CELLIN BIO</v>
      </c>
    </row>
    <row r="21" spans="1:4" x14ac:dyDescent="0.25">
      <c r="A21" s="6">
        <v>45976</v>
      </c>
      <c r="B21">
        <v>58158205766</v>
      </c>
      <c r="C21">
        <v>0</v>
      </c>
      <c r="D21" t="str">
        <v>KOKILA</v>
      </c>
    </row>
    <row r="22" spans="1:4" x14ac:dyDescent="0.25">
      <c r="A22" s="6">
        <v>45976</v>
      </c>
      <c r="B22">
        <v>58158206186</v>
      </c>
      <c r="C22">
        <v>0</v>
      </c>
      <c r="D22" t="str">
        <v>ABHI BIO</v>
      </c>
    </row>
    <row r="23" spans="1:4" x14ac:dyDescent="0.25">
      <c r="A23" s="6">
        <v>45976</v>
      </c>
      <c r="B23">
        <v>58158206610</v>
      </c>
      <c r="C23">
        <v>0</v>
      </c>
      <c r="D23" t="str">
        <v>AURIGINE ONCO</v>
      </c>
    </row>
    <row r="24" spans="1:4" x14ac:dyDescent="0.25">
      <c r="A24" s="6">
        <v>0</v>
      </c>
      <c r="B24">
        <v>0</v>
      </c>
      <c r="C24">
        <v>0</v>
      </c>
      <c r="D2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200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PO Awaited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PO Awaited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B-002000-UB-100</v>
      </c>
      <c r="B55" s="1" t="str">
        <v>5X siRNA Buffer  100ml</v>
      </c>
      <c r="C55" s="1">
        <v>1</v>
      </c>
      <c r="D55" s="1" t="str">
        <v>ARAGEN</v>
      </c>
      <c r="E55" s="1">
        <v>4</v>
      </c>
      <c r="F55" s="1" t="str">
        <v>DHARMACON</v>
      </c>
      <c r="G55" s="1" t="str">
        <v>Hyderabad</v>
      </c>
      <c r="H55" s="1" t="str">
        <v>Back Order</v>
      </c>
      <c r="I55" s="1" t="str">
        <v>OutStation</v>
      </c>
    </row>
    <row r="56" spans="1:9" x14ac:dyDescent="0.25">
      <c r="A56" s="1" t="str">
        <v>T-2001-03</v>
      </c>
      <c r="B56" s="1" t="str">
        <v>DharmaFECT 1 Transfection Reagent  1.5ml</v>
      </c>
      <c r="C56" s="1">
        <v>1</v>
      </c>
      <c r="D56" s="1" t="str">
        <v>AURIGINE ONCO</v>
      </c>
      <c r="E56" s="1">
        <v>4</v>
      </c>
      <c r="F56" s="1" t="str">
        <v>DHARMACON</v>
      </c>
      <c r="G56" s="1" t="str">
        <v>Banglore</v>
      </c>
      <c r="H56" s="1" t="str">
        <v>From Stock / Back Order</v>
      </c>
      <c r="I56" s="1" t="str">
        <v>OutStation</v>
      </c>
    </row>
    <row r="57" spans="1:9" x14ac:dyDescent="0.25">
      <c r="A57" s="1">
        <v>301305</v>
      </c>
      <c r="B57" s="1" t="str">
        <v>anti-human CD11b</v>
      </c>
      <c r="C57" s="1">
        <v>1</v>
      </c>
      <c r="D57" s="1" t="str">
        <v>ASHOKA</v>
      </c>
      <c r="E57" s="1">
        <v>4</v>
      </c>
      <c r="F57" s="1" t="str">
        <v>BioLegend</v>
      </c>
      <c r="G57" s="1" t="str">
        <v>Sonipat</v>
      </c>
      <c r="H57" s="1" t="str">
        <v>Deepak / Priyanka Madam</v>
      </c>
      <c r="I57" s="1" t="str">
        <v>Local</v>
      </c>
    </row>
    <row r="58" spans="1:9" x14ac:dyDescent="0.25">
      <c r="A58" s="1">
        <v>305413</v>
      </c>
      <c r="B58" s="1" t="str">
        <v>anti-human CD86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369703</v>
      </c>
      <c r="B59" s="1" t="str">
        <v>anti-human Arginase I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 t="str">
        <v>T-0928</v>
      </c>
      <c r="B60" s="1">
        <v>0</v>
      </c>
      <c r="C60" s="1">
        <v>1</v>
      </c>
      <c r="D60" s="1" t="str">
        <v>Stock</v>
      </c>
      <c r="E60" s="1">
        <v>-20</v>
      </c>
      <c r="F60" s="1" t="str">
        <v>TargetMol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11TRIMPR01</v>
      </c>
      <c r="B61" s="1">
        <v>0</v>
      </c>
      <c r="C61" s="1">
        <v>1</v>
      </c>
      <c r="D61" s="1" t="str">
        <v>Stock</v>
      </c>
      <c r="E61" s="1" t="str">
        <v>RT</v>
      </c>
      <c r="F61" s="1" t="str">
        <v>MP BIO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T1408</v>
      </c>
      <c r="B62" s="1">
        <v>0</v>
      </c>
      <c r="C62" s="1">
        <v>1</v>
      </c>
      <c r="D62" s="1" t="str">
        <v>AIIMS</v>
      </c>
      <c r="E62" s="1">
        <v>-20</v>
      </c>
      <c r="F62" s="1" t="str">
        <v>TARGETMOL</v>
      </c>
      <c r="G62" s="1" t="str">
        <v>Delhi</v>
      </c>
      <c r="H62" s="1" t="str">
        <v>Priyanka Madam</v>
      </c>
      <c r="I62" s="1" t="str">
        <v>Local</v>
      </c>
    </row>
    <row r="63" spans="1:9" x14ac:dyDescent="0.25">
      <c r="A63" s="1" t="str">
        <v>STL043124</v>
      </c>
      <c r="B63" s="1">
        <v>0</v>
      </c>
      <c r="C63" s="1">
        <v>1</v>
      </c>
      <c r="D63" s="1" t="str">
        <v>GK BIO</v>
      </c>
      <c r="E63" s="1">
        <v>-20</v>
      </c>
      <c r="F63" s="1" t="str">
        <v>TARGETMOL</v>
      </c>
      <c r="G63" s="1" t="str">
        <v>Pune</v>
      </c>
      <c r="H63" s="1" t="str">
        <v>Sample</v>
      </c>
      <c r="I63" s="1" t="str">
        <v>OutStation</v>
      </c>
    </row>
    <row r="64" spans="1:9" x14ac:dyDescent="0.25">
      <c r="A64" s="1">
        <v>314512</v>
      </c>
      <c r="B64" s="1" t="str">
        <v>anti-human IgM</v>
      </c>
      <c r="C64" s="1">
        <v>1</v>
      </c>
      <c r="D64" s="1" t="str">
        <v>DR LAL</v>
      </c>
      <c r="E64" s="1">
        <v>4</v>
      </c>
      <c r="F64" s="1" t="str">
        <v>BioLegend</v>
      </c>
      <c r="G64" s="1" t="str">
        <v>Delhi</v>
      </c>
      <c r="H64" s="1">
        <v>0</v>
      </c>
      <c r="I64" s="1" t="str">
        <v>Local</v>
      </c>
    </row>
    <row r="65" spans="1:9" x14ac:dyDescent="0.25">
      <c r="A65" s="1">
        <v>344614</v>
      </c>
      <c r="B65" s="1" t="str">
        <v>anti-human CD4</v>
      </c>
      <c r="C65" s="1">
        <v>1</v>
      </c>
      <c r="D65" s="1" t="str">
        <v>MICRO DELHI</v>
      </c>
      <c r="E65" s="1">
        <v>4</v>
      </c>
      <c r="F65" s="1" t="str">
        <v>BioLegend</v>
      </c>
      <c r="G65" s="1" t="str">
        <v>Delhi</v>
      </c>
      <c r="H65" s="1">
        <v>0</v>
      </c>
      <c r="I65" s="1" t="str">
        <v>Local</v>
      </c>
    </row>
    <row r="66" spans="1:9" x14ac:dyDescent="0.25">
      <c r="A66" s="1">
        <v>431501</v>
      </c>
      <c r="B66" s="1" t="str">
        <v>Human IL-8</v>
      </c>
      <c r="C66" s="1">
        <v>1</v>
      </c>
      <c r="D66" s="1" t="str">
        <v>MICRO DELHI</v>
      </c>
      <c r="E66" s="1">
        <v>4</v>
      </c>
      <c r="F66" s="1" t="str">
        <v>BioLegend</v>
      </c>
      <c r="G66" s="1" t="str">
        <v>Delhi</v>
      </c>
      <c r="H66" s="1">
        <v>0</v>
      </c>
      <c r="I66" s="1" t="str">
        <v>Local</v>
      </c>
    </row>
    <row r="67" spans="1:9" x14ac:dyDescent="0.25">
      <c r="A67" s="1">
        <v>514602</v>
      </c>
      <c r="B67" s="1" t="str">
        <v>anti-human IL-8</v>
      </c>
      <c r="C67" s="1">
        <v>1</v>
      </c>
      <c r="D67" s="1" t="str">
        <v>MICRO DELHI</v>
      </c>
      <c r="E67" s="1">
        <v>4</v>
      </c>
      <c r="F67" s="1" t="str">
        <v>BioLegend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>
        <v>592702</v>
      </c>
      <c r="B68" s="1" t="str">
        <v>Human IFN-α2 (carrier-free)</v>
      </c>
      <c r="C68" s="1">
        <v>1</v>
      </c>
      <c r="D68" s="1" t="str">
        <v>RCB</v>
      </c>
      <c r="E68" s="1">
        <v>-20</v>
      </c>
      <c r="F68" s="1" t="str">
        <v>BioLegend</v>
      </c>
      <c r="G68" s="1" t="str">
        <v>Delhi</v>
      </c>
      <c r="H68" s="1">
        <v>0</v>
      </c>
      <c r="I68" s="1" t="str">
        <v>Local</v>
      </c>
    </row>
    <row r="69" spans="1:9" x14ac:dyDescent="0.25">
      <c r="A69" s="1">
        <v>693504</v>
      </c>
      <c r="B69" s="1" t="str">
        <v>anti-ZAP-70</v>
      </c>
      <c r="C69" s="1">
        <v>1</v>
      </c>
      <c r="D69" s="1" t="str">
        <v>DR LAL</v>
      </c>
      <c r="E69" s="1">
        <v>4</v>
      </c>
      <c r="F69" s="1" t="str">
        <v>BioLegend</v>
      </c>
      <c r="G69" s="1" t="str">
        <v>Delhi</v>
      </c>
      <c r="H69" s="1">
        <v>0</v>
      </c>
      <c r="I69" s="1" t="str">
        <v>Local</v>
      </c>
    </row>
    <row r="70" spans="1:9" x14ac:dyDescent="0.25">
      <c r="A70" s="1">
        <v>741044</v>
      </c>
      <c r="B70" s="1" t="str">
        <v>MU Th Cytokine Panel (12-plex) w/ VbP V03</v>
      </c>
      <c r="C70" s="1">
        <v>1</v>
      </c>
      <c r="D70" s="1" t="str">
        <v>THSTI</v>
      </c>
      <c r="E70" s="1">
        <v>4</v>
      </c>
      <c r="F70" s="1" t="str">
        <v>BioLegend</v>
      </c>
      <c r="G70" s="1" t="str">
        <v>Faridabad</v>
      </c>
      <c r="H70" s="1">
        <v>0</v>
      </c>
      <c r="I70" s="1" t="str">
        <v>Local</v>
      </c>
    </row>
    <row r="71" spans="1:9" x14ac:dyDescent="0.25">
      <c r="A71" s="1">
        <v>100516</v>
      </c>
      <c r="B71" s="1" t="str">
        <v>anti-mouse CD4</v>
      </c>
      <c r="C71" s="1">
        <v>1</v>
      </c>
      <c r="D71" s="1" t="str">
        <v>ICGEB</v>
      </c>
      <c r="E71" s="1">
        <v>4</v>
      </c>
      <c r="F71" s="1" t="str">
        <v>BioLegend</v>
      </c>
      <c r="G71" s="1" t="str">
        <v>Delhi</v>
      </c>
      <c r="H71" s="1">
        <v>0</v>
      </c>
      <c r="I71" s="1" t="str">
        <v>Local</v>
      </c>
    </row>
    <row r="72" spans="1:9" x14ac:dyDescent="0.25">
      <c r="A72" s="1">
        <v>104532</v>
      </c>
      <c r="B72" s="1" t="str">
        <v>anti-mouse CD69</v>
      </c>
      <c r="C72" s="1">
        <v>1</v>
      </c>
      <c r="D72" s="1" t="str">
        <v>ICGEB</v>
      </c>
      <c r="E72" s="1">
        <v>4</v>
      </c>
      <c r="F72" s="1" t="str">
        <v>BioLegend</v>
      </c>
      <c r="G72" s="1" t="str">
        <v>Delhi</v>
      </c>
      <c r="H72" s="1">
        <v>0</v>
      </c>
      <c r="I72" s="1" t="str">
        <v>Local</v>
      </c>
    </row>
    <row r="73" spans="1:9" x14ac:dyDescent="0.25">
      <c r="A73" s="1">
        <v>116122</v>
      </c>
      <c r="B73" s="1" t="str">
        <v>anti-mouse CD54</v>
      </c>
      <c r="C73" s="1">
        <v>1</v>
      </c>
      <c r="D73" s="1" t="str">
        <v>ICGEB</v>
      </c>
      <c r="E73" s="1">
        <v>4</v>
      </c>
      <c r="F73" s="1" t="str">
        <v>BioLegend</v>
      </c>
      <c r="G73" s="1" t="str">
        <v>Delhi</v>
      </c>
      <c r="H73" s="1">
        <v>0</v>
      </c>
      <c r="I73" s="1" t="str">
        <v>Local</v>
      </c>
    </row>
    <row r="74" spans="1:9" x14ac:dyDescent="0.25">
      <c r="A74" s="1">
        <v>116415</v>
      </c>
      <c r="B74" s="1" t="str">
        <v>anti-mouse I-Ab</v>
      </c>
      <c r="C74" s="1">
        <v>1</v>
      </c>
      <c r="D74" s="1" t="str">
        <v>THSTI</v>
      </c>
      <c r="E74" s="1">
        <v>4</v>
      </c>
      <c r="F74" s="1" t="str">
        <v>BioLegend</v>
      </c>
      <c r="G74" s="1" t="str">
        <v>Faridabad</v>
      </c>
      <c r="H74" s="1">
        <v>0</v>
      </c>
      <c r="I74" s="1" t="str">
        <v>Local</v>
      </c>
    </row>
    <row r="75" spans="1:9" x14ac:dyDescent="0.25">
      <c r="A75" s="1">
        <v>123137</v>
      </c>
      <c r="B75" s="1" t="str">
        <v>anti-mouse F4/80</v>
      </c>
      <c r="C75" s="1">
        <v>1</v>
      </c>
      <c r="D75" s="1" t="str">
        <v>ICGEB</v>
      </c>
      <c r="E75" s="1">
        <v>4</v>
      </c>
      <c r="F75" s="1" t="str">
        <v>BioLegend</v>
      </c>
      <c r="G75" s="1" t="str">
        <v>Delhi</v>
      </c>
      <c r="H75" s="1">
        <v>0</v>
      </c>
      <c r="I75" s="1" t="str">
        <v>Local</v>
      </c>
    </row>
    <row r="76" spans="1:9" x14ac:dyDescent="0.25">
      <c r="A76" s="1">
        <v>127622</v>
      </c>
      <c r="B76" s="1" t="str">
        <v>anti-mouse Ly-6G</v>
      </c>
      <c r="C76" s="1">
        <v>1</v>
      </c>
      <c r="D76" s="1" t="str">
        <v>ICGEB</v>
      </c>
      <c r="E76" s="1">
        <v>4</v>
      </c>
      <c r="F76" s="1" t="str">
        <v>BioLegend</v>
      </c>
      <c r="G76" s="1" t="str">
        <v>Delhi</v>
      </c>
      <c r="H76" s="1">
        <v>0</v>
      </c>
      <c r="I76" s="1" t="str">
        <v>Local</v>
      </c>
    </row>
    <row r="77" spans="1:9" x14ac:dyDescent="0.25">
      <c r="A77" s="1">
        <v>146528</v>
      </c>
      <c r="B77" s="1" t="str">
        <v>anti-mouse CD184 (CXCR4)</v>
      </c>
      <c r="C77" s="1">
        <v>1</v>
      </c>
      <c r="D77" s="1" t="str">
        <v>ICGEB</v>
      </c>
      <c r="E77" s="1">
        <v>4</v>
      </c>
      <c r="F77" s="1" t="str">
        <v>BioLegend</v>
      </c>
      <c r="G77" s="1" t="str">
        <v>Delhi</v>
      </c>
      <c r="H77" s="1">
        <v>0</v>
      </c>
      <c r="I77" s="1" t="str">
        <v>Local</v>
      </c>
    </row>
    <row r="78" spans="1:9" x14ac:dyDescent="0.25">
      <c r="A78" s="1">
        <v>300402</v>
      </c>
      <c r="B78" s="1" t="str">
        <v>anti-human CD3</v>
      </c>
      <c r="C78" s="1">
        <v>1</v>
      </c>
      <c r="D78" s="1" t="str">
        <v>ASHOKA</v>
      </c>
      <c r="E78" s="1">
        <v>4</v>
      </c>
      <c r="F78" s="1" t="str">
        <v>BioLegend</v>
      </c>
      <c r="G78" s="1" t="str">
        <v>Sonipat</v>
      </c>
      <c r="H78" s="1">
        <v>0</v>
      </c>
      <c r="I78" s="1" t="str">
        <v>Local</v>
      </c>
    </row>
    <row r="79" spans="1:9" x14ac:dyDescent="0.25">
      <c r="A79" s="1">
        <v>301804</v>
      </c>
      <c r="B79" s="1" t="str">
        <v>anti-human CD14</v>
      </c>
      <c r="C79" s="1">
        <v>1</v>
      </c>
      <c r="D79" s="1" t="str">
        <v>AIIMS</v>
      </c>
      <c r="E79" s="1">
        <v>4</v>
      </c>
      <c r="F79" s="1" t="str">
        <v>BioLegend</v>
      </c>
      <c r="G79" s="1" t="str">
        <v>Delhi</v>
      </c>
      <c r="H79" s="1">
        <v>0</v>
      </c>
      <c r="I79" s="1" t="str">
        <v>Local</v>
      </c>
    </row>
    <row r="80" spans="1:9" x14ac:dyDescent="0.25">
      <c r="A80" s="1">
        <v>302212</v>
      </c>
      <c r="B80" s="1" t="str">
        <v>anti-human CD19</v>
      </c>
      <c r="C80" s="1">
        <v>1</v>
      </c>
      <c r="D80" s="1" t="str">
        <v>IGIB</v>
      </c>
      <c r="E80" s="1">
        <v>4</v>
      </c>
      <c r="F80" s="1" t="str">
        <v>BioLegend</v>
      </c>
      <c r="G80" s="1" t="str">
        <v>Delhi</v>
      </c>
      <c r="H80" s="1">
        <v>0</v>
      </c>
      <c r="I80" s="1" t="str">
        <v>Local</v>
      </c>
    </row>
    <row r="81" spans="1:9" x14ac:dyDescent="0.25">
      <c r="A81" s="1">
        <v>302306</v>
      </c>
      <c r="B81" s="1" t="str">
        <v>anti-human CD20</v>
      </c>
      <c r="C81" s="1">
        <v>1</v>
      </c>
      <c r="D81" s="1" t="str">
        <v>IGIB</v>
      </c>
      <c r="E81" s="1">
        <v>4</v>
      </c>
      <c r="F81" s="1" t="str">
        <v>BioLegend</v>
      </c>
      <c r="G81" s="1" t="str">
        <v>Delhi</v>
      </c>
      <c r="H81" s="1">
        <v>0</v>
      </c>
      <c r="I81" s="1" t="str">
        <v>Local</v>
      </c>
    </row>
    <row r="82" spans="1:9" x14ac:dyDescent="0.25">
      <c r="A82" s="1">
        <v>304108</v>
      </c>
      <c r="B82" s="1" t="str">
        <v>anti-human CD45RA</v>
      </c>
      <c r="C82" s="1">
        <v>1</v>
      </c>
      <c r="D82" s="1" t="str">
        <v>IGIB</v>
      </c>
      <c r="E82" s="1">
        <v>4</v>
      </c>
      <c r="F82" s="1" t="str">
        <v>BioLegend</v>
      </c>
      <c r="G82" s="1" t="str">
        <v>Delhi</v>
      </c>
      <c r="H82" s="1">
        <v>0</v>
      </c>
      <c r="I82" s="1" t="str">
        <v>Local</v>
      </c>
    </row>
    <row r="83" spans="1:9" x14ac:dyDescent="0.25">
      <c r="A83" s="1">
        <v>305238</v>
      </c>
      <c r="B83" s="1" t="str">
        <v>anti-human CD80</v>
      </c>
      <c r="C83" s="1">
        <v>1</v>
      </c>
      <c r="D83" s="1" t="str">
        <v>ICGEB</v>
      </c>
      <c r="E83" s="1">
        <v>4</v>
      </c>
      <c r="F83" s="1" t="str">
        <v>BioLegend</v>
      </c>
      <c r="G83" s="1" t="str">
        <v>Delhi</v>
      </c>
      <c r="H83" s="1">
        <v>0</v>
      </c>
      <c r="I83" s="1" t="str">
        <v>Local</v>
      </c>
    </row>
    <row r="84" spans="1:9" x14ac:dyDescent="0.25">
      <c r="A84" s="1">
        <v>348801</v>
      </c>
      <c r="B84" s="1" t="str">
        <v>anti-human Lineage (CD3/14/16/19/20/56)</v>
      </c>
      <c r="C84" s="1">
        <v>1</v>
      </c>
      <c r="D84" s="1" t="str">
        <v>PRIYANKA MADAM</v>
      </c>
      <c r="E84" s="1">
        <v>4</v>
      </c>
      <c r="F84" s="1" t="str">
        <v>BioLegend</v>
      </c>
      <c r="G84" s="1" t="str">
        <v>Delhi</v>
      </c>
      <c r="H84" s="1">
        <v>0</v>
      </c>
      <c r="I84" s="1" t="str">
        <v>Local</v>
      </c>
    </row>
    <row r="85" spans="1:9" x14ac:dyDescent="0.25">
      <c r="A85" s="1">
        <v>353214</v>
      </c>
      <c r="B85" s="1" t="str">
        <v>anti-human CD197 (CCR7)</v>
      </c>
      <c r="C85" s="1">
        <v>1</v>
      </c>
      <c r="D85" s="1" t="str">
        <v>IGIB</v>
      </c>
      <c r="E85" s="1">
        <v>4</v>
      </c>
      <c r="F85" s="1" t="str">
        <v>BioLegend</v>
      </c>
      <c r="G85" s="1" t="str">
        <v>Delhi</v>
      </c>
      <c r="H85" s="1">
        <v>0</v>
      </c>
      <c r="I85" s="1" t="str">
        <v>Local</v>
      </c>
    </row>
    <row r="86" spans="1:9" x14ac:dyDescent="0.25">
      <c r="A86" s="1">
        <v>400412</v>
      </c>
      <c r="B86" s="1" t="str">
        <v>Rat IgG1, κ Isotype Ctrl</v>
      </c>
      <c r="C86" s="1">
        <v>1</v>
      </c>
      <c r="D86" s="1" t="str">
        <v>ICGEB</v>
      </c>
      <c r="E86" s="1">
        <v>4</v>
      </c>
      <c r="F86" s="1" t="str">
        <v>BioLegend</v>
      </c>
      <c r="G86" s="1" t="str">
        <v>Delhi</v>
      </c>
      <c r="H86" s="1">
        <v>0</v>
      </c>
      <c r="I86" s="1" t="str">
        <v>Local</v>
      </c>
    </row>
    <row r="87" spans="1:9" x14ac:dyDescent="0.25">
      <c r="A87" s="1">
        <v>400606</v>
      </c>
      <c r="B87" s="1" t="str">
        <v>Rat IgG2b, κ Isotype Ctrl</v>
      </c>
      <c r="C87" s="1">
        <v>1</v>
      </c>
      <c r="D87" s="1" t="str">
        <v>ICGEB</v>
      </c>
      <c r="E87" s="1">
        <v>4</v>
      </c>
      <c r="F87" s="1" t="str">
        <v>BioLegend</v>
      </c>
      <c r="G87" s="1" t="str">
        <v>Delhi</v>
      </c>
      <c r="H87" s="1">
        <v>0</v>
      </c>
      <c r="I87" s="1" t="str">
        <v>Local</v>
      </c>
    </row>
    <row r="88" spans="1:9" x14ac:dyDescent="0.25">
      <c r="A88" s="1">
        <v>400618</v>
      </c>
      <c r="B88" s="1" t="str">
        <v>Rat IgG2b, κ Isotype Ctrl</v>
      </c>
      <c r="C88" s="1">
        <v>1</v>
      </c>
      <c r="D88" s="1" t="str">
        <v>ICGEB</v>
      </c>
      <c r="E88" s="1">
        <v>4</v>
      </c>
      <c r="F88" s="1" t="str">
        <v>BioLegend</v>
      </c>
      <c r="G88" s="1" t="str">
        <v>Delhi</v>
      </c>
      <c r="H88" s="1">
        <v>0</v>
      </c>
      <c r="I88" s="1" t="str">
        <v>Local</v>
      </c>
    </row>
    <row r="89" spans="1:9" x14ac:dyDescent="0.25">
      <c r="A89" s="1">
        <v>400660</v>
      </c>
      <c r="B89" s="1" t="str">
        <v>Rat IgG2b, κ Isotype Ctrl</v>
      </c>
      <c r="C89" s="1">
        <v>1</v>
      </c>
      <c r="D89" s="1" t="str">
        <v>ICGEB</v>
      </c>
      <c r="E89" s="1">
        <v>4</v>
      </c>
      <c r="F89" s="1" t="str">
        <v>BioLegend</v>
      </c>
      <c r="G89" s="1" t="str">
        <v>Delhi</v>
      </c>
      <c r="H89" s="1">
        <v>0</v>
      </c>
      <c r="I89" s="1" t="str">
        <v>Local</v>
      </c>
    </row>
    <row r="90" spans="1:9" x14ac:dyDescent="0.25">
      <c r="A90" s="1">
        <v>100234</v>
      </c>
      <c r="B90" s="1" t="str">
        <v>anti-mouse CD3</v>
      </c>
      <c r="C90" s="1">
        <v>1</v>
      </c>
      <c r="D90" s="1" t="str">
        <v>THSTI</v>
      </c>
      <c r="E90" s="1">
        <v>4</v>
      </c>
      <c r="F90" s="1" t="str">
        <v>Biolegend</v>
      </c>
      <c r="G90" s="1" t="str">
        <v>Faridabad</v>
      </c>
      <c r="H90" s="1">
        <v>0</v>
      </c>
      <c r="I90" s="1" t="str">
        <v>Local</v>
      </c>
    </row>
    <row r="91" spans="1:9" x14ac:dyDescent="0.25">
      <c r="A91" s="1">
        <v>100408</v>
      </c>
      <c r="B91" s="1" t="str">
        <v>anti-mouse CD4</v>
      </c>
      <c r="C91" s="1">
        <v>1</v>
      </c>
      <c r="D91" s="1" t="str">
        <v>THSTI</v>
      </c>
      <c r="E91" s="1">
        <v>4</v>
      </c>
      <c r="F91" s="1" t="str">
        <v>Biolegend</v>
      </c>
      <c r="G91" s="1" t="str">
        <v>Faridabad</v>
      </c>
      <c r="H91" s="1">
        <v>0</v>
      </c>
      <c r="I91" s="1" t="str">
        <v>Local</v>
      </c>
    </row>
    <row r="92" spans="1:9" x14ac:dyDescent="0.25">
      <c r="A92" s="1">
        <v>100413</v>
      </c>
      <c r="B92" s="1" t="str">
        <v>anti-mouse CD4</v>
      </c>
      <c r="C92" s="1">
        <v>1</v>
      </c>
      <c r="D92" s="1" t="str">
        <v>THSTI</v>
      </c>
      <c r="E92" s="1">
        <v>4</v>
      </c>
      <c r="F92" s="1" t="str">
        <v>Biolegend</v>
      </c>
      <c r="G92" s="1" t="str">
        <v>Faridabad</v>
      </c>
      <c r="H92" s="1">
        <v>0</v>
      </c>
      <c r="I92" s="1" t="str">
        <v>Local</v>
      </c>
    </row>
    <row r="93" spans="1:9" x14ac:dyDescent="0.25">
      <c r="A93" s="1">
        <v>100422</v>
      </c>
      <c r="B93" s="1" t="str">
        <v>anti-mouse CD4</v>
      </c>
      <c r="C93" s="1">
        <v>1</v>
      </c>
      <c r="D93" s="1" t="str">
        <v>THSTI</v>
      </c>
      <c r="E93" s="1">
        <v>4</v>
      </c>
      <c r="F93" s="1" t="str">
        <v>Biolegend</v>
      </c>
      <c r="G93" s="1" t="str">
        <v>Faridabad</v>
      </c>
      <c r="H93" s="1">
        <v>0</v>
      </c>
      <c r="I93" s="1" t="str">
        <v>Local</v>
      </c>
    </row>
    <row r="94" spans="1:9" x14ac:dyDescent="0.25">
      <c r="A94" s="1">
        <v>100573</v>
      </c>
      <c r="B94" s="1" t="str">
        <v>0001 anti-mouse CD4</v>
      </c>
      <c r="C94" s="1">
        <v>1</v>
      </c>
      <c r="D94" s="1" t="str">
        <v>THSTI</v>
      </c>
      <c r="E94" s="1">
        <v>4</v>
      </c>
      <c r="F94" s="1" t="str">
        <v>Biolegend</v>
      </c>
      <c r="G94" s="1" t="str">
        <v>Faridabad</v>
      </c>
      <c r="H94" s="1">
        <v>0</v>
      </c>
      <c r="I94" s="1" t="str">
        <v>Local</v>
      </c>
    </row>
    <row r="95" spans="1:9" x14ac:dyDescent="0.25">
      <c r="A95" s="1">
        <v>100711</v>
      </c>
      <c r="B95" s="1" t="str">
        <v>anti-mouse CD8a</v>
      </c>
      <c r="C95" s="1">
        <v>1</v>
      </c>
      <c r="D95" s="1" t="str">
        <v>THSTI</v>
      </c>
      <c r="E95" s="1">
        <v>4</v>
      </c>
      <c r="F95" s="1" t="str">
        <v>Biolegend</v>
      </c>
      <c r="G95" s="1" t="str">
        <v>Faridabad</v>
      </c>
      <c r="H95" s="1">
        <v>0</v>
      </c>
      <c r="I95" s="1" t="str">
        <v>Local</v>
      </c>
    </row>
    <row r="96" spans="1:9" x14ac:dyDescent="0.25">
      <c r="A96" s="1">
        <v>100714</v>
      </c>
      <c r="B96" s="1" t="str">
        <v>anti-mouse CD8a</v>
      </c>
      <c r="C96" s="1">
        <v>1</v>
      </c>
      <c r="D96" s="1" t="str">
        <v>THSTI</v>
      </c>
      <c r="E96" s="1">
        <v>4</v>
      </c>
      <c r="F96" s="1" t="str">
        <v>Biolegend</v>
      </c>
      <c r="G96" s="1" t="str">
        <v>Faridabad</v>
      </c>
      <c r="H96" s="1">
        <v>0</v>
      </c>
      <c r="I96" s="1" t="str">
        <v>Local</v>
      </c>
    </row>
    <row r="97" spans="1:9" x14ac:dyDescent="0.25">
      <c r="A97" s="1">
        <v>101255</v>
      </c>
      <c r="B97" s="1" t="str">
        <v>anti-mouse/human CD11b</v>
      </c>
      <c r="C97" s="1">
        <v>1</v>
      </c>
      <c r="D97" s="1" t="str">
        <v>THSTI</v>
      </c>
      <c r="E97" s="1">
        <v>4</v>
      </c>
      <c r="F97" s="1" t="str">
        <v>Biolegend</v>
      </c>
      <c r="G97" s="1" t="str">
        <v>Faridabad</v>
      </c>
      <c r="H97" s="1">
        <v>0</v>
      </c>
      <c r="I97" s="1" t="str">
        <v>Local</v>
      </c>
    </row>
    <row r="98" spans="1:9" x14ac:dyDescent="0.25">
      <c r="A98" s="1">
        <v>101263</v>
      </c>
      <c r="B98" s="1" t="str">
        <v>anti-mouse/human CD11b</v>
      </c>
      <c r="C98" s="1">
        <v>1</v>
      </c>
      <c r="D98" s="1" t="str">
        <v>THSTI</v>
      </c>
      <c r="E98" s="1">
        <v>4</v>
      </c>
      <c r="F98" s="1" t="str">
        <v>Biolegend</v>
      </c>
      <c r="G98" s="1" t="str">
        <v>Faridabad</v>
      </c>
      <c r="H98" s="1">
        <v>0</v>
      </c>
      <c r="I98" s="1" t="str">
        <v>Local</v>
      </c>
    </row>
    <row r="99" spans="1:9" x14ac:dyDescent="0.25">
      <c r="A99" s="1">
        <v>103149</v>
      </c>
      <c r="B99" s="1" t="str">
        <v>anti-mouse CD45</v>
      </c>
      <c r="C99" s="1">
        <v>1</v>
      </c>
      <c r="D99" s="1" t="str">
        <v>THSTI</v>
      </c>
      <c r="E99" s="1">
        <v>4</v>
      </c>
      <c r="F99" s="1" t="str">
        <v>Biolegend</v>
      </c>
      <c r="G99" s="1" t="str">
        <v>Faridabad</v>
      </c>
      <c r="H99" s="1">
        <v>0</v>
      </c>
      <c r="I99" s="1" t="str">
        <v>Local</v>
      </c>
    </row>
    <row r="100" spans="1:9" x14ac:dyDescent="0.25">
      <c r="A100" s="1">
        <v>104741</v>
      </c>
      <c r="B100" s="1" t="str">
        <v>anti-mouse CD80</v>
      </c>
      <c r="C100" s="1">
        <v>1</v>
      </c>
      <c r="D100" s="1" t="str">
        <v>THSTI</v>
      </c>
      <c r="E100" s="1">
        <v>4</v>
      </c>
      <c r="F100" s="1" t="str">
        <v>Biolegend</v>
      </c>
      <c r="G100" s="1" t="str">
        <v>Faridabad</v>
      </c>
      <c r="H100" s="1">
        <v>0</v>
      </c>
      <c r="I100" s="1" t="str">
        <v>Local</v>
      </c>
    </row>
    <row r="101" spans="1:9" x14ac:dyDescent="0.25">
      <c r="A101" s="1">
        <v>106317</v>
      </c>
      <c r="B101" s="1" t="str">
        <v>anti-mouse CD152</v>
      </c>
      <c r="C101" s="1">
        <v>1</v>
      </c>
      <c r="D101" s="1" t="str">
        <v>THSTI</v>
      </c>
      <c r="E101" s="1">
        <v>4</v>
      </c>
      <c r="F101" s="1" t="str">
        <v>Biolegend</v>
      </c>
      <c r="G101" s="1" t="str">
        <v>Faridabad</v>
      </c>
      <c r="H101" s="1">
        <v>0</v>
      </c>
      <c r="I101" s="1" t="str">
        <v>Local</v>
      </c>
    </row>
    <row r="102" spans="1:9" x14ac:dyDescent="0.25">
      <c r="A102" s="1">
        <v>108455</v>
      </c>
      <c r="B102" s="1" t="str">
        <v>anti-mouse Ly-6G/Ly-6C (Gr-1)</v>
      </c>
      <c r="C102" s="1">
        <v>1</v>
      </c>
      <c r="D102" s="1" t="str">
        <v>THSTI</v>
      </c>
      <c r="E102" s="1">
        <v>4</v>
      </c>
      <c r="F102" s="1" t="str">
        <v>Biolegend</v>
      </c>
      <c r="G102" s="1" t="str">
        <v>Faridabad</v>
      </c>
      <c r="H102" s="1">
        <v>0</v>
      </c>
      <c r="I102" s="1" t="str">
        <v>Local</v>
      </c>
    </row>
    <row r="103" spans="1:9" x14ac:dyDescent="0.25">
      <c r="A103" s="1">
        <v>108745</v>
      </c>
      <c r="B103" s="1" t="str">
        <v>anti-mouse NK-1.1</v>
      </c>
      <c r="C103" s="1">
        <v>1</v>
      </c>
      <c r="D103" s="1" t="str">
        <v>THSTI</v>
      </c>
      <c r="E103" s="1">
        <v>4</v>
      </c>
      <c r="F103" s="1" t="str">
        <v>Biolegend</v>
      </c>
      <c r="G103" s="1" t="str">
        <v>Faridabad</v>
      </c>
      <c r="H103" s="1">
        <v>0</v>
      </c>
      <c r="I103" s="1" t="str">
        <v>Local</v>
      </c>
    </row>
    <row r="104" spans="1:9" x14ac:dyDescent="0.25">
      <c r="A104" s="1">
        <v>115508</v>
      </c>
      <c r="B104" s="1" t="str">
        <v>anti-mouse CD19</v>
      </c>
      <c r="C104" s="1">
        <v>1</v>
      </c>
      <c r="D104" s="1" t="str">
        <v>THSTI</v>
      </c>
      <c r="E104" s="1">
        <v>4</v>
      </c>
      <c r="F104" s="1" t="str">
        <v>Biolegend</v>
      </c>
      <c r="G104" s="1" t="str">
        <v>Faridabad</v>
      </c>
      <c r="H104" s="1">
        <v>0</v>
      </c>
      <c r="I104" s="1" t="str">
        <v>Local</v>
      </c>
    </row>
    <row r="105" spans="1:9" x14ac:dyDescent="0.25">
      <c r="A105" s="1">
        <v>123113</v>
      </c>
      <c r="B105" s="1" t="str">
        <v>anti-mouse F4/80</v>
      </c>
      <c r="C105" s="1">
        <v>1</v>
      </c>
      <c r="D105" s="1" t="str">
        <v>THSTI</v>
      </c>
      <c r="E105" s="1">
        <v>4</v>
      </c>
      <c r="F105" s="1" t="str">
        <v>Biolegend</v>
      </c>
      <c r="G105" s="1" t="str">
        <v>Faridabad</v>
      </c>
      <c r="H105" s="1">
        <v>0</v>
      </c>
      <c r="I105" s="1" t="str">
        <v>Local</v>
      </c>
    </row>
    <row r="106" spans="1:9" x14ac:dyDescent="0.25">
      <c r="A106" s="1">
        <v>135220</v>
      </c>
      <c r="B106" s="1" t="str">
        <v>anti-mouse CD279 (PD-1)</v>
      </c>
      <c r="C106" s="1">
        <v>1</v>
      </c>
      <c r="D106" s="1" t="str">
        <v>THSTI</v>
      </c>
      <c r="E106" s="1">
        <v>4</v>
      </c>
      <c r="F106" s="1" t="str">
        <v>Biolegend</v>
      </c>
      <c r="G106" s="1" t="str">
        <v>Faridabad</v>
      </c>
      <c r="H106" s="1">
        <v>0</v>
      </c>
      <c r="I106" s="1" t="str">
        <v>Local</v>
      </c>
    </row>
    <row r="107" spans="1:9" x14ac:dyDescent="0.25">
      <c r="A107" s="1">
        <v>141706</v>
      </c>
      <c r="B107" s="1" t="str">
        <v>anti-mouse CD206 (MMR)</v>
      </c>
      <c r="C107" s="1">
        <v>1</v>
      </c>
      <c r="D107" s="1" t="str">
        <v>THSTI</v>
      </c>
      <c r="E107" s="1">
        <v>4</v>
      </c>
      <c r="F107" s="1" t="str">
        <v>Biolegend</v>
      </c>
      <c r="G107" s="1" t="str">
        <v>Faridabad</v>
      </c>
      <c r="H107" s="1">
        <v>0</v>
      </c>
      <c r="I107" s="1" t="str">
        <v>Local</v>
      </c>
    </row>
    <row r="108" spans="1:9" x14ac:dyDescent="0.25">
      <c r="A108" s="1">
        <v>145311</v>
      </c>
      <c r="B108" s="1" t="str">
        <v>anti-mouse IL-33Rα (IL1RL1, ST2)</v>
      </c>
      <c r="C108" s="1">
        <v>1</v>
      </c>
      <c r="D108" s="1" t="str">
        <v>THSTI</v>
      </c>
      <c r="E108" s="1">
        <v>4</v>
      </c>
      <c r="F108" s="1" t="str">
        <v>Biolegend</v>
      </c>
      <c r="G108" s="1" t="str">
        <v>Faridabad</v>
      </c>
      <c r="H108" s="1">
        <v>0</v>
      </c>
      <c r="I108" s="1" t="str">
        <v>Local</v>
      </c>
    </row>
    <row r="109" spans="1:9" x14ac:dyDescent="0.25">
      <c r="A109" s="1">
        <v>154317</v>
      </c>
      <c r="B109" s="1" t="str">
        <v>anti-mouse Perforin</v>
      </c>
      <c r="C109" s="1">
        <v>1</v>
      </c>
      <c r="D109" s="1" t="str">
        <v>THSTI</v>
      </c>
      <c r="E109" s="1">
        <v>4</v>
      </c>
      <c r="F109" s="1" t="str">
        <v>Biolegend</v>
      </c>
      <c r="G109" s="1" t="str">
        <v>Faridabad</v>
      </c>
      <c r="H109" s="1">
        <v>0</v>
      </c>
      <c r="I109" s="1" t="str">
        <v>Local</v>
      </c>
    </row>
    <row r="110" spans="1:9" x14ac:dyDescent="0.25">
      <c r="A110" s="1">
        <v>155520</v>
      </c>
      <c r="B110" s="1" t="str">
        <v>anti-mouse CD170 (Siglec-F)</v>
      </c>
      <c r="C110" s="1">
        <v>1</v>
      </c>
      <c r="D110" s="1" t="str">
        <v>THSTI</v>
      </c>
      <c r="E110" s="1">
        <v>4</v>
      </c>
      <c r="F110" s="1" t="str">
        <v>Biolegend</v>
      </c>
      <c r="G110" s="1" t="str">
        <v>Faridabad</v>
      </c>
      <c r="H110" s="1">
        <v>0</v>
      </c>
      <c r="I110" s="1" t="str">
        <v>Local</v>
      </c>
    </row>
    <row r="111" spans="1:9" x14ac:dyDescent="0.25">
      <c r="A111" s="1">
        <v>161218</v>
      </c>
      <c r="B111" s="1" t="str">
        <v>anti-mouse CD62L</v>
      </c>
      <c r="C111" s="1">
        <v>1</v>
      </c>
      <c r="D111" s="1" t="str">
        <v>THSTI</v>
      </c>
      <c r="E111" s="1">
        <v>4</v>
      </c>
      <c r="F111" s="1" t="str">
        <v>Biolegend</v>
      </c>
      <c r="G111" s="1" t="str">
        <v>Faridabad</v>
      </c>
      <c r="H111" s="1">
        <v>0</v>
      </c>
      <c r="I111" s="1" t="str">
        <v>Local</v>
      </c>
    </row>
    <row r="112" spans="1:9" x14ac:dyDescent="0.25">
      <c r="A112" s="1">
        <v>199902</v>
      </c>
      <c r="B112" s="1" t="str">
        <v>Mouse Universal Cocktail, V1.0</v>
      </c>
      <c r="C112" s="1">
        <v>1</v>
      </c>
      <c r="D112" s="1" t="str">
        <v>THSTI</v>
      </c>
      <c r="E112" s="1">
        <v>4</v>
      </c>
      <c r="F112" s="1" t="str">
        <v>Biolegend</v>
      </c>
      <c r="G112" s="1" t="str">
        <v>Faridabad</v>
      </c>
      <c r="H112" s="1">
        <v>0</v>
      </c>
      <c r="I112" s="1" t="str">
        <v>Local</v>
      </c>
    </row>
    <row r="113" spans="1:9" x14ac:dyDescent="0.25">
      <c r="A113" s="1">
        <v>300434</v>
      </c>
      <c r="B113" s="1" t="str">
        <v>anti-human CD3</v>
      </c>
      <c r="C113" s="1">
        <v>1</v>
      </c>
      <c r="D113" s="1" t="str">
        <v>IGIB</v>
      </c>
      <c r="E113" s="1">
        <v>4</v>
      </c>
      <c r="F113" s="1" t="str">
        <v>Biolegend</v>
      </c>
      <c r="G113" s="1" t="str">
        <v>Delhi</v>
      </c>
      <c r="H113" s="1">
        <v>0</v>
      </c>
      <c r="I113" s="1" t="str">
        <v>Local</v>
      </c>
    </row>
    <row r="114" spans="1:9" x14ac:dyDescent="0.25">
      <c r="A114" s="1">
        <v>300560</v>
      </c>
      <c r="B114" s="1" t="str">
        <v>anti-human CD4</v>
      </c>
      <c r="C114" s="1">
        <v>1</v>
      </c>
      <c r="D114" s="1" t="str">
        <v>IGIB</v>
      </c>
      <c r="E114" s="1">
        <v>4</v>
      </c>
      <c r="F114" s="1" t="str">
        <v>Biolegend</v>
      </c>
      <c r="G114" s="1" t="str">
        <v>Delhi</v>
      </c>
      <c r="H114" s="1">
        <v>0</v>
      </c>
      <c r="I114" s="1" t="str">
        <v>Local</v>
      </c>
    </row>
    <row r="115" spans="1:9" x14ac:dyDescent="0.25">
      <c r="A115" s="1">
        <v>304120</v>
      </c>
      <c r="B115" s="1" t="str">
        <v>anti-human CD45RA</v>
      </c>
      <c r="C115" s="1">
        <v>1</v>
      </c>
      <c r="D115" s="1" t="str">
        <v>IGIB</v>
      </c>
      <c r="E115" s="1">
        <v>4</v>
      </c>
      <c r="F115" s="1" t="str">
        <v>Biolegend</v>
      </c>
      <c r="G115" s="1" t="str">
        <v>Delhi</v>
      </c>
      <c r="H115" s="1">
        <v>0</v>
      </c>
      <c r="I115" s="1" t="str">
        <v>Local</v>
      </c>
    </row>
    <row r="116" spans="1:9" x14ac:dyDescent="0.25">
      <c r="A116" s="1">
        <v>304154</v>
      </c>
      <c r="B116" s="1" t="str">
        <v>anti-human CD45RA</v>
      </c>
      <c r="C116" s="1">
        <v>1</v>
      </c>
      <c r="D116" s="1" t="str">
        <v>IGIB</v>
      </c>
      <c r="E116" s="1">
        <v>4</v>
      </c>
      <c r="F116" s="1" t="str">
        <v>Biolegend</v>
      </c>
      <c r="G116" s="1" t="str">
        <v>Delhi</v>
      </c>
      <c r="H116" s="1">
        <v>0</v>
      </c>
      <c r="I116" s="1" t="str">
        <v>Local</v>
      </c>
    </row>
    <row r="117" spans="1:9" x14ac:dyDescent="0.25">
      <c r="A117" s="1">
        <v>310938</v>
      </c>
      <c r="B117" s="1" t="str">
        <v>anti-human CD69</v>
      </c>
      <c r="C117" s="1">
        <v>1</v>
      </c>
      <c r="D117" s="1" t="str">
        <v>IGIB</v>
      </c>
      <c r="E117" s="1">
        <v>4</v>
      </c>
      <c r="F117" s="1" t="str">
        <v>Biolegend</v>
      </c>
      <c r="G117" s="1" t="str">
        <v>Delhi</v>
      </c>
      <c r="H117" s="1">
        <v>0</v>
      </c>
      <c r="I117" s="1" t="str">
        <v>Local</v>
      </c>
    </row>
    <row r="118" spans="1:9" x14ac:dyDescent="0.25">
      <c r="A118" s="1">
        <v>317308</v>
      </c>
      <c r="B118" s="1" t="str">
        <v>anti-human CD3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>
        <v>0</v>
      </c>
      <c r="I118" s="1" t="str">
        <v>Local</v>
      </c>
    </row>
    <row r="119" spans="1:9" x14ac:dyDescent="0.25">
      <c r="A119" s="1">
        <v>321306</v>
      </c>
      <c r="B119" s="1" t="str">
        <v>anti-human/mouse CLA</v>
      </c>
      <c r="C119" s="1">
        <v>1</v>
      </c>
      <c r="D119" s="1" t="str">
        <v>IGIB</v>
      </c>
      <c r="E119" s="1">
        <v>4</v>
      </c>
      <c r="F119" s="1" t="str">
        <v>Biolegend</v>
      </c>
      <c r="G119" s="1" t="str">
        <v>Delhi</v>
      </c>
      <c r="H119" s="1">
        <v>0</v>
      </c>
      <c r="I119" s="1" t="str">
        <v>Local</v>
      </c>
    </row>
    <row r="120" spans="1:9" x14ac:dyDescent="0.25">
      <c r="A120" s="1">
        <v>331246</v>
      </c>
      <c r="B120" s="1" t="str">
        <v>anti-human TCR γ/δ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>
        <v>0</v>
      </c>
      <c r="I120" s="1" t="str">
        <v>Local</v>
      </c>
    </row>
    <row r="121" spans="1:9" x14ac:dyDescent="0.25">
      <c r="A121" s="1">
        <v>344734</v>
      </c>
      <c r="B121" s="1" t="str">
        <v>anti-human CD8</v>
      </c>
      <c r="C121" s="1">
        <v>1</v>
      </c>
      <c r="D121" s="1" t="str">
        <v>IGIB</v>
      </c>
      <c r="E121" s="1">
        <v>4</v>
      </c>
      <c r="F121" s="1" t="str">
        <v>Biolegend</v>
      </c>
      <c r="G121" s="1" t="str">
        <v>Delhi</v>
      </c>
      <c r="H121" s="1">
        <v>0</v>
      </c>
      <c r="I121" s="1" t="str">
        <v>Local</v>
      </c>
    </row>
    <row r="122" spans="1:9" x14ac:dyDescent="0.25">
      <c r="A122" s="1">
        <v>344846</v>
      </c>
      <c r="B122" s="1" t="str">
        <v>anti-human CD3</v>
      </c>
      <c r="C122" s="1">
        <v>1</v>
      </c>
      <c r="D122" s="1" t="str">
        <v>AIIMS</v>
      </c>
      <c r="E122" s="1">
        <v>4</v>
      </c>
      <c r="F122" s="1" t="str">
        <v>Biolegend</v>
      </c>
      <c r="G122" s="1" t="str">
        <v>Delhi</v>
      </c>
      <c r="H122" s="1">
        <v>0</v>
      </c>
      <c r="I122" s="1" t="str">
        <v>Local</v>
      </c>
    </row>
    <row r="123" spans="1:9" x14ac:dyDescent="0.25">
      <c r="A123" s="1">
        <v>350216</v>
      </c>
      <c r="B123" s="1" t="str">
        <v>anti-human CD103 (Integrin αE)</v>
      </c>
      <c r="C123" s="1">
        <v>1</v>
      </c>
      <c r="D123" s="1" t="str">
        <v>IGIB</v>
      </c>
      <c r="E123" s="1">
        <v>4</v>
      </c>
      <c r="F123" s="1" t="str">
        <v>Biolegend</v>
      </c>
      <c r="G123" s="1" t="str">
        <v>Delhi</v>
      </c>
      <c r="H123" s="1">
        <v>0</v>
      </c>
      <c r="I123" s="1" t="str">
        <v>Local</v>
      </c>
    </row>
    <row r="124" spans="1:9" x14ac:dyDescent="0.25">
      <c r="A124" s="1">
        <v>350504</v>
      </c>
      <c r="B124" s="1" t="str">
        <v>anti-human Ki-67</v>
      </c>
      <c r="C124" s="1">
        <v>1</v>
      </c>
      <c r="D124" s="1" t="str">
        <v>AIIMS</v>
      </c>
      <c r="E124" s="1">
        <v>4</v>
      </c>
      <c r="F124" s="1" t="str">
        <v>Biolegend</v>
      </c>
      <c r="G124" s="1" t="str">
        <v>Delhi</v>
      </c>
      <c r="H124" s="1">
        <v>0</v>
      </c>
      <c r="I124" s="1" t="str">
        <v>Local</v>
      </c>
    </row>
    <row r="125" spans="1:9" x14ac:dyDescent="0.25">
      <c r="A125" s="1">
        <v>353236</v>
      </c>
      <c r="B125" s="1" t="str">
        <v>anti-human CD197 (CCR7)</v>
      </c>
      <c r="C125" s="1">
        <v>1</v>
      </c>
      <c r="D125" s="1" t="str">
        <v>IGIB</v>
      </c>
      <c r="E125" s="1">
        <v>4</v>
      </c>
      <c r="F125" s="1" t="str">
        <v>Biolegend</v>
      </c>
      <c r="G125" s="1" t="str">
        <v>Delhi</v>
      </c>
      <c r="H125" s="1">
        <v>0</v>
      </c>
      <c r="I125" s="1" t="str">
        <v>Local</v>
      </c>
    </row>
    <row r="126" spans="1:9" x14ac:dyDescent="0.25">
      <c r="A126" s="1">
        <v>362638</v>
      </c>
      <c r="B126" s="1" t="str">
        <v>anti-His-Tag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>
        <v>0</v>
      </c>
      <c r="I126" s="1" t="str">
        <v>Local</v>
      </c>
    </row>
    <row r="127" spans="1:9" x14ac:dyDescent="0.25">
      <c r="A127" s="1">
        <v>368516</v>
      </c>
      <c r="B127" s="1" t="str">
        <v>anti-human CD45</v>
      </c>
      <c r="C127" s="1">
        <v>1</v>
      </c>
      <c r="D127" s="1" t="str">
        <v>AIIMS</v>
      </c>
      <c r="E127" s="1">
        <v>4</v>
      </c>
      <c r="F127" s="1" t="str">
        <v>Biolegend</v>
      </c>
      <c r="G127" s="1" t="str">
        <v>Delhi</v>
      </c>
      <c r="H127" s="1">
        <v>0</v>
      </c>
      <c r="I127" s="1" t="str">
        <v>Local</v>
      </c>
    </row>
    <row r="128" spans="1:9" x14ac:dyDescent="0.25">
      <c r="A128" s="1">
        <v>396414</v>
      </c>
      <c r="B128" s="1" t="str">
        <v>anti-human/mouse Granzyme B Recombinant</v>
      </c>
      <c r="C128" s="1">
        <v>1</v>
      </c>
      <c r="D128" s="1" t="str">
        <v>AIIMS</v>
      </c>
      <c r="E128" s="1">
        <v>4</v>
      </c>
      <c r="F128" s="1" t="str">
        <v>Biolegend</v>
      </c>
      <c r="G128" s="1" t="str">
        <v>Delhi</v>
      </c>
      <c r="H128" s="1">
        <v>0</v>
      </c>
      <c r="I128" s="1" t="str">
        <v>Local</v>
      </c>
    </row>
    <row r="129" spans="1:9" x14ac:dyDescent="0.25">
      <c r="A129" s="1">
        <v>396425</v>
      </c>
      <c r="B129" s="1" t="str">
        <v>anti-human/mouse Granzyme B Recombinant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>
        <v>0</v>
      </c>
      <c r="I129" s="1" t="str">
        <v>Local</v>
      </c>
    </row>
    <row r="130" spans="1:9" x14ac:dyDescent="0.25">
      <c r="A130" s="1">
        <v>424401</v>
      </c>
      <c r="B130" s="1" t="str">
        <v>True-Nuclear™ Transcription Factor Buffer Set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>
        <v>0</v>
      </c>
      <c r="I130" s="1" t="str">
        <v>Local</v>
      </c>
    </row>
    <row r="131" spans="1:9" x14ac:dyDescent="0.25">
      <c r="A131" s="1">
        <v>424602</v>
      </c>
      <c r="B131" s="1" t="str">
        <v>Compensation Beads</v>
      </c>
      <c r="C131" s="1">
        <v>1</v>
      </c>
      <c r="D131" s="1" t="str">
        <v>IGIB</v>
      </c>
      <c r="E131" s="1">
        <v>4</v>
      </c>
      <c r="F131" s="1" t="str">
        <v>Biolegend</v>
      </c>
      <c r="G131" s="1" t="str">
        <v>Delhi</v>
      </c>
      <c r="H131" s="1">
        <v>0</v>
      </c>
      <c r="I131" s="1" t="str">
        <v>Local</v>
      </c>
    </row>
    <row r="132" spans="1:9" x14ac:dyDescent="0.25">
      <c r="A132" s="1">
        <v>425401</v>
      </c>
      <c r="B132" s="1" t="str">
        <v>True-Phos™ Perm Buffer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>
        <v>0</v>
      </c>
      <c r="I132" s="1" t="str">
        <v>Local</v>
      </c>
    </row>
    <row r="133" spans="1:9" x14ac:dyDescent="0.25">
      <c r="A133" s="1">
        <v>503807</v>
      </c>
      <c r="B133" s="1" t="str">
        <v>anti-mouse IL-2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>
        <v>0</v>
      </c>
      <c r="I133" s="1" t="str">
        <v>Local</v>
      </c>
    </row>
    <row r="134" spans="1:9" x14ac:dyDescent="0.25">
      <c r="A134" s="1">
        <v>503833</v>
      </c>
      <c r="B134" s="1" t="str">
        <v>anti-mouse IL-2</v>
      </c>
      <c r="C134" s="1">
        <v>1</v>
      </c>
      <c r="D134" s="1" t="str">
        <v>AIIMS</v>
      </c>
      <c r="E134" s="1">
        <v>4</v>
      </c>
      <c r="F134" s="1" t="str">
        <v>Biolegend</v>
      </c>
      <c r="G134" s="1" t="str">
        <v>Delhi</v>
      </c>
      <c r="H134" s="1">
        <v>0</v>
      </c>
      <c r="I134" s="1" t="str">
        <v>Local</v>
      </c>
    </row>
    <row r="135" spans="1:9" x14ac:dyDescent="0.25">
      <c r="A135" s="1">
        <v>505838</v>
      </c>
      <c r="B135" s="1" t="str">
        <v>anti-mouse IFN-γ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>
        <v>0</v>
      </c>
      <c r="I135" s="1" t="str">
        <v>Local</v>
      </c>
    </row>
    <row r="136" spans="1:9" x14ac:dyDescent="0.25">
      <c r="A136" s="1">
        <v>505845</v>
      </c>
      <c r="B136" s="1" t="str">
        <v>anti-mouse IFN-γ</v>
      </c>
      <c r="C136" s="1">
        <v>1</v>
      </c>
      <c r="D136" s="1" t="str">
        <v>THSTI</v>
      </c>
      <c r="E136" s="1">
        <v>4</v>
      </c>
      <c r="F136" s="1" t="str">
        <v>Biolegend</v>
      </c>
      <c r="G136" s="1" t="str">
        <v>Faridabad</v>
      </c>
      <c r="H136" s="1">
        <v>0</v>
      </c>
      <c r="I136" s="1" t="str">
        <v>Local</v>
      </c>
    </row>
    <row r="137" spans="1:9" x14ac:dyDescent="0.25">
      <c r="A137" s="1">
        <v>506947</v>
      </c>
      <c r="B137" s="1" t="str">
        <v>anti-mouse IL-17A</v>
      </c>
      <c r="C137" s="1">
        <v>1</v>
      </c>
      <c r="D137" s="1" t="str">
        <v>THSTI</v>
      </c>
      <c r="E137" s="1">
        <v>4</v>
      </c>
      <c r="F137" s="1" t="str">
        <v>Biolegend</v>
      </c>
      <c r="G137" s="1" t="str">
        <v>Faridabad</v>
      </c>
      <c r="H137" s="1">
        <v>0</v>
      </c>
      <c r="I137" s="1" t="str">
        <v>Local</v>
      </c>
    </row>
    <row r="138" spans="1:9" x14ac:dyDescent="0.25">
      <c r="A138" s="1">
        <v>621622</v>
      </c>
      <c r="B138" s="1" t="str">
        <v>anti-human CD279 (PD-1)</v>
      </c>
      <c r="C138" s="1">
        <v>1</v>
      </c>
      <c r="D138" s="1" t="str">
        <v>IGIB</v>
      </c>
      <c r="E138" s="1">
        <v>4</v>
      </c>
      <c r="F138" s="1" t="str">
        <v>Biolegend</v>
      </c>
      <c r="G138" s="1" t="str">
        <v>Delhi</v>
      </c>
      <c r="H138" s="1">
        <v>0</v>
      </c>
      <c r="I138" s="1" t="str">
        <v>Local</v>
      </c>
    </row>
    <row r="139" spans="1:9" x14ac:dyDescent="0.25">
      <c r="A139" s="1">
        <v>740145</v>
      </c>
      <c r="B139" s="1" t="str">
        <v>Mouse IFN-β Capture Bead B6, 13X</v>
      </c>
      <c r="C139" s="1">
        <v>1</v>
      </c>
      <c r="D139" s="1" t="str">
        <v>RCB</v>
      </c>
      <c r="E139" s="1">
        <v>4</v>
      </c>
      <c r="F139" s="1" t="str">
        <v>Biolegend</v>
      </c>
      <c r="G139" s="1" t="str">
        <v>Delhi</v>
      </c>
      <c r="H139" s="1">
        <v>0</v>
      </c>
      <c r="I139" s="1" t="str">
        <v>Local</v>
      </c>
    </row>
    <row r="140" spans="1:9" x14ac:dyDescent="0.25">
      <c r="A140" s="1">
        <v>740379</v>
      </c>
      <c r="B140" s="1" t="str">
        <v>V-bottom Plate for LEGENDplex™ Assay</v>
      </c>
      <c r="C140" s="1">
        <v>1</v>
      </c>
      <c r="D140" s="1" t="str">
        <v>RCB</v>
      </c>
      <c r="E140" s="1" t="str">
        <v>RT</v>
      </c>
      <c r="F140" s="1" t="str">
        <v>Biolegend</v>
      </c>
      <c r="G140" s="1" t="str">
        <v>Delhi</v>
      </c>
      <c r="H140" s="1">
        <v>0</v>
      </c>
      <c r="I140" s="1" t="str">
        <v>Local</v>
      </c>
    </row>
    <row r="141" spans="1:9" x14ac:dyDescent="0.25">
      <c r="A141" s="1">
        <v>740623</v>
      </c>
      <c r="B141" s="1" t="str">
        <v>Buffer Set I</v>
      </c>
      <c r="C141" s="1">
        <v>1</v>
      </c>
      <c r="D141" s="1" t="str">
        <v>RCB</v>
      </c>
      <c r="E141" s="1">
        <v>4</v>
      </c>
      <c r="F141" s="1" t="str">
        <v>Biolegend</v>
      </c>
      <c r="G141" s="1" t="str">
        <v>Delhi</v>
      </c>
      <c r="H141" s="1">
        <v>0</v>
      </c>
      <c r="I141" s="1" t="str">
        <v>Local</v>
      </c>
    </row>
    <row r="142" spans="1:9" x14ac:dyDescent="0.25">
      <c r="A142" s="1">
        <v>740627</v>
      </c>
      <c r="B142" s="1" t="str">
        <v>Mouse CCL2 (MCP-1) Capture Bead A7, 13X</v>
      </c>
      <c r="C142" s="1">
        <v>1</v>
      </c>
      <c r="D142" s="1" t="str">
        <v>RCB</v>
      </c>
      <c r="E142" s="1">
        <v>4</v>
      </c>
      <c r="F142" s="1" t="str">
        <v>Biolegend</v>
      </c>
      <c r="G142" s="1" t="str">
        <v>Delhi</v>
      </c>
      <c r="H142" s="1">
        <v>0</v>
      </c>
      <c r="I142" s="1" t="str">
        <v>Local</v>
      </c>
    </row>
    <row r="143" spans="1:9" x14ac:dyDescent="0.25">
      <c r="A143" s="1">
        <v>740628</v>
      </c>
      <c r="B143" s="1" t="str">
        <v>Mouse CCL5 (RANTES) Capture Bead A10, 13X</v>
      </c>
      <c r="C143" s="1">
        <v>1</v>
      </c>
      <c r="D143" s="1" t="str">
        <v>RCB</v>
      </c>
      <c r="E143" s="1">
        <v>4</v>
      </c>
      <c r="F143" s="1" t="str">
        <v>Biolegend</v>
      </c>
      <c r="G143" s="1" t="str">
        <v>Delhi</v>
      </c>
      <c r="H143" s="1">
        <v>0</v>
      </c>
      <c r="I143" s="1" t="str">
        <v>Local</v>
      </c>
    </row>
    <row r="144" spans="1:9" x14ac:dyDescent="0.25">
      <c r="A144" s="1">
        <v>740629</v>
      </c>
      <c r="B144" s="1" t="str">
        <v>Mouse IL-1β Capture Bead B2, 13X</v>
      </c>
      <c r="C144" s="1">
        <v>1</v>
      </c>
      <c r="D144" s="1" t="str">
        <v>RCB</v>
      </c>
      <c r="E144" s="1">
        <v>4</v>
      </c>
      <c r="F144" s="1" t="str">
        <v>Biolegend</v>
      </c>
      <c r="G144" s="1" t="str">
        <v>Delhi</v>
      </c>
      <c r="H144" s="1">
        <v>0</v>
      </c>
      <c r="I144" s="1" t="str">
        <v>Local</v>
      </c>
    </row>
    <row r="145" spans="1:9" x14ac:dyDescent="0.25">
      <c r="A145" s="1">
        <v>740634</v>
      </c>
      <c r="B145" s="1" t="str">
        <v>Mouse IL-6 Capture Bead B9, 13X</v>
      </c>
      <c r="C145" s="1">
        <v>1</v>
      </c>
      <c r="D145" s="1" t="str">
        <v>RCB</v>
      </c>
      <c r="E145" s="1">
        <v>4</v>
      </c>
      <c r="F145" s="1" t="str">
        <v>Biolegend</v>
      </c>
      <c r="G145" s="1" t="str">
        <v>Delhi</v>
      </c>
      <c r="H145" s="1">
        <v>0</v>
      </c>
      <c r="I145" s="1" t="str">
        <v>Local</v>
      </c>
    </row>
    <row r="146" spans="1:9" x14ac:dyDescent="0.25">
      <c r="A146" s="1">
        <v>740965</v>
      </c>
      <c r="B146" s="1" t="str">
        <v>HU Vascular Inflammation Panel 2 (13-plex) w/FP</v>
      </c>
      <c r="C146" s="1">
        <v>1</v>
      </c>
      <c r="D146" s="1" t="str">
        <v>VECTOR</v>
      </c>
      <c r="E146" s="1">
        <v>4</v>
      </c>
      <c r="F146" s="1" t="str">
        <v>Biolegend</v>
      </c>
      <c r="G146" s="1" t="str">
        <v>Punjab</v>
      </c>
      <c r="H146" s="1" t="str">
        <v>Vishal Will Confirm</v>
      </c>
      <c r="I146" s="1" t="str">
        <v>OutStation</v>
      </c>
    </row>
    <row r="147" spans="1:9" x14ac:dyDescent="0.25">
      <c r="A147" s="1">
        <v>741260</v>
      </c>
      <c r="B147" s="1" t="str">
        <v>Mouse TNF-α Capture Bead A6, 13X</v>
      </c>
      <c r="C147" s="1">
        <v>1</v>
      </c>
      <c r="D147" s="1" t="str">
        <v>RCB</v>
      </c>
      <c r="E147" s="1">
        <v>4</v>
      </c>
      <c r="F147" s="1" t="str">
        <v>Biolegend</v>
      </c>
      <c r="G147" s="1" t="str">
        <v>Delhi</v>
      </c>
      <c r="H147" s="1">
        <v>0</v>
      </c>
      <c r="I147" s="1" t="str">
        <v>Local</v>
      </c>
    </row>
    <row r="148" spans="1:9" x14ac:dyDescent="0.25">
      <c r="A148" s="1">
        <v>331222</v>
      </c>
      <c r="B148" s="1" t="str">
        <v>anti-Brevican</v>
      </c>
      <c r="C148" s="1">
        <v>1</v>
      </c>
      <c r="D148" s="1" t="str">
        <v>STOCK</v>
      </c>
      <c r="E148" s="1">
        <v>4</v>
      </c>
      <c r="F148" s="1" t="str">
        <v>Biolegend</v>
      </c>
      <c r="G148" s="1" t="str">
        <v>STOCK</v>
      </c>
      <c r="H148" s="1" t="str">
        <v>STOCK</v>
      </c>
      <c r="I148" s="1" t="str">
        <v>STOCK</v>
      </c>
    </row>
    <row r="149" spans="1:9" x14ac:dyDescent="0.25">
      <c r="A149" s="1" t="str">
        <v>T11766L</v>
      </c>
      <c r="B149" s="1">
        <v>0</v>
      </c>
      <c r="C149" s="1">
        <v>1</v>
      </c>
      <c r="D149" s="1" t="str">
        <v>AIIMS</v>
      </c>
      <c r="E149" s="1">
        <v>-20</v>
      </c>
      <c r="F149" s="1" t="str">
        <v>Targetmol</v>
      </c>
      <c r="G149" s="1" t="str">
        <v>Delhi</v>
      </c>
      <c r="H149" s="1">
        <v>0</v>
      </c>
      <c r="I149" s="1" t="str">
        <v>Local</v>
      </c>
    </row>
    <row r="150" spans="1:9" x14ac:dyDescent="0.25">
      <c r="A150" s="1">
        <v>316302</v>
      </c>
      <c r="B150" s="1" t="str">
        <v>Purified anti-human β2-microglobulin Antibody</v>
      </c>
      <c r="C150" s="1">
        <v>2</v>
      </c>
      <c r="D150" s="1" t="str">
        <v>Stock</v>
      </c>
      <c r="E150" s="1">
        <v>4</v>
      </c>
      <c r="F150" s="1" t="str">
        <v>BioLegend</v>
      </c>
      <c r="G150" s="1" t="str">
        <v>STOCK</v>
      </c>
      <c r="H150" s="1" t="str">
        <v>stock</v>
      </c>
      <c r="I150" s="1" t="str">
        <v>STOCK</v>
      </c>
    </row>
    <row r="151" spans="1:9" x14ac:dyDescent="0.25">
      <c r="A151" s="1">
        <v>570802</v>
      </c>
      <c r="B151" s="1" t="str">
        <v xml:space="preserve">Recombinant Human IL-6 </v>
      </c>
      <c r="C151" s="1">
        <v>2</v>
      </c>
      <c r="D151" s="1" t="str">
        <v>Stock</v>
      </c>
      <c r="E151" s="1">
        <v>-20</v>
      </c>
      <c r="F151" s="1" t="str">
        <v>BioLegend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>
        <v>421002</v>
      </c>
      <c r="B152" s="1" t="str">
        <v xml:space="preserve">Intracellular Staining Permeabilization Wash Buffer </v>
      </c>
      <c r="C152" s="1">
        <v>2</v>
      </c>
      <c r="D152" s="1" t="str">
        <v>Stock</v>
      </c>
      <c r="E152" s="1">
        <v>4</v>
      </c>
      <c r="F152" s="1" t="str">
        <v>BioLegend</v>
      </c>
      <c r="G152" s="1" t="str">
        <v>STOCK</v>
      </c>
      <c r="H152" s="1" t="str">
        <v>Stock</v>
      </c>
      <c r="I152" s="1" t="str">
        <v>STOCK</v>
      </c>
    </row>
    <row r="153" spans="1:9" x14ac:dyDescent="0.25">
      <c r="A153" s="1">
        <v>329702</v>
      </c>
      <c r="B153" s="1" t="str">
        <v xml:space="preserve">Purified anti-human CD274 </v>
      </c>
      <c r="C153" s="1">
        <v>2</v>
      </c>
      <c r="D153" s="1" t="str">
        <v>Stock</v>
      </c>
      <c r="E153" s="1">
        <v>4</v>
      </c>
      <c r="F153" s="1" t="str">
        <v>BioLegend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>
        <v>814326</v>
      </c>
      <c r="B154" s="1" t="str">
        <v>Acrylamide, Ultra Pure 500 KG</v>
      </c>
      <c r="C154" s="1">
        <v>2</v>
      </c>
      <c r="D154" s="1" t="str">
        <v>Stock</v>
      </c>
      <c r="E154" s="1" t="str">
        <v>RT</v>
      </c>
      <c r="F154" s="1" t="str">
        <v>Mp Bio</v>
      </c>
      <c r="G154" s="1" t="str">
        <v>STOCK</v>
      </c>
      <c r="H154" s="1" t="str">
        <v>Stock</v>
      </c>
      <c r="I154" s="1" t="str">
        <v>STOCK</v>
      </c>
    </row>
    <row r="155" spans="1:9" x14ac:dyDescent="0.25">
      <c r="A155" s="1">
        <v>194825</v>
      </c>
      <c r="B155" s="1" t="str">
        <v>Glycine, Molecular Biology Reagent 1 KG</v>
      </c>
      <c r="C155" s="1">
        <v>2</v>
      </c>
      <c r="D155" s="1" t="str">
        <v>Stock</v>
      </c>
      <c r="E155" s="1" t="str">
        <v>RT</v>
      </c>
      <c r="F155" s="1" t="str">
        <v>Mp Bio</v>
      </c>
      <c r="G155" s="1" t="str">
        <v>STOCK</v>
      </c>
      <c r="H155" s="1" t="str">
        <v>Stock</v>
      </c>
      <c r="I155" s="1" t="str">
        <v>STOCK</v>
      </c>
    </row>
    <row r="156" spans="1:9" x14ac:dyDescent="0.25">
      <c r="A156" s="1">
        <v>104772</v>
      </c>
      <c r="B156" s="1" t="str">
        <v>Ammonium Sulfate, Technical Pure 500 GM</v>
      </c>
      <c r="C156" s="1">
        <v>2</v>
      </c>
      <c r="D156" s="1" t="str">
        <v>Stock</v>
      </c>
      <c r="E156" s="1" t="str">
        <v>RT</v>
      </c>
      <c r="F156" s="1" t="str">
        <v>Mp Bio</v>
      </c>
      <c r="G156" s="1" t="str">
        <v>STOCK</v>
      </c>
      <c r="H156" s="1" t="str">
        <v>Stock</v>
      </c>
      <c r="I156" s="1" t="str">
        <v>STOCK</v>
      </c>
    </row>
    <row r="157" spans="1:9" x14ac:dyDescent="0.25">
      <c r="A157" s="1">
        <v>194002</v>
      </c>
      <c r="B157" s="1" t="str">
        <v>Chloroform, Molecular Biology Reagent</v>
      </c>
      <c r="C157" s="1">
        <v>2</v>
      </c>
      <c r="D157" s="1" t="str">
        <v>Stock</v>
      </c>
      <c r="E157" s="1" t="str">
        <v>RT</v>
      </c>
      <c r="F157" s="1" t="str">
        <v>Mp Bio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 t="str">
        <v>15407-47-MIN</v>
      </c>
      <c r="B158" s="1" t="str">
        <v>Polyethersulfone 0.22 µm</v>
      </c>
      <c r="C158" s="1">
        <v>2</v>
      </c>
      <c r="D158" s="1" t="str">
        <v>Stock</v>
      </c>
      <c r="E158" s="1" t="str">
        <v>RT</v>
      </c>
      <c r="F158" s="1" t="str">
        <v>Sartorius</v>
      </c>
      <c r="G158" s="1" t="str">
        <v>STOCK</v>
      </c>
      <c r="H158" s="1" t="str">
        <v>Stock</v>
      </c>
      <c r="I158" s="1" t="str">
        <v>STOCK</v>
      </c>
    </row>
    <row r="159" spans="1:9" x14ac:dyDescent="0.25">
      <c r="A159" s="1" t="str">
        <v>VS04T01</v>
      </c>
      <c r="B159" s="1" t="str">
        <v>VivaSpin Turbo 4 10000 MWCO</v>
      </c>
      <c r="C159" s="1">
        <v>2</v>
      </c>
      <c r="D159" s="1" t="str">
        <v>Stock</v>
      </c>
      <c r="E159" s="1" t="str">
        <v>RT</v>
      </c>
      <c r="F159" s="1" t="str">
        <v>Sartorius</v>
      </c>
      <c r="G159" s="1" t="str">
        <v>STOCK</v>
      </c>
      <c r="H159" s="1" t="str">
        <v>Stock</v>
      </c>
      <c r="I159" s="1" t="str">
        <v>STOCK</v>
      </c>
    </row>
    <row r="160" spans="1:9" x14ac:dyDescent="0.25">
      <c r="A160" s="1" t="str">
        <v>2600505001730</v>
      </c>
      <c r="B160" s="1" t="str">
        <v>(Agarose for Nucleic Acid Electrophoresis-500g)</v>
      </c>
      <c r="C160" s="1">
        <v>2</v>
      </c>
      <c r="D160" s="1" t="str">
        <v>Stock</v>
      </c>
      <c r="E160" s="1" t="str">
        <v>RT</v>
      </c>
      <c r="F160" s="1" t="str">
        <v>Genei Lab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 t="str">
        <v>2662070501730</v>
      </c>
      <c r="B161" s="1" t="str">
        <v>(StepUp 1 Kb DNA Ladder RTU, 50 µg)</v>
      </c>
      <c r="C161" s="1">
        <v>2</v>
      </c>
      <c r="D161" s="1" t="str">
        <v>Stock</v>
      </c>
      <c r="E161" s="1">
        <v>-20</v>
      </c>
      <c r="F161" s="1" t="str">
        <v>Genei Lab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 t="str">
        <v>2662670501730</v>
      </c>
      <c r="B162" s="1" t="str">
        <v>RMBD13 (StepUp 100 Bp DNA Ladder RTU, 50 µg)</v>
      </c>
      <c r="C162" s="1">
        <v>2</v>
      </c>
      <c r="D162" s="1" t="str">
        <v>Stock</v>
      </c>
      <c r="E162" s="1">
        <v>-20</v>
      </c>
      <c r="F162" s="1" t="str">
        <v>Genei Lab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>
        <v>740811</v>
      </c>
      <c r="B163" s="1" t="str">
        <v>LEGENDplex™ Human Inflammation Panel 1 Standard  1 vial</v>
      </c>
      <c r="C163" s="1">
        <v>2</v>
      </c>
      <c r="D163" s="1" t="str">
        <v>UNKNOWN</v>
      </c>
      <c r="E163" s="1">
        <v>4</v>
      </c>
      <c r="F163" s="1" t="str">
        <v>BioLegend</v>
      </c>
      <c r="G163" s="1" t="str">
        <v>Unknown</v>
      </c>
      <c r="H163" s="1" t="str">
        <v>Mohan Sir, (Demo)</v>
      </c>
      <c r="I163" s="1" t="str">
        <v>Unknown</v>
      </c>
    </row>
    <row r="164" spans="1:9" x14ac:dyDescent="0.25">
      <c r="A164" s="43">
        <v>741146</v>
      </c>
      <c r="B164" s="43" t="str">
        <v>LEGENDplex™ Buffer Set A3  100tests</v>
      </c>
      <c r="C164" s="43">
        <v>2</v>
      </c>
      <c r="D164" s="43" t="str">
        <v>UNKNOWN</v>
      </c>
      <c r="E164" s="43">
        <v>4</v>
      </c>
      <c r="F164" s="43" t="str">
        <v>BioLegend</v>
      </c>
      <c r="G164" s="43" t="str">
        <v>Unknown</v>
      </c>
      <c r="H164" t="str">
        <v>Mohan Sir, (Demo)</v>
      </c>
      <c r="I164" t="str">
        <v>Unknown</v>
      </c>
    </row>
    <row r="165" spans="1:9" x14ac:dyDescent="0.25">
      <c r="A165" s="1">
        <v>805615</v>
      </c>
      <c r="B165" s="1">
        <v>0</v>
      </c>
      <c r="C165" s="1">
        <v>2</v>
      </c>
      <c r="D165" s="1" t="str">
        <v>Stock</v>
      </c>
      <c r="E165" s="1" t="str">
        <v>RT</v>
      </c>
      <c r="F165" s="1" t="str">
        <v>MP BIO</v>
      </c>
      <c r="G165" s="1" t="str">
        <v>STOCK</v>
      </c>
      <c r="H165" t="str">
        <v>Stock</v>
      </c>
      <c r="I165" t="str">
        <v>STOCK</v>
      </c>
    </row>
    <row r="166" spans="1:9" x14ac:dyDescent="0.25">
      <c r="A166" s="1">
        <v>100219</v>
      </c>
      <c r="B166" s="1" t="str">
        <v>anti-mouse CD3</v>
      </c>
      <c r="C166" s="1">
        <v>2</v>
      </c>
      <c r="D166" s="1" t="str">
        <v>THSTI</v>
      </c>
      <c r="E166" s="1">
        <v>4</v>
      </c>
      <c r="F166" s="1" t="str">
        <v>Biolegend</v>
      </c>
      <c r="G166" s="1" t="str">
        <v>Faridabad</v>
      </c>
      <c r="H166">
        <v>0</v>
      </c>
      <c r="I166" t="str">
        <v>Local</v>
      </c>
    </row>
    <row r="167" spans="1:9" x14ac:dyDescent="0.25">
      <c r="A167" s="1" t="str">
        <v>3025-1K</v>
      </c>
      <c r="B167" s="1">
        <v>0</v>
      </c>
      <c r="C167" s="1">
        <v>2</v>
      </c>
      <c r="D167" s="1" t="str">
        <v>STOCK</v>
      </c>
      <c r="E167" s="1">
        <v>-20</v>
      </c>
      <c r="F167" s="1" t="str">
        <v>BellBrook</v>
      </c>
      <c r="G167" s="1" t="str">
        <v>STOCK</v>
      </c>
      <c r="H167">
        <v>0</v>
      </c>
      <c r="I167" t="str">
        <v>STOCK</v>
      </c>
    </row>
    <row r="168" spans="1:9" x14ac:dyDescent="0.25">
      <c r="A168" s="1">
        <v>2227</v>
      </c>
      <c r="B168" s="1">
        <v>0</v>
      </c>
      <c r="C168" s="1">
        <v>2</v>
      </c>
      <c r="D168" s="1" t="str">
        <v>STOCK</v>
      </c>
      <c r="E168" s="1">
        <v>-20</v>
      </c>
      <c r="F168" s="1" t="str">
        <v>BellBrook</v>
      </c>
      <c r="G168" s="1" t="str">
        <v>STOCK</v>
      </c>
      <c r="H168">
        <v>0</v>
      </c>
      <c r="I168" t="str">
        <v>STOCK</v>
      </c>
    </row>
    <row r="169" spans="1:9" x14ac:dyDescent="0.25">
      <c r="A169" s="1" t="str">
        <v>3010-1K</v>
      </c>
      <c r="B169" s="1">
        <v>0</v>
      </c>
      <c r="C169" s="1">
        <v>2</v>
      </c>
      <c r="D169" s="1" t="str">
        <v>STOCK</v>
      </c>
      <c r="E169" s="1">
        <v>-20</v>
      </c>
      <c r="F169" s="1" t="str">
        <v>BellBrook</v>
      </c>
      <c r="G169" s="1" t="str">
        <v>STOCK</v>
      </c>
      <c r="H169">
        <v>0</v>
      </c>
      <c r="I169" t="str">
        <v>STOCK</v>
      </c>
    </row>
    <row r="170" spans="1:9" x14ac:dyDescent="0.25">
      <c r="A170" s="1" t="str">
        <v>VS15T91</v>
      </c>
      <c r="B170" s="1" t="str">
        <v>VivaSpin Turbo 15 3000 MWCO</v>
      </c>
      <c r="C170" s="1">
        <v>3</v>
      </c>
      <c r="D170" s="1" t="str">
        <v>Stock</v>
      </c>
      <c r="E170" s="1" t="str">
        <v>RT</v>
      </c>
      <c r="F170" s="1" t="str">
        <v>Sartorius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 t="str">
        <v>LSM 1077</v>
      </c>
      <c r="B171" s="1">
        <v>0</v>
      </c>
      <c r="C171" s="1">
        <v>3</v>
      </c>
      <c r="D171" s="1" t="str">
        <v>Stock</v>
      </c>
      <c r="E171" s="1">
        <v>4</v>
      </c>
      <c r="F171" s="1" t="str">
        <v>Genexis Biotech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421101</v>
      </c>
      <c r="B172" s="1" t="str">
        <v>TMB substrate set  110mlx2</v>
      </c>
      <c r="C172" s="1">
        <v>3</v>
      </c>
      <c r="D172" s="1" t="str">
        <v>Stock</v>
      </c>
      <c r="E172" s="1">
        <v>4</v>
      </c>
      <c r="F172" s="1" t="str">
        <v>BioLegend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 t="str">
        <v>092913726</v>
      </c>
      <c r="B173" s="1" t="str">
        <v>Adult Bovine Serum, Sterile Filtered, New Zealand Origin 1kg (970ML)</v>
      </c>
      <c r="C173" s="1">
        <v>3</v>
      </c>
      <c r="D173" s="1" t="str">
        <v>Stock</v>
      </c>
      <c r="E173" s="1">
        <v>-20</v>
      </c>
      <c r="F173" s="1" t="str">
        <v>MP Bio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 t="str">
        <v>11TRIMPR01</v>
      </c>
      <c r="B174" s="1">
        <v>0</v>
      </c>
      <c r="C174" s="1">
        <v>3</v>
      </c>
      <c r="D174" s="1" t="str">
        <v>Stock</v>
      </c>
      <c r="E174" s="1" t="str">
        <v>RT</v>
      </c>
      <c r="F174" s="1" t="str">
        <v>MP BIO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 t="str">
        <v>T-2001-02</v>
      </c>
      <c r="B175" s="1" t="str">
        <v>DharmaFECT 1 Transfection Reagent  0.75 mL</v>
      </c>
      <c r="C175" s="1">
        <v>3</v>
      </c>
      <c r="D175" s="1" t="str">
        <v>Stock</v>
      </c>
      <c r="E175" s="1">
        <v>4</v>
      </c>
      <c r="F175" s="1" t="str">
        <v>DHARMACON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>
        <v>1261254</v>
      </c>
      <c r="B176" s="1" t="str">
        <v>RPMI 1640, 1x, w/o glutamine, 500 mL</v>
      </c>
      <c r="C176" s="1">
        <v>3</v>
      </c>
      <c r="D176" s="1" t="str">
        <v>Stock</v>
      </c>
      <c r="E176" s="1">
        <v>4</v>
      </c>
      <c r="F176" s="1" t="str">
        <v>MP BIO</v>
      </c>
      <c r="G176" s="1" t="str">
        <v>STOCK</v>
      </c>
      <c r="H176" t="str">
        <v>STOCK</v>
      </c>
      <c r="I176" t="str">
        <v>STOCK</v>
      </c>
    </row>
    <row r="177" spans="1:9" x14ac:dyDescent="0.25">
      <c r="A177" s="1">
        <v>100432</v>
      </c>
      <c r="B177" s="1" t="str">
        <v>anti-mouse CD4</v>
      </c>
      <c r="C177" s="1">
        <v>3</v>
      </c>
      <c r="D177" s="1" t="str">
        <v>THSTI</v>
      </c>
      <c r="E177" s="1">
        <v>4</v>
      </c>
      <c r="F177" s="1" t="str">
        <v>Biolegend</v>
      </c>
      <c r="G177" s="1" t="str">
        <v>Faridabad</v>
      </c>
      <c r="H177">
        <v>0</v>
      </c>
      <c r="I177" t="str">
        <v>Local</v>
      </c>
    </row>
    <row r="178" spans="1:9" x14ac:dyDescent="0.25">
      <c r="A178" s="1">
        <v>423106</v>
      </c>
      <c r="B178" s="1" t="str">
        <v>Zombie NIR™ Fixable Viability Kit</v>
      </c>
      <c r="C178" s="1">
        <v>3</v>
      </c>
      <c r="D178" s="1" t="str">
        <v>THSTI</v>
      </c>
      <c r="E178" s="1">
        <v>-20</v>
      </c>
      <c r="F178" s="1" t="str">
        <v>Biolegend</v>
      </c>
      <c r="G178" s="1" t="str">
        <v>Faridabad</v>
      </c>
      <c r="H178">
        <v>0</v>
      </c>
      <c r="I178" t="str">
        <v>Local</v>
      </c>
    </row>
    <row r="179" spans="1:9" x14ac:dyDescent="0.25">
      <c r="A179" s="1">
        <v>421403</v>
      </c>
      <c r="B179" s="1" t="str">
        <v>FOXP3 Fix/Perm Buffer Set</v>
      </c>
      <c r="C179" s="1">
        <v>4</v>
      </c>
      <c r="D179" s="1" t="str">
        <v>Stock</v>
      </c>
      <c r="E179" s="1">
        <v>4</v>
      </c>
      <c r="F179" s="1" t="str">
        <v>BioLegend</v>
      </c>
      <c r="G179" s="1" t="str">
        <v>STOCK</v>
      </c>
      <c r="H179" t="str">
        <v>Stock</v>
      </c>
      <c r="I179" t="str">
        <v>STOCK</v>
      </c>
    </row>
    <row r="180" spans="1:9" x14ac:dyDescent="0.25">
      <c r="A180" s="1">
        <v>193982</v>
      </c>
      <c r="B180" s="1" t="str">
        <v>Acrylamide, Molecular Biology Reagent 1 KG</v>
      </c>
      <c r="C180" s="1">
        <v>4</v>
      </c>
      <c r="D180" s="1" t="str">
        <v>Stock</v>
      </c>
      <c r="E180" s="1" t="str">
        <v>RT</v>
      </c>
      <c r="F180" s="1" t="str">
        <v>Mp Bio</v>
      </c>
      <c r="G180" s="1" t="str">
        <v>STOCK</v>
      </c>
      <c r="H180" t="str">
        <v>Stock</v>
      </c>
      <c r="I180" t="str">
        <v>STOCK</v>
      </c>
    </row>
    <row r="181" spans="1:9" x14ac:dyDescent="0.25">
      <c r="A181" s="1" t="str">
        <v>VS04T01</v>
      </c>
      <c r="B181" s="1" t="str">
        <v>VivaSpin Turbo 4 10000 MWCO</v>
      </c>
      <c r="C181" s="1">
        <v>4</v>
      </c>
      <c r="D181" s="1" t="str">
        <v>Stock</v>
      </c>
      <c r="E181" s="1" t="str">
        <v>RT</v>
      </c>
      <c r="F181" s="1" t="str">
        <v>Sartorius</v>
      </c>
      <c r="G181" s="1" t="str">
        <v>STOCK</v>
      </c>
      <c r="H181" t="str">
        <v>Stock</v>
      </c>
      <c r="I181" t="str">
        <v>STOCK</v>
      </c>
    </row>
    <row r="182" spans="1:9" x14ac:dyDescent="0.25">
      <c r="A182" s="1" t="str">
        <v>VS15T21</v>
      </c>
      <c r="B182" s="1" t="str">
        <v>Vivaspin® Turbo 15 Centrifugal Concentrator Polyethersulfone, 12 pc</v>
      </c>
      <c r="C182" s="1">
        <v>4</v>
      </c>
      <c r="D182" s="1" t="str">
        <v>Stock</v>
      </c>
      <c r="E182" s="1" t="str">
        <v>RT</v>
      </c>
      <c r="F182" s="1" t="str">
        <v>Sartorius</v>
      </c>
      <c r="G182" s="1" t="str">
        <v>STOCK</v>
      </c>
      <c r="H182" t="str">
        <v>Stock</v>
      </c>
      <c r="I182" t="str">
        <v>STOCK</v>
      </c>
    </row>
    <row r="183" spans="1:9" x14ac:dyDescent="0.25">
      <c r="A183" s="1">
        <v>41003</v>
      </c>
      <c r="B183" s="1" t="str">
        <v>GelRed® Nucleic Acid Stain, 10,000X in water (trial size): (0.1mL)</v>
      </c>
      <c r="C183" s="1">
        <v>4</v>
      </c>
      <c r="D183" s="1" t="str">
        <v>Stock</v>
      </c>
      <c r="E183" s="1" t="str">
        <v>RT</v>
      </c>
      <c r="F183" s="1" t="str">
        <v>Biotium</v>
      </c>
      <c r="G183" s="1" t="str">
        <v>STOCK</v>
      </c>
      <c r="H183" t="str">
        <v>Stock</v>
      </c>
      <c r="I183" t="str">
        <v>STOCK</v>
      </c>
    </row>
    <row r="184" spans="1:9" x14ac:dyDescent="0.25">
      <c r="A184" s="1">
        <v>4064112</v>
      </c>
      <c r="B184" s="1">
        <v>0</v>
      </c>
      <c r="C184" s="1">
        <v>4</v>
      </c>
      <c r="D184" s="1" t="str">
        <v>Stock</v>
      </c>
      <c r="E184" s="1">
        <v>4</v>
      </c>
      <c r="F184" s="1" t="str">
        <v>MP BIO</v>
      </c>
      <c r="G184" s="1" t="str">
        <v>STOCK</v>
      </c>
      <c r="H184" t="str">
        <v>Stock</v>
      </c>
      <c r="I184" t="str">
        <v>STOCK</v>
      </c>
    </row>
    <row r="185" spans="1:9" x14ac:dyDescent="0.25">
      <c r="A185" s="1">
        <v>16006925</v>
      </c>
      <c r="B185" s="1">
        <v>0</v>
      </c>
      <c r="C185" s="1">
        <v>4</v>
      </c>
      <c r="D185" s="1" t="str">
        <v>Stock</v>
      </c>
      <c r="E185" s="1">
        <v>4</v>
      </c>
      <c r="F185" s="1" t="str">
        <v>MP BIO</v>
      </c>
      <c r="G185" s="1" t="str">
        <v>STOCK</v>
      </c>
      <c r="H185" t="str">
        <v>Stock</v>
      </c>
      <c r="I185" t="str">
        <v>STOCK</v>
      </c>
    </row>
    <row r="186" spans="1:9" x14ac:dyDescent="0.25">
      <c r="A186" s="1" t="str">
        <v>D-001810-10-05</v>
      </c>
      <c r="B186" s="1" t="str">
        <v>ON-TARGETplus Non-targeting Pool  5nmol</v>
      </c>
      <c r="C186" s="1">
        <v>4</v>
      </c>
      <c r="D186" s="1" t="str">
        <v>Stock</v>
      </c>
      <c r="E186" s="1">
        <v>-20</v>
      </c>
      <c r="F186" s="1" t="str">
        <v>DHARMACON</v>
      </c>
      <c r="G186" s="1" t="str">
        <v>STOCK</v>
      </c>
      <c r="H186" t="str">
        <v>Stock</v>
      </c>
      <c r="I186" t="str">
        <v>STOCK</v>
      </c>
    </row>
    <row r="187" spans="1:9" x14ac:dyDescent="0.25">
      <c r="A187" s="1">
        <v>740379</v>
      </c>
      <c r="B187" s="1" t="str">
        <v>V-bottom Plate for LEGENDplex™ Assay</v>
      </c>
      <c r="C187" s="1">
        <v>4</v>
      </c>
      <c r="D187" s="1" t="str">
        <v>Stock</v>
      </c>
      <c r="E187" s="1" t="str">
        <v>RT</v>
      </c>
      <c r="F187" s="1" t="str">
        <v>BioLegend</v>
      </c>
      <c r="G187" s="1" t="str">
        <v>STOCK</v>
      </c>
      <c r="H187">
        <v>0</v>
      </c>
      <c r="I187" t="str">
        <v>STOCK</v>
      </c>
    </row>
    <row r="188" spans="1:9" x14ac:dyDescent="0.25">
      <c r="A188" s="1">
        <v>556002</v>
      </c>
      <c r="B188" s="1" t="str">
        <v xml:space="preserve">Recombinant Mouse IL-9 </v>
      </c>
      <c r="C188" s="1">
        <v>5</v>
      </c>
      <c r="D188" s="1" t="str">
        <v>Stock</v>
      </c>
      <c r="E188" s="1">
        <v>-20</v>
      </c>
      <c r="F188" s="1" t="str">
        <v>BioLegend</v>
      </c>
      <c r="G188" s="1" t="str">
        <v>STOCK</v>
      </c>
      <c r="H188" t="str">
        <v>Stock</v>
      </c>
      <c r="I188" t="str">
        <v>STOCK</v>
      </c>
    </row>
    <row r="189" spans="1:9" x14ac:dyDescent="0.25">
      <c r="A189" s="1" t="str">
        <v>HBM-EXP-B2.5</v>
      </c>
      <c r="B189" s="1" t="str">
        <v>Test-Exosomes one step isolation from plasma and serum 2.5ml</v>
      </c>
      <c r="C189" s="1">
        <v>5</v>
      </c>
      <c r="D189" s="1" t="str">
        <v>Sample (PM)</v>
      </c>
      <c r="E189" s="1">
        <v>4</v>
      </c>
      <c r="F189" s="1" t="str">
        <v>Hansa Biomed</v>
      </c>
      <c r="G189" s="1" t="str">
        <v>delhi</v>
      </c>
      <c r="H189" t="str">
        <v>Priyanka Madam</v>
      </c>
      <c r="I189" t="str">
        <v>Local</v>
      </c>
    </row>
    <row r="190" spans="1:9" x14ac:dyDescent="0.25">
      <c r="A190" s="1" t="str">
        <v>B-003000-WB-100</v>
      </c>
      <c r="B190" s="1" t="str">
        <v>Molecular Grade RNase-free water  100ml</v>
      </c>
      <c r="C190" s="1">
        <v>5</v>
      </c>
      <c r="D190" s="1" t="str">
        <v>Stock</v>
      </c>
      <c r="E190" s="1">
        <v>4</v>
      </c>
      <c r="F190" s="1" t="str">
        <v>DHARMACON</v>
      </c>
      <c r="G190" s="1" t="str">
        <v>STOCK</v>
      </c>
      <c r="H190" t="str">
        <v>Stock</v>
      </c>
      <c r="I190" t="str">
        <v>STOCK</v>
      </c>
    </row>
    <row r="191" spans="1:9" x14ac:dyDescent="0.25">
      <c r="A191" s="1">
        <v>626812</v>
      </c>
      <c r="B191" s="1" t="str">
        <v>anti-c-Myc</v>
      </c>
      <c r="C191" s="1">
        <v>5</v>
      </c>
      <c r="D191" s="1" t="str">
        <v>STOCK</v>
      </c>
      <c r="E191" s="1">
        <v>4</v>
      </c>
      <c r="F191" s="1" t="str">
        <v>BioLegend</v>
      </c>
      <c r="G191" s="1" t="str">
        <v>STOCK</v>
      </c>
      <c r="H191">
        <v>0</v>
      </c>
      <c r="I191" t="str">
        <v>STOCK</v>
      </c>
    </row>
    <row r="192" spans="1:9" x14ac:dyDescent="0.25">
      <c r="A192" s="1">
        <v>6552050</v>
      </c>
      <c r="B192" s="1" t="str">
        <v xml:space="preserve">SPINeasy DNA Kit for Blood  </v>
      </c>
      <c r="C192" s="1">
        <v>6</v>
      </c>
      <c r="D192" s="1" t="str">
        <v>Stock</v>
      </c>
      <c r="E192" s="1" t="str">
        <v>RT</v>
      </c>
      <c r="F192" s="1" t="str">
        <v>Mp Bio</v>
      </c>
      <c r="G192" s="1" t="str">
        <v>STOCK</v>
      </c>
      <c r="H192" t="str">
        <v>Stock</v>
      </c>
      <c r="I192" t="str">
        <v>STOCK</v>
      </c>
    </row>
    <row r="193" spans="1:9" x14ac:dyDescent="0.25">
      <c r="A193" s="1">
        <v>25021.5</v>
      </c>
      <c r="B193" s="1" t="str">
        <v>i-Taq (W/O dNTP) DNA Polymerase</v>
      </c>
      <c r="C193" s="1">
        <v>7</v>
      </c>
      <c r="D193" s="1" t="str">
        <v>Stock</v>
      </c>
      <c r="E193" s="1">
        <v>-20</v>
      </c>
      <c r="F193" s="1" t="str">
        <v>Intron</v>
      </c>
      <c r="G193" s="1" t="str">
        <v>STOCK</v>
      </c>
      <c r="H193" t="str">
        <v>Stock</v>
      </c>
      <c r="I193" t="str">
        <v>STOCK</v>
      </c>
    </row>
    <row r="194" spans="1:9" x14ac:dyDescent="0.25">
      <c r="A194" s="1">
        <v>16533</v>
      </c>
      <c r="B194" s="1" t="str">
        <v>MiniSart High Flow 0.45 µm</v>
      </c>
      <c r="C194" s="1">
        <v>9</v>
      </c>
      <c r="D194" s="1" t="str">
        <v>Stock</v>
      </c>
      <c r="E194" s="1" t="str">
        <v>RT</v>
      </c>
      <c r="F194" s="1" t="str">
        <v>Sartorius</v>
      </c>
      <c r="G194" s="1" t="str">
        <v>STOCK</v>
      </c>
      <c r="H194" t="str">
        <v>Stock</v>
      </c>
      <c r="I194" t="str">
        <v>STOCK</v>
      </c>
    </row>
    <row r="195" spans="1:9" x14ac:dyDescent="0.25">
      <c r="A195" s="1" t="str">
        <v>092913726</v>
      </c>
      <c r="B195" s="1" t="str">
        <v>Adult Bovine Serum, Sterile Filtered, New Zealand Origin 1kg (970ML)</v>
      </c>
      <c r="C195" s="1">
        <v>10</v>
      </c>
      <c r="D195" s="1" t="str">
        <v>Stock</v>
      </c>
      <c r="E195" s="1">
        <v>-20</v>
      </c>
      <c r="F195" s="1" t="str">
        <v>Mp Bio</v>
      </c>
      <c r="G195" s="1" t="str">
        <v>STOCK</v>
      </c>
      <c r="H195" t="str">
        <v>Stock</v>
      </c>
      <c r="I195" t="str">
        <v>STOCK</v>
      </c>
    </row>
    <row r="196" spans="1:9" x14ac:dyDescent="0.25">
      <c r="A196" s="1">
        <v>25021.5</v>
      </c>
      <c r="B196" s="1" t="str">
        <v>i-Taq (W/O dNTP) DNA Polymerase</v>
      </c>
      <c r="C196" s="1">
        <v>10</v>
      </c>
      <c r="D196" s="1" t="str">
        <v>Stock</v>
      </c>
      <c r="E196" s="1">
        <v>-20</v>
      </c>
      <c r="F196" s="1" t="str">
        <v>Intron</v>
      </c>
      <c r="G196" s="1" t="str">
        <v>STOCK</v>
      </c>
      <c r="H196" t="str">
        <v>Stock</v>
      </c>
      <c r="I196" t="str">
        <v>STOCK</v>
      </c>
    </row>
    <row r="197" spans="1:9" x14ac:dyDescent="0.25">
      <c r="A197" s="1">
        <v>16532</v>
      </c>
      <c r="B197" s="1" t="str">
        <v>MiniSart High Flow 0.22 µm</v>
      </c>
      <c r="C197" s="1">
        <v>11</v>
      </c>
      <c r="D197" s="1" t="str">
        <v>Stock</v>
      </c>
      <c r="E197" s="1" t="str">
        <v>RT</v>
      </c>
      <c r="F197" s="1" t="str">
        <v>Sartorius</v>
      </c>
      <c r="G197" s="1" t="str">
        <v>STOCK</v>
      </c>
      <c r="H197" t="str">
        <v>Stock</v>
      </c>
      <c r="I197" t="str">
        <v>STOCK</v>
      </c>
    </row>
    <row r="198" spans="1:9" x14ac:dyDescent="0.25">
      <c r="A198" s="1">
        <v>16532</v>
      </c>
      <c r="B198" s="1" t="str">
        <v>MiniSart High Flow 0.22 µm</v>
      </c>
      <c r="C198" s="1">
        <v>18</v>
      </c>
      <c r="D198" s="1" t="str">
        <v>Stock</v>
      </c>
      <c r="E198" s="1" t="str">
        <v>RT</v>
      </c>
      <c r="F198" s="1" t="str">
        <v>Sartorius</v>
      </c>
      <c r="G198" s="1" t="str">
        <v>STOCK</v>
      </c>
      <c r="H198" t="str">
        <v>Stock</v>
      </c>
      <c r="I198" t="str">
        <v>STOCK</v>
      </c>
    </row>
    <row r="199" spans="1:9" x14ac:dyDescent="0.25">
      <c r="A199" s="1">
        <v>16532</v>
      </c>
      <c r="B199" s="1" t="str">
        <v>MiniSart High Flow 0.22 µm</v>
      </c>
      <c r="C199" s="1">
        <v>21</v>
      </c>
      <c r="D199" s="1" t="str">
        <v>Stock</v>
      </c>
      <c r="E199" s="1" t="str">
        <v>RT</v>
      </c>
      <c r="F199" s="1" t="str">
        <v>Sartorius</v>
      </c>
      <c r="G199" s="1" t="str">
        <v>STOCK</v>
      </c>
      <c r="H199" t="str">
        <v>Stock</v>
      </c>
      <c r="I199" t="str">
        <v>STOCK</v>
      </c>
    </row>
    <row r="200" spans="1:9" x14ac:dyDescent="0.25">
      <c r="A200" s="1">
        <v>740379</v>
      </c>
      <c r="B200" s="1" t="str">
        <v>V-bottom Plate for LEGENDplex™ Assay</v>
      </c>
      <c r="C200" s="1">
        <v>181</v>
      </c>
      <c r="D200" s="1" t="str">
        <v>Stock</v>
      </c>
      <c r="E200" s="1" t="str">
        <v>RT</v>
      </c>
      <c r="F200" s="1" t="str">
        <v>BioLegend</v>
      </c>
      <c r="G200" s="1" t="str">
        <v>STOCK</v>
      </c>
      <c r="H200" t="str">
        <v>Stock</v>
      </c>
      <c r="I200" t="str">
        <v>STOCK</v>
      </c>
    </row>
    <row r="201" spans="1:9" x14ac:dyDescent="0.25">
      <c r="A201" s="1"/>
      <c r="B201" s="1"/>
      <c r="C201" s="1"/>
      <c r="D201" s="1"/>
      <c r="E201" s="1"/>
      <c r="F201" s="1"/>
      <c r="G201" s="1"/>
    </row>
    <row r="202" spans="1:9" x14ac:dyDescent="0.25">
      <c r="A202" s="1"/>
      <c r="B202" s="1"/>
      <c r="C202" s="1"/>
      <c r="D202" s="1"/>
      <c r="E202" s="1"/>
      <c r="F202" s="1"/>
      <c r="G202" s="1"/>
    </row>
    <row r="203" spans="1:9" x14ac:dyDescent="0.25">
      <c r="A203" s="1"/>
      <c r="B203" s="1"/>
      <c r="C203" s="1"/>
      <c r="D203" s="1"/>
      <c r="E203" s="1"/>
      <c r="F203" s="1"/>
      <c r="G203" s="1"/>
    </row>
    <row r="204" spans="1:9" x14ac:dyDescent="0.25">
      <c r="A204" s="1"/>
      <c r="B204" s="1"/>
      <c r="C204" s="1"/>
      <c r="D204" s="1"/>
      <c r="E204" s="1"/>
      <c r="F204" s="1"/>
      <c r="G204" s="1"/>
    </row>
    <row r="205" spans="1:9" x14ac:dyDescent="0.25">
      <c r="A205" s="1"/>
      <c r="B205" s="1"/>
      <c r="C205" s="1"/>
      <c r="D205" s="1"/>
      <c r="E205" s="1"/>
      <c r="F205" s="1"/>
      <c r="G205" s="1"/>
    </row>
    <row r="206" spans="1:9" x14ac:dyDescent="0.25">
      <c r="A206" s="1"/>
      <c r="B206" s="1"/>
      <c r="C206" s="1"/>
      <c r="D206" s="1"/>
      <c r="E206" s="1"/>
      <c r="F206" s="1"/>
      <c r="G206" s="1"/>
    </row>
    <row r="207" spans="1:9" x14ac:dyDescent="0.25">
      <c r="A207" s="1"/>
      <c r="B207" s="1"/>
      <c r="C207" s="1"/>
      <c r="D207" s="1"/>
      <c r="E207" s="1"/>
      <c r="F207" s="1"/>
      <c r="G207" s="1"/>
    </row>
    <row r="208" spans="1:9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316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316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1</v>
      </c>
      <c r="I3037" s="1">
        <v>0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>
        <v>0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1</v>
      </c>
      <c r="I3968">
        <v>0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17952</v>
      </c>
      <c r="C3969">
        <v>196035</v>
      </c>
      <c r="D3969" s="6">
        <v>45966</v>
      </c>
      <c r="E3969" s="6">
        <v>45969</v>
      </c>
      <c r="F3969" t="str">
        <v>B1750-63</v>
      </c>
      <c r="G3969">
        <v>2</v>
      </c>
      <c r="H3969">
        <v>2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0</v>
      </c>
      <c r="I3978">
        <v>1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2</v>
      </c>
      <c r="I3989">
        <v>0</v>
      </c>
      <c r="J3989" t="str">
        <v>Lucknow</v>
      </c>
      <c r="K3989" t="str">
        <v>Payment Pending</v>
      </c>
    </row>
    <row r="3990" spans="1:11" x14ac:dyDescent="0.25">
      <c r="A3990" t="str">
        <v>MyBiosource</v>
      </c>
      <c r="B3990">
        <v>60214</v>
      </c>
      <c r="C3990">
        <v>922999</v>
      </c>
      <c r="D3990" s="6">
        <v>45968</v>
      </c>
      <c r="E3990" s="6">
        <v>45973</v>
      </c>
      <c r="F3990" t="str">
        <v>MBS756429</v>
      </c>
      <c r="G3990">
        <v>2</v>
      </c>
      <c r="H3990">
        <v>2</v>
      </c>
      <c r="I3990">
        <v>0</v>
      </c>
      <c r="J3990" t="str">
        <v>Pune</v>
      </c>
      <c r="K3990">
        <v>0</v>
      </c>
    </row>
    <row r="3991" spans="1:11" x14ac:dyDescent="0.25">
      <c r="A3991" t="str">
        <v>MyBiosource</v>
      </c>
      <c r="B3991">
        <v>60214</v>
      </c>
      <c r="C3991">
        <v>922999</v>
      </c>
      <c r="D3991" s="6">
        <v>45968</v>
      </c>
      <c r="E3991" s="6">
        <v>45973</v>
      </c>
      <c r="F3991" t="str">
        <v>MBS7269326</v>
      </c>
      <c r="G3991">
        <v>2</v>
      </c>
      <c r="H3991">
        <v>2</v>
      </c>
      <c r="I3991">
        <v>0</v>
      </c>
      <c r="J3991" t="str">
        <v>Pune</v>
      </c>
      <c r="K3991">
        <v>0</v>
      </c>
    </row>
    <row r="3992" spans="1:11" x14ac:dyDescent="0.25">
      <c r="A3992" t="str">
        <v>MyBiosource</v>
      </c>
      <c r="B3992">
        <v>60214</v>
      </c>
      <c r="C3992">
        <v>922999</v>
      </c>
      <c r="D3992" s="6">
        <v>45968</v>
      </c>
      <c r="E3992" s="6">
        <v>45973</v>
      </c>
      <c r="F3992" t="str">
        <v>MBS744335</v>
      </c>
      <c r="G3992">
        <v>2</v>
      </c>
      <c r="H3992">
        <v>2</v>
      </c>
      <c r="I3992">
        <v>0</v>
      </c>
      <c r="J3992" t="str">
        <v>Pune</v>
      </c>
      <c r="K3992">
        <v>0</v>
      </c>
    </row>
    <row r="3993" spans="1:11" x14ac:dyDescent="0.25">
      <c r="A3993" t="str">
        <v>MyBiosource</v>
      </c>
      <c r="B3993">
        <v>63954</v>
      </c>
      <c r="C3993">
        <v>922999</v>
      </c>
      <c r="D3993" s="6">
        <v>45968</v>
      </c>
      <c r="E3993" s="6">
        <v>45973</v>
      </c>
      <c r="F3993" t="str">
        <v>MBS3801485</v>
      </c>
      <c r="G3993">
        <v>2</v>
      </c>
      <c r="H3993">
        <v>2</v>
      </c>
      <c r="I3993">
        <v>0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43010</v>
      </c>
      <c r="C3994">
        <v>922999</v>
      </c>
      <c r="D3994" s="6">
        <v>45968</v>
      </c>
      <c r="E3994" s="6">
        <v>45973</v>
      </c>
      <c r="F3994" t="str">
        <v>MBS1608722</v>
      </c>
      <c r="G3994">
        <v>2</v>
      </c>
      <c r="H3994">
        <v>2</v>
      </c>
      <c r="I3994">
        <v>0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39644</v>
      </c>
      <c r="C3995">
        <v>922999</v>
      </c>
      <c r="D3995" s="6">
        <v>45968</v>
      </c>
      <c r="E3995" s="6">
        <v>45973</v>
      </c>
      <c r="F3995" t="str">
        <v>MBS7606340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34782</v>
      </c>
      <c r="C3996">
        <v>922999</v>
      </c>
      <c r="D3996" s="6">
        <v>45968</v>
      </c>
      <c r="E3996" s="6">
        <v>45973</v>
      </c>
      <c r="F3996" t="str">
        <v>MBS269030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BIOXCELL</v>
      </c>
      <c r="B3997">
        <v>279400</v>
      </c>
      <c r="C3997">
        <v>181651</v>
      </c>
      <c r="D3997" s="6">
        <v>45968</v>
      </c>
      <c r="E3997" s="6">
        <v>45973</v>
      </c>
      <c r="F3997" t="str">
        <v>BE0058</v>
      </c>
      <c r="G3997">
        <v>1</v>
      </c>
      <c r="H3997">
        <v>1</v>
      </c>
      <c r="I3997">
        <v>0</v>
      </c>
      <c r="J3997" t="str">
        <v>Hyderabad</v>
      </c>
      <c r="K3997">
        <v>0</v>
      </c>
    </row>
    <row r="3998" spans="1:11" x14ac:dyDescent="0.25">
      <c r="A3998" t="str">
        <v>BioLegend</v>
      </c>
      <c r="B3998">
        <v>5227.2</v>
      </c>
      <c r="C3998" t="str">
        <v>EED120511</v>
      </c>
      <c r="D3998" s="6">
        <v>45960</v>
      </c>
      <c r="E3998" s="6">
        <v>45973</v>
      </c>
      <c r="F3998">
        <v>100306</v>
      </c>
      <c r="G3998">
        <v>1</v>
      </c>
      <c r="H3998">
        <v>1</v>
      </c>
      <c r="I3998">
        <v>0</v>
      </c>
      <c r="J3998" t="str">
        <v>Pune</v>
      </c>
      <c r="K3998">
        <v>0</v>
      </c>
    </row>
    <row r="3999" spans="1:11" x14ac:dyDescent="0.25">
      <c r="A3999" t="str">
        <v>BioLegend</v>
      </c>
      <c r="B3999">
        <v>10454.4</v>
      </c>
      <c r="C3999" t="str">
        <v>EED120511</v>
      </c>
      <c r="D3999" s="6">
        <v>45960</v>
      </c>
      <c r="E3999" s="6">
        <v>45973</v>
      </c>
      <c r="F3999">
        <v>100310</v>
      </c>
      <c r="G3999">
        <v>1</v>
      </c>
      <c r="H3999">
        <v>1</v>
      </c>
      <c r="I3999">
        <v>0</v>
      </c>
      <c r="J3999" t="str">
        <v>Pune</v>
      </c>
      <c r="K3999">
        <v>0</v>
      </c>
    </row>
    <row r="4000" spans="1:11" x14ac:dyDescent="0.25">
      <c r="A4000" t="str">
        <v>BioLegend</v>
      </c>
      <c r="B4000">
        <v>12091.2</v>
      </c>
      <c r="C4000" t="str">
        <v>EED120511</v>
      </c>
      <c r="D4000" s="6">
        <v>45960</v>
      </c>
      <c r="E4000" s="6">
        <v>45973</v>
      </c>
      <c r="F4000">
        <v>100322</v>
      </c>
      <c r="G4000">
        <v>1</v>
      </c>
      <c r="H4000">
        <v>1</v>
      </c>
      <c r="I4000">
        <v>0</v>
      </c>
      <c r="J4000" t="str">
        <v>Pune</v>
      </c>
      <c r="K4000">
        <v>0</v>
      </c>
    </row>
    <row r="4001" spans="1:11" x14ac:dyDescent="0.25">
      <c r="A4001" t="str">
        <v>BioLegend</v>
      </c>
      <c r="B4001">
        <v>53482</v>
      </c>
      <c r="C4001" t="str">
        <v>EED120511</v>
      </c>
      <c r="D4001" s="6">
        <v>45960</v>
      </c>
      <c r="E4001" s="6">
        <v>45973</v>
      </c>
      <c r="F4001">
        <v>100461</v>
      </c>
      <c r="G4001">
        <v>2</v>
      </c>
      <c r="H4001">
        <v>2</v>
      </c>
      <c r="I4001">
        <v>0</v>
      </c>
      <c r="J4001" t="str">
        <v>Gujrat</v>
      </c>
      <c r="K4001">
        <v>0</v>
      </c>
    </row>
    <row r="4002" spans="1:11" x14ac:dyDescent="0.25">
      <c r="A4002" t="str">
        <v>BioLegend</v>
      </c>
      <c r="B4002">
        <v>15206.400000000001</v>
      </c>
      <c r="C4002" t="str">
        <v>EED120511</v>
      </c>
      <c r="D4002" s="6">
        <v>45960</v>
      </c>
      <c r="E4002" s="6">
        <v>45973</v>
      </c>
      <c r="F4002">
        <v>101230</v>
      </c>
      <c r="G4002">
        <v>1</v>
      </c>
      <c r="H4002">
        <v>1</v>
      </c>
      <c r="I4002">
        <v>0</v>
      </c>
      <c r="J4002" t="str">
        <v>Mumbai</v>
      </c>
      <c r="K4002">
        <v>0</v>
      </c>
    </row>
    <row r="4003" spans="1:11" x14ac:dyDescent="0.25">
      <c r="A4003" t="str">
        <v>BioLegend</v>
      </c>
      <c r="B4003">
        <v>18585.599999999999</v>
      </c>
      <c r="C4003" t="str">
        <v>EED120511</v>
      </c>
      <c r="D4003" s="6">
        <v>45960</v>
      </c>
      <c r="E4003" s="6">
        <v>45973</v>
      </c>
      <c r="F4003">
        <v>135014</v>
      </c>
      <c r="G4003">
        <v>2</v>
      </c>
      <c r="H4003">
        <v>2</v>
      </c>
      <c r="I4003">
        <v>0</v>
      </c>
      <c r="J4003" t="str">
        <v>Gujrat</v>
      </c>
      <c r="K4003">
        <v>0</v>
      </c>
    </row>
    <row r="4004" spans="1:11" x14ac:dyDescent="0.25">
      <c r="A4004" t="str">
        <v>BioLegend</v>
      </c>
      <c r="B4004">
        <v>12874.400000000001</v>
      </c>
      <c r="C4004" t="str">
        <v>EED120511</v>
      </c>
      <c r="D4004" s="6">
        <v>45960</v>
      </c>
      <c r="E4004" s="6">
        <v>45973</v>
      </c>
      <c r="F4004">
        <v>142517</v>
      </c>
      <c r="G4004">
        <v>2</v>
      </c>
      <c r="H4004">
        <v>2</v>
      </c>
      <c r="I4004">
        <v>0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15470.400000000001</v>
      </c>
      <c r="C4005" t="str">
        <v>EED120511</v>
      </c>
      <c r="D4005" s="6">
        <v>45960</v>
      </c>
      <c r="E4005" s="6">
        <v>45973</v>
      </c>
      <c r="F4005">
        <v>145510</v>
      </c>
      <c r="G4005">
        <v>2</v>
      </c>
      <c r="H4005">
        <v>2</v>
      </c>
      <c r="I4005">
        <v>0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11563.2</v>
      </c>
      <c r="C4006" t="str">
        <v>EED120511</v>
      </c>
      <c r="D4006" s="6">
        <v>45960</v>
      </c>
      <c r="E4006" s="6">
        <v>45973</v>
      </c>
      <c r="F4006">
        <v>162104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23469.599999999999</v>
      </c>
      <c r="C4007" t="str">
        <v>EED120511</v>
      </c>
      <c r="D4007" s="6">
        <v>45960</v>
      </c>
      <c r="E4007" s="6">
        <v>45973</v>
      </c>
      <c r="F4007">
        <v>300434</v>
      </c>
      <c r="G4007">
        <v>1</v>
      </c>
      <c r="H4007">
        <v>1</v>
      </c>
      <c r="I4007">
        <v>0</v>
      </c>
      <c r="J4007" t="str">
        <v>Chandigarh</v>
      </c>
      <c r="K4007">
        <v>0</v>
      </c>
    </row>
    <row r="4008" spans="1:11" x14ac:dyDescent="0.25">
      <c r="A4008" t="str">
        <v>BioLegend</v>
      </c>
      <c r="B4008">
        <v>7550.4</v>
      </c>
      <c r="C4008" t="str">
        <v>EED120511</v>
      </c>
      <c r="D4008" s="6">
        <v>45960</v>
      </c>
      <c r="E4008" s="6">
        <v>45973</v>
      </c>
      <c r="F4008">
        <v>302215</v>
      </c>
      <c r="G4008">
        <v>1</v>
      </c>
      <c r="H4008">
        <v>1</v>
      </c>
      <c r="I4008">
        <v>0</v>
      </c>
      <c r="J4008" t="str">
        <v>Chennai</v>
      </c>
      <c r="K4008">
        <v>0</v>
      </c>
    </row>
    <row r="4009" spans="1:11" x14ac:dyDescent="0.25">
      <c r="A4009" t="str">
        <v>BioLegend</v>
      </c>
      <c r="B4009">
        <v>16579.2</v>
      </c>
      <c r="C4009" t="str">
        <v>EED120511</v>
      </c>
      <c r="D4009" s="6">
        <v>45960</v>
      </c>
      <c r="E4009" s="6">
        <v>45973</v>
      </c>
      <c r="F4009">
        <v>305118</v>
      </c>
      <c r="G4009">
        <v>1</v>
      </c>
      <c r="H4009">
        <v>1</v>
      </c>
      <c r="I4009">
        <v>0</v>
      </c>
      <c r="J4009" t="str">
        <v>Chandigarh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313620</v>
      </c>
      <c r="G4010">
        <v>1</v>
      </c>
      <c r="H4010">
        <v>1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20169.599999999999</v>
      </c>
      <c r="C4011" t="str">
        <v>EED120511</v>
      </c>
      <c r="D4011" s="6">
        <v>45960</v>
      </c>
      <c r="E4011" s="6">
        <v>45973</v>
      </c>
      <c r="F4011">
        <v>314512</v>
      </c>
      <c r="G4011">
        <v>1</v>
      </c>
      <c r="H4011">
        <v>0</v>
      </c>
      <c r="I4011">
        <v>1</v>
      </c>
      <c r="J4011" t="str">
        <v>Delhi</v>
      </c>
      <c r="K4011">
        <v>0</v>
      </c>
    </row>
    <row r="4012" spans="1:11" x14ac:dyDescent="0.25">
      <c r="A4012" t="str">
        <v>BioLegend</v>
      </c>
      <c r="B4012">
        <v>20169.599999999999</v>
      </c>
      <c r="C4012" t="str">
        <v>EED120511</v>
      </c>
      <c r="D4012" s="6">
        <v>45960</v>
      </c>
      <c r="E4012" s="6">
        <v>45973</v>
      </c>
      <c r="F4012">
        <v>314512</v>
      </c>
      <c r="G4012">
        <v>1</v>
      </c>
      <c r="H4012">
        <v>1</v>
      </c>
      <c r="I4012">
        <v>0</v>
      </c>
      <c r="J4012" t="str">
        <v>Chennai</v>
      </c>
      <c r="K4012">
        <v>0</v>
      </c>
    </row>
    <row r="4013" spans="1:11" x14ac:dyDescent="0.25">
      <c r="A4013" t="str">
        <v>BioLegend</v>
      </c>
      <c r="B4013">
        <v>12883.2</v>
      </c>
      <c r="C4013" t="str">
        <v>EED120511</v>
      </c>
      <c r="D4013" s="6">
        <v>45960</v>
      </c>
      <c r="E4013" s="6">
        <v>45973</v>
      </c>
      <c r="F4013">
        <v>316508</v>
      </c>
      <c r="G4013">
        <v>2</v>
      </c>
      <c r="H4013">
        <v>2</v>
      </c>
      <c r="I4013">
        <v>0</v>
      </c>
      <c r="J4013" t="str">
        <v>Banglore</v>
      </c>
      <c r="K4013">
        <v>0</v>
      </c>
    </row>
    <row r="4014" spans="1:11" x14ac:dyDescent="0.25">
      <c r="A4014" t="str">
        <v>BioLegend</v>
      </c>
      <c r="B4014">
        <v>6916.7999999999993</v>
      </c>
      <c r="C4014" t="str">
        <v>EED120511</v>
      </c>
      <c r="D4014" s="6">
        <v>45960</v>
      </c>
      <c r="E4014" s="6">
        <v>45973</v>
      </c>
      <c r="F4014">
        <v>323809</v>
      </c>
      <c r="G4014">
        <v>1</v>
      </c>
      <c r="H4014">
        <v>1</v>
      </c>
      <c r="I4014">
        <v>0</v>
      </c>
      <c r="J4014" t="str">
        <v>Hyderabad</v>
      </c>
      <c r="K4014">
        <v>0</v>
      </c>
    </row>
    <row r="4015" spans="1:11" x14ac:dyDescent="0.25">
      <c r="A4015" t="str">
        <v>BioLegend</v>
      </c>
      <c r="B4015">
        <v>11704</v>
      </c>
      <c r="C4015" t="str">
        <v>EED120511</v>
      </c>
      <c r="D4015" s="6">
        <v>45960</v>
      </c>
      <c r="E4015" s="6">
        <v>45973</v>
      </c>
      <c r="F4015">
        <v>341619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18216</v>
      </c>
      <c r="C4016" t="str">
        <v>EED120511</v>
      </c>
      <c r="D4016" s="6">
        <v>45960</v>
      </c>
      <c r="E4016" s="6">
        <v>45973</v>
      </c>
      <c r="F4016">
        <v>344614</v>
      </c>
      <c r="G4016">
        <v>1</v>
      </c>
      <c r="H4016">
        <v>0</v>
      </c>
      <c r="I4016">
        <v>1</v>
      </c>
      <c r="J4016" t="str">
        <v>Delhi</v>
      </c>
      <c r="K4016">
        <v>0</v>
      </c>
    </row>
    <row r="4017" spans="1:11" x14ac:dyDescent="0.25">
      <c r="A4017" t="str">
        <v>BioLegend</v>
      </c>
      <c r="B4017">
        <v>8395.2000000000007</v>
      </c>
      <c r="C4017" t="str">
        <v>EED120511</v>
      </c>
      <c r="D4017" s="6">
        <v>45960</v>
      </c>
      <c r="E4017" s="6">
        <v>45973</v>
      </c>
      <c r="F4017">
        <v>352315</v>
      </c>
      <c r="G4017">
        <v>1</v>
      </c>
      <c r="H4017">
        <v>1</v>
      </c>
      <c r="I4017">
        <v>0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9292.7999999999993</v>
      </c>
      <c r="C4018" t="str">
        <v>EED120511</v>
      </c>
      <c r="D4018" s="6">
        <v>45960</v>
      </c>
      <c r="E4018" s="6">
        <v>45973</v>
      </c>
      <c r="F4018">
        <v>353442</v>
      </c>
      <c r="G4018">
        <v>1</v>
      </c>
      <c r="H4018">
        <v>1</v>
      </c>
      <c r="I4018">
        <v>0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9926.4</v>
      </c>
      <c r="C4019" t="str">
        <v>EED120511</v>
      </c>
      <c r="D4019" s="6">
        <v>45960</v>
      </c>
      <c r="E4019" s="6">
        <v>45973</v>
      </c>
      <c r="F4019">
        <v>353755</v>
      </c>
      <c r="G4019">
        <v>1</v>
      </c>
      <c r="H4019">
        <v>1</v>
      </c>
      <c r="I4019">
        <v>0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9292.7999999999993</v>
      </c>
      <c r="C4020" t="str">
        <v>EED120511</v>
      </c>
      <c r="D4020" s="6">
        <v>45960</v>
      </c>
      <c r="E4020" s="6">
        <v>45973</v>
      </c>
      <c r="F4020">
        <v>357227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5491.2</v>
      </c>
      <c r="C4021" t="str">
        <v>EED120511</v>
      </c>
      <c r="D4021" s="6">
        <v>45960</v>
      </c>
      <c r="E4021" s="6">
        <v>45973</v>
      </c>
      <c r="F4021">
        <v>359805</v>
      </c>
      <c r="G4021">
        <v>1</v>
      </c>
      <c r="H4021">
        <v>1</v>
      </c>
      <c r="I4021">
        <v>0</v>
      </c>
      <c r="J4021" t="str">
        <v>Gujrat</v>
      </c>
      <c r="K4021">
        <v>0</v>
      </c>
    </row>
    <row r="4022" spans="1:11" x14ac:dyDescent="0.25">
      <c r="A4022" t="str">
        <v>BioLegend</v>
      </c>
      <c r="B4022">
        <v>13358.400000000001</v>
      </c>
      <c r="C4022" t="str">
        <v>EED120511</v>
      </c>
      <c r="D4022" s="6">
        <v>45960</v>
      </c>
      <c r="E4022" s="6">
        <v>45973</v>
      </c>
      <c r="F4022">
        <v>369327</v>
      </c>
      <c r="G4022">
        <v>1</v>
      </c>
      <c r="H4022">
        <v>1</v>
      </c>
      <c r="I4022">
        <v>0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13358.400000000001</v>
      </c>
      <c r="C4023" t="str">
        <v>EED120511</v>
      </c>
      <c r="D4023" s="6">
        <v>45960</v>
      </c>
      <c r="E4023" s="6">
        <v>45973</v>
      </c>
      <c r="F4023">
        <v>372722</v>
      </c>
      <c r="G4023">
        <v>1</v>
      </c>
      <c r="H4023">
        <v>1</v>
      </c>
      <c r="I4023">
        <v>0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7444.7999999999993</v>
      </c>
      <c r="C4024" t="str">
        <v>EED120511</v>
      </c>
      <c r="D4024" s="6">
        <v>45960</v>
      </c>
      <c r="E4024" s="6">
        <v>45973</v>
      </c>
      <c r="F4024">
        <v>393309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6811.2000000000007</v>
      </c>
      <c r="C4025" t="str">
        <v>EED120511</v>
      </c>
      <c r="D4025" s="6">
        <v>45960</v>
      </c>
      <c r="E4025" s="6">
        <v>45973</v>
      </c>
      <c r="F4025">
        <v>405103</v>
      </c>
      <c r="G4025">
        <v>1</v>
      </c>
      <c r="H4025">
        <v>1</v>
      </c>
      <c r="I4025">
        <v>0</v>
      </c>
      <c r="J4025" t="str">
        <v>Hyderabad</v>
      </c>
      <c r="K4025">
        <v>0</v>
      </c>
    </row>
    <row r="4026" spans="1:11" x14ac:dyDescent="0.25">
      <c r="A4026" t="str">
        <v>BioLegend</v>
      </c>
      <c r="B4026">
        <v>1584</v>
      </c>
      <c r="C4026" t="str">
        <v>EED120511</v>
      </c>
      <c r="D4026" s="6">
        <v>45960</v>
      </c>
      <c r="E4026" s="6">
        <v>45973</v>
      </c>
      <c r="F4026">
        <v>420403</v>
      </c>
      <c r="G4026">
        <v>2</v>
      </c>
      <c r="H4026">
        <v>2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2217.6</v>
      </c>
      <c r="C4027" t="str">
        <v>EED120511</v>
      </c>
      <c r="D4027" s="6">
        <v>45960</v>
      </c>
      <c r="E4027" s="6">
        <v>45973</v>
      </c>
      <c r="F4027">
        <v>421101</v>
      </c>
      <c r="G4027">
        <v>1</v>
      </c>
      <c r="H4027">
        <v>1</v>
      </c>
      <c r="I4027">
        <v>0</v>
      </c>
      <c r="J4027" t="str">
        <v>Delhi</v>
      </c>
      <c r="K4027">
        <v>0</v>
      </c>
    </row>
    <row r="4028" spans="1:11" x14ac:dyDescent="0.25">
      <c r="A4028" t="str">
        <v>BioLegend</v>
      </c>
      <c r="B4028">
        <v>1900.8000000000002</v>
      </c>
      <c r="C4028" t="str">
        <v>EED120511</v>
      </c>
      <c r="D4028" s="6">
        <v>45960</v>
      </c>
      <c r="E4028" s="6">
        <v>45973</v>
      </c>
      <c r="F4028">
        <v>423001</v>
      </c>
      <c r="G4028">
        <v>1</v>
      </c>
      <c r="H4028">
        <v>1</v>
      </c>
      <c r="I4028">
        <v>0</v>
      </c>
      <c r="J4028" t="str">
        <v>Delhi</v>
      </c>
      <c r="K4028">
        <v>0</v>
      </c>
    </row>
    <row r="4029" spans="1:11" x14ac:dyDescent="0.25">
      <c r="A4029" t="str">
        <v>BioLegend</v>
      </c>
      <c r="B4029">
        <v>8712</v>
      </c>
      <c r="C4029" t="str">
        <v>EED120511</v>
      </c>
      <c r="D4029" s="6">
        <v>45960</v>
      </c>
      <c r="E4029" s="6">
        <v>45973</v>
      </c>
      <c r="F4029">
        <v>424401</v>
      </c>
      <c r="G4029">
        <v>3</v>
      </c>
      <c r="H4029">
        <v>3</v>
      </c>
      <c r="I4029">
        <v>0</v>
      </c>
      <c r="J4029" t="str">
        <v>Pune</v>
      </c>
      <c r="K4029">
        <v>0</v>
      </c>
    </row>
    <row r="4030" spans="1:11" x14ac:dyDescent="0.25">
      <c r="A4030" t="str">
        <v>BioLegend</v>
      </c>
      <c r="B4030">
        <v>12408</v>
      </c>
      <c r="C4030" t="str">
        <v>EED120511</v>
      </c>
      <c r="D4030" s="6">
        <v>45960</v>
      </c>
      <c r="E4030" s="6">
        <v>45973</v>
      </c>
      <c r="F4030">
        <v>424602</v>
      </c>
      <c r="G4030">
        <v>1</v>
      </c>
      <c r="H4030">
        <v>1</v>
      </c>
      <c r="I4030">
        <v>0</v>
      </c>
      <c r="J4030" t="str">
        <v>Gujrat</v>
      </c>
      <c r="K4030">
        <v>0</v>
      </c>
    </row>
    <row r="4031" spans="1:11" x14ac:dyDescent="0.25">
      <c r="A4031" t="str">
        <v>BioLegend</v>
      </c>
      <c r="B4031">
        <v>7444.7999999999993</v>
      </c>
      <c r="C4031" t="str">
        <v>EED120511</v>
      </c>
      <c r="D4031" s="6">
        <v>45960</v>
      </c>
      <c r="E4031" s="6">
        <v>45973</v>
      </c>
      <c r="F4031">
        <v>426102</v>
      </c>
      <c r="G4031">
        <v>1</v>
      </c>
      <c r="H4031">
        <v>1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6600</v>
      </c>
      <c r="C4032" t="str">
        <v>EED120511</v>
      </c>
      <c r="D4032" s="6">
        <v>45960</v>
      </c>
      <c r="E4032" s="6">
        <v>45973</v>
      </c>
      <c r="F4032">
        <v>426105</v>
      </c>
      <c r="G4032">
        <v>1</v>
      </c>
      <c r="H4032">
        <v>1</v>
      </c>
      <c r="I4032">
        <v>0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32472</v>
      </c>
      <c r="C4033" t="str">
        <v>EED120511</v>
      </c>
      <c r="D4033" s="6">
        <v>45960</v>
      </c>
      <c r="E4033" s="6">
        <v>45973</v>
      </c>
      <c r="F4033">
        <v>430924</v>
      </c>
      <c r="G4033">
        <v>1</v>
      </c>
      <c r="H4033">
        <v>1</v>
      </c>
      <c r="I4033">
        <v>0</v>
      </c>
      <c r="J4033" t="str">
        <v>Pune</v>
      </c>
      <c r="K4033">
        <v>0</v>
      </c>
    </row>
    <row r="4034" spans="1:11" x14ac:dyDescent="0.25">
      <c r="A4034" t="str">
        <v>BioLegend</v>
      </c>
      <c r="B4034">
        <v>32472</v>
      </c>
      <c r="C4034" t="str">
        <v>EED120511</v>
      </c>
      <c r="D4034" s="6">
        <v>45960</v>
      </c>
      <c r="E4034" s="6">
        <v>45973</v>
      </c>
      <c r="F4034">
        <v>431324</v>
      </c>
      <c r="G4034">
        <v>1</v>
      </c>
      <c r="H4034">
        <v>1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13992</v>
      </c>
      <c r="C4035" t="str">
        <v>EED120511</v>
      </c>
      <c r="D4035" s="6">
        <v>45960</v>
      </c>
      <c r="E4035" s="6">
        <v>45973</v>
      </c>
      <c r="F4035">
        <v>431501</v>
      </c>
      <c r="G4035">
        <v>1</v>
      </c>
      <c r="H4035">
        <v>0</v>
      </c>
      <c r="I4035">
        <v>1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13068</v>
      </c>
      <c r="C4036" t="str">
        <v>EED120511</v>
      </c>
      <c r="D4036" s="6">
        <v>45960</v>
      </c>
      <c r="E4036" s="6">
        <v>45973</v>
      </c>
      <c r="F4036">
        <v>480009</v>
      </c>
      <c r="G4036">
        <v>1</v>
      </c>
      <c r="H4036">
        <v>1</v>
      </c>
      <c r="I4036">
        <v>0</v>
      </c>
      <c r="J4036" t="str">
        <v>Hyderabad</v>
      </c>
      <c r="K4036">
        <v>0</v>
      </c>
    </row>
    <row r="4037" spans="1:11" x14ac:dyDescent="0.25">
      <c r="A4037" t="str">
        <v>BioLegend</v>
      </c>
      <c r="B4037">
        <v>13068</v>
      </c>
      <c r="C4037" t="str">
        <v>EED120511</v>
      </c>
      <c r="D4037" s="6">
        <v>45960</v>
      </c>
      <c r="E4037" s="6">
        <v>45973</v>
      </c>
      <c r="F4037">
        <v>480011</v>
      </c>
      <c r="G4037">
        <v>1</v>
      </c>
      <c r="H4037">
        <v>1</v>
      </c>
      <c r="I4037">
        <v>0</v>
      </c>
      <c r="J4037" t="str">
        <v>Hyderabad</v>
      </c>
      <c r="K4037">
        <v>0</v>
      </c>
    </row>
    <row r="4038" spans="1:11" x14ac:dyDescent="0.25">
      <c r="A4038" t="str">
        <v>BioLegend</v>
      </c>
      <c r="B4038">
        <v>36762</v>
      </c>
      <c r="C4038" t="str">
        <v>EED120511</v>
      </c>
      <c r="D4038" s="6">
        <v>45960</v>
      </c>
      <c r="E4038" s="6">
        <v>45973</v>
      </c>
      <c r="F4038">
        <v>480019</v>
      </c>
      <c r="G4038">
        <v>1</v>
      </c>
      <c r="H4038">
        <v>1</v>
      </c>
      <c r="I4038">
        <v>0</v>
      </c>
      <c r="J4038" t="str">
        <v>Hyderabad</v>
      </c>
      <c r="K4038">
        <v>0</v>
      </c>
    </row>
    <row r="4039" spans="1:11" x14ac:dyDescent="0.25">
      <c r="A4039" t="str">
        <v>BioLegend</v>
      </c>
      <c r="B4039">
        <v>14889.599999999999</v>
      </c>
      <c r="C4039" t="str">
        <v>EED120511</v>
      </c>
      <c r="D4039" s="6">
        <v>45960</v>
      </c>
      <c r="E4039" s="6">
        <v>45973</v>
      </c>
      <c r="F4039">
        <v>514602</v>
      </c>
      <c r="G4039">
        <v>1</v>
      </c>
      <c r="H4039">
        <v>0</v>
      </c>
      <c r="I4039">
        <v>1</v>
      </c>
      <c r="J4039" t="str">
        <v>Delhi</v>
      </c>
      <c r="K4039">
        <v>0</v>
      </c>
    </row>
    <row r="4040" spans="1:11" x14ac:dyDescent="0.25">
      <c r="A4040" t="str">
        <v>BioLegend</v>
      </c>
      <c r="B4040">
        <v>26347.199999999997</v>
      </c>
      <c r="C4040" t="str">
        <v>EED120511</v>
      </c>
      <c r="D4040" s="6">
        <v>45960</v>
      </c>
      <c r="E4040" s="6">
        <v>45973</v>
      </c>
      <c r="F4040">
        <v>576406</v>
      </c>
      <c r="G4040">
        <v>1</v>
      </c>
      <c r="H4040">
        <v>1</v>
      </c>
      <c r="I4040">
        <v>0</v>
      </c>
      <c r="J4040" t="str">
        <v>Bhopal</v>
      </c>
      <c r="K4040">
        <v>0</v>
      </c>
    </row>
    <row r="4041" spans="1:11" x14ac:dyDescent="0.25">
      <c r="A4041" t="str">
        <v>BioLegend</v>
      </c>
      <c r="B4041">
        <v>7761.6</v>
      </c>
      <c r="C4041" t="str">
        <v>EED120511</v>
      </c>
      <c r="D4041" s="6">
        <v>45960</v>
      </c>
      <c r="E4041" s="6">
        <v>45973</v>
      </c>
      <c r="F4041">
        <v>592702</v>
      </c>
      <c r="G4041">
        <v>1</v>
      </c>
      <c r="H4041">
        <v>0</v>
      </c>
      <c r="I4041">
        <v>1</v>
      </c>
      <c r="J4041" t="str">
        <v>Delhi</v>
      </c>
      <c r="K4041">
        <v>0</v>
      </c>
    </row>
    <row r="4042" spans="1:11" x14ac:dyDescent="0.25">
      <c r="A4042" t="str">
        <v>BioLegend</v>
      </c>
      <c r="B4042">
        <v>13358.400000000001</v>
      </c>
      <c r="C4042" t="str">
        <v>EED120511</v>
      </c>
      <c r="D4042" s="6">
        <v>45960</v>
      </c>
      <c r="E4042" s="6">
        <v>45973</v>
      </c>
      <c r="F4042">
        <v>640914</v>
      </c>
      <c r="G4042">
        <v>1</v>
      </c>
      <c r="H4042">
        <v>1</v>
      </c>
      <c r="I4042">
        <v>0</v>
      </c>
      <c r="J4042" t="str">
        <v>Kolkata</v>
      </c>
      <c r="K4042">
        <v>0</v>
      </c>
    </row>
    <row r="4043" spans="1:11" x14ac:dyDescent="0.25">
      <c r="A4043" t="str">
        <v>BioLegend</v>
      </c>
      <c r="B4043">
        <v>15153.599999999999</v>
      </c>
      <c r="C4043" t="str">
        <v>EED120511</v>
      </c>
      <c r="D4043" s="6">
        <v>45960</v>
      </c>
      <c r="E4043" s="6">
        <v>45973</v>
      </c>
      <c r="F4043">
        <v>693504</v>
      </c>
      <c r="G4043">
        <v>1</v>
      </c>
      <c r="H4043">
        <v>0</v>
      </c>
      <c r="I4043">
        <v>1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369.6</v>
      </c>
      <c r="C4044" t="str">
        <v>EED120511</v>
      </c>
      <c r="D4044" s="6">
        <v>45960</v>
      </c>
      <c r="E4044" s="6">
        <v>45973</v>
      </c>
      <c r="F4044">
        <v>740379</v>
      </c>
      <c r="G4044">
        <v>4</v>
      </c>
      <c r="H4044">
        <v>0</v>
      </c>
      <c r="I4044">
        <v>4</v>
      </c>
      <c r="J4044" t="str">
        <v>STOCK</v>
      </c>
      <c r="K4044">
        <v>0</v>
      </c>
    </row>
    <row r="4045" spans="1:11" x14ac:dyDescent="0.25">
      <c r="A4045" t="str">
        <v>BioLegend</v>
      </c>
      <c r="B4045">
        <v>86803.199999999997</v>
      </c>
      <c r="C4045" t="str">
        <v>EED120511</v>
      </c>
      <c r="D4045" s="6">
        <v>45960</v>
      </c>
      <c r="E4045" s="6">
        <v>45973</v>
      </c>
      <c r="F4045">
        <v>741044</v>
      </c>
      <c r="G4045">
        <v>1</v>
      </c>
      <c r="H4045">
        <v>0</v>
      </c>
      <c r="I4045">
        <v>1</v>
      </c>
      <c r="J4045" t="str">
        <v>Faridabad</v>
      </c>
      <c r="K4045">
        <v>0</v>
      </c>
    </row>
    <row r="4046" spans="1:11" x14ac:dyDescent="0.25">
      <c r="A4046" t="str">
        <v>BioLegend</v>
      </c>
      <c r="B4046">
        <v>39969.599999999999</v>
      </c>
      <c r="C4046" t="str">
        <v>EED120511</v>
      </c>
      <c r="D4046" s="6">
        <v>45960</v>
      </c>
      <c r="E4046" s="6">
        <v>45973</v>
      </c>
      <c r="F4046">
        <v>783906</v>
      </c>
      <c r="G4046">
        <v>2</v>
      </c>
      <c r="H4046">
        <v>2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4699.2</v>
      </c>
      <c r="C4047" t="str">
        <v>EED120511</v>
      </c>
      <c r="D4047" s="6">
        <v>45960</v>
      </c>
      <c r="E4047" s="6">
        <v>45973</v>
      </c>
      <c r="F4047">
        <v>844302</v>
      </c>
      <c r="G4047">
        <v>2</v>
      </c>
      <c r="H4047">
        <v>2</v>
      </c>
      <c r="I4047">
        <v>0</v>
      </c>
      <c r="J4047" t="str">
        <v>Delhi</v>
      </c>
      <c r="K4047">
        <v>0</v>
      </c>
    </row>
    <row r="4048" spans="1:11" x14ac:dyDescent="0.25">
      <c r="A4048" t="str">
        <v>APEXBIO</v>
      </c>
      <c r="B4048">
        <v>17107.2</v>
      </c>
      <c r="C4048">
        <v>300083874</v>
      </c>
      <c r="D4048" s="6">
        <v>45758</v>
      </c>
      <c r="E4048" s="6">
        <v>45973</v>
      </c>
      <c r="F4048" t="str">
        <v>K4402-100</v>
      </c>
      <c r="G4048">
        <v>1</v>
      </c>
      <c r="H4048">
        <v>1</v>
      </c>
      <c r="I4048">
        <v>0</v>
      </c>
      <c r="J4048" t="str">
        <v>MOHALI (PUNJAB)</v>
      </c>
      <c r="K4048">
        <v>0</v>
      </c>
    </row>
    <row r="4049" spans="1:11" x14ac:dyDescent="0.25">
      <c r="A4049" t="str">
        <v>BioLegend</v>
      </c>
      <c r="B4049">
        <v>5544</v>
      </c>
      <c r="C4049" t="str">
        <v>EED120745</v>
      </c>
      <c r="D4049" s="6">
        <v>45968</v>
      </c>
      <c r="E4049" s="6">
        <v>45975</v>
      </c>
      <c r="F4049">
        <v>100516</v>
      </c>
      <c r="G4049">
        <v>1</v>
      </c>
      <c r="H4049">
        <v>0</v>
      </c>
      <c r="I4049">
        <v>1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11352</v>
      </c>
      <c r="C4050" t="str">
        <v>EED120745</v>
      </c>
      <c r="D4050" s="6">
        <v>45968</v>
      </c>
      <c r="E4050" s="6">
        <v>45975</v>
      </c>
      <c r="F4050">
        <v>100714</v>
      </c>
      <c r="G4050">
        <v>1</v>
      </c>
      <c r="H4050">
        <v>1</v>
      </c>
      <c r="I4050">
        <v>0</v>
      </c>
      <c r="J4050" t="str">
        <v>Pune</v>
      </c>
      <c r="K4050">
        <v>0</v>
      </c>
    </row>
    <row r="4051" spans="1:11" x14ac:dyDescent="0.25">
      <c r="A4051" t="str">
        <v>BioLegend</v>
      </c>
      <c r="B4051">
        <v>11352</v>
      </c>
      <c r="C4051" t="str">
        <v>EED120745</v>
      </c>
      <c r="D4051" s="6">
        <v>45968</v>
      </c>
      <c r="E4051" s="6">
        <v>45975</v>
      </c>
      <c r="F4051">
        <v>101224</v>
      </c>
      <c r="G4051">
        <v>1</v>
      </c>
      <c r="H4051">
        <v>1</v>
      </c>
      <c r="I4051">
        <v>0</v>
      </c>
      <c r="J4051" t="str">
        <v>Pune</v>
      </c>
      <c r="K4051">
        <v>0</v>
      </c>
    </row>
    <row r="4052" spans="1:11" x14ac:dyDescent="0.25">
      <c r="A4052" t="str">
        <v>BioLegend</v>
      </c>
      <c r="B4052">
        <v>10164</v>
      </c>
      <c r="C4052" t="str">
        <v>EED120745</v>
      </c>
      <c r="D4052" s="6">
        <v>45968</v>
      </c>
      <c r="E4052" s="6">
        <v>45975</v>
      </c>
      <c r="F4052">
        <v>101245</v>
      </c>
      <c r="G4052">
        <v>1</v>
      </c>
      <c r="H4052">
        <v>1</v>
      </c>
      <c r="I4052">
        <v>0</v>
      </c>
      <c r="J4052" t="str">
        <v>ROORKE</v>
      </c>
      <c r="K4052">
        <v>0</v>
      </c>
    </row>
    <row r="4053" spans="1:11" x14ac:dyDescent="0.25">
      <c r="A4053" t="str">
        <v>BioLegend</v>
      </c>
      <c r="B4053">
        <v>2851.2</v>
      </c>
      <c r="C4053" t="str">
        <v>EED120745</v>
      </c>
      <c r="D4053" s="6">
        <v>45968</v>
      </c>
      <c r="E4053" s="6">
        <v>45975</v>
      </c>
      <c r="F4053">
        <v>101319</v>
      </c>
      <c r="G4053">
        <v>1</v>
      </c>
      <c r="H4053">
        <v>1</v>
      </c>
      <c r="I4053">
        <v>0</v>
      </c>
      <c r="J4053" t="str">
        <v>Pune</v>
      </c>
      <c r="K4053">
        <v>0</v>
      </c>
    </row>
    <row r="4054" spans="1:11" x14ac:dyDescent="0.25">
      <c r="A4054" t="str">
        <v>BioLegend</v>
      </c>
      <c r="B4054">
        <v>12724.8</v>
      </c>
      <c r="C4054" t="str">
        <v>EED120745</v>
      </c>
      <c r="D4054" s="6">
        <v>45968</v>
      </c>
      <c r="E4054" s="6">
        <v>45975</v>
      </c>
      <c r="F4054">
        <v>102045</v>
      </c>
      <c r="G4054">
        <v>1</v>
      </c>
      <c r="H4054">
        <v>1</v>
      </c>
      <c r="I4054">
        <v>0</v>
      </c>
      <c r="J4054" t="str">
        <v>Pune</v>
      </c>
      <c r="K4054">
        <v>0</v>
      </c>
    </row>
    <row r="4055" spans="1:11" x14ac:dyDescent="0.25">
      <c r="A4055" t="str">
        <v>BioLegend</v>
      </c>
      <c r="B4055">
        <v>26426.400000000001</v>
      </c>
      <c r="C4055" t="str">
        <v>EED120745</v>
      </c>
      <c r="D4055" s="6">
        <v>45968</v>
      </c>
      <c r="E4055" s="6">
        <v>45975</v>
      </c>
      <c r="F4055">
        <v>104532</v>
      </c>
      <c r="G4055">
        <v>1</v>
      </c>
      <c r="H4055">
        <v>0</v>
      </c>
      <c r="I4055">
        <v>1</v>
      </c>
      <c r="J4055" t="str">
        <v>Delhi</v>
      </c>
      <c r="K4055">
        <v>0</v>
      </c>
    </row>
    <row r="4056" spans="1:11" x14ac:dyDescent="0.25">
      <c r="A4056" t="str">
        <v>BioLegend</v>
      </c>
      <c r="B4056">
        <v>13939.2</v>
      </c>
      <c r="C4056" t="str">
        <v>EED120745</v>
      </c>
      <c r="D4056" s="6">
        <v>45968</v>
      </c>
      <c r="E4056" s="6">
        <v>45975</v>
      </c>
      <c r="F4056">
        <v>104714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14784</v>
      </c>
      <c r="C4057" t="str">
        <v>EED120745</v>
      </c>
      <c r="D4057" s="6">
        <v>45968</v>
      </c>
      <c r="E4057" s="6">
        <v>45975</v>
      </c>
      <c r="F4057">
        <v>105006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16420.8</v>
      </c>
      <c r="C4058" t="str">
        <v>EED120745</v>
      </c>
      <c r="D4058" s="6">
        <v>45968</v>
      </c>
      <c r="E4058" s="6">
        <v>45975</v>
      </c>
      <c r="F4058">
        <v>116122</v>
      </c>
      <c r="G4058">
        <v>1</v>
      </c>
      <c r="H4058">
        <v>0</v>
      </c>
      <c r="I4058">
        <v>1</v>
      </c>
      <c r="J4058" t="str">
        <v>Delhi</v>
      </c>
      <c r="K4058">
        <v>0</v>
      </c>
    </row>
    <row r="4059" spans="1:11" x14ac:dyDescent="0.25">
      <c r="A4059" t="str">
        <v>BioLegend</v>
      </c>
      <c r="B4059">
        <v>7444.7999999999993</v>
      </c>
      <c r="C4059" t="str">
        <v>EED120745</v>
      </c>
      <c r="D4059" s="6">
        <v>45968</v>
      </c>
      <c r="E4059" s="6">
        <v>45975</v>
      </c>
      <c r="F4059">
        <v>116415</v>
      </c>
      <c r="G4059">
        <v>1</v>
      </c>
      <c r="H4059">
        <v>0</v>
      </c>
      <c r="I4059">
        <v>1</v>
      </c>
      <c r="J4059" t="str">
        <v>Faridabad</v>
      </c>
      <c r="K4059">
        <v>0</v>
      </c>
    </row>
    <row r="4060" spans="1:11" x14ac:dyDescent="0.25">
      <c r="A4060" t="str">
        <v>BioLegend</v>
      </c>
      <c r="B4060">
        <v>15417.599999999999</v>
      </c>
      <c r="C4060" t="str">
        <v>EED120745</v>
      </c>
      <c r="D4060" s="6">
        <v>45968</v>
      </c>
      <c r="E4060" s="6">
        <v>45975</v>
      </c>
      <c r="F4060">
        <v>117316</v>
      </c>
      <c r="G4060">
        <v>1</v>
      </c>
      <c r="H4060">
        <v>1</v>
      </c>
      <c r="I4060">
        <v>0</v>
      </c>
      <c r="J4060" t="str">
        <v>Pune</v>
      </c>
      <c r="K4060">
        <v>0</v>
      </c>
    </row>
    <row r="4061" spans="1:11" x14ac:dyDescent="0.25">
      <c r="A4061" t="str">
        <v>BioLegend</v>
      </c>
      <c r="B4061">
        <v>14572.8</v>
      </c>
      <c r="C4061" t="str">
        <v>EED120745</v>
      </c>
      <c r="D4061" s="6">
        <v>45968</v>
      </c>
      <c r="E4061" s="6">
        <v>45975</v>
      </c>
      <c r="F4061">
        <v>121626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15584.8</v>
      </c>
      <c r="C4062" t="str">
        <v>EED120745</v>
      </c>
      <c r="D4062" s="6">
        <v>45968</v>
      </c>
      <c r="E4062" s="6">
        <v>45975</v>
      </c>
      <c r="F4062">
        <v>123137</v>
      </c>
      <c r="G4062">
        <v>1</v>
      </c>
      <c r="H4062">
        <v>0</v>
      </c>
      <c r="I4062">
        <v>1</v>
      </c>
      <c r="J4062" t="str">
        <v>Delhi</v>
      </c>
      <c r="K4062">
        <v>0</v>
      </c>
    </row>
    <row r="4063" spans="1:11" x14ac:dyDescent="0.25">
      <c r="A4063" t="str">
        <v>BioLegend</v>
      </c>
      <c r="B4063">
        <v>13094.400000000001</v>
      </c>
      <c r="C4063" t="str">
        <v>EED120745</v>
      </c>
      <c r="D4063" s="6">
        <v>45968</v>
      </c>
      <c r="E4063" s="6">
        <v>45975</v>
      </c>
      <c r="F4063">
        <v>127622</v>
      </c>
      <c r="G4063">
        <v>1</v>
      </c>
      <c r="H4063">
        <v>0</v>
      </c>
      <c r="I4063">
        <v>1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19800</v>
      </c>
      <c r="C4064" t="str">
        <v>EED120745</v>
      </c>
      <c r="D4064" s="6">
        <v>45968</v>
      </c>
      <c r="E4064" s="6">
        <v>45975</v>
      </c>
      <c r="F4064">
        <v>146528</v>
      </c>
      <c r="G4064">
        <v>1</v>
      </c>
      <c r="H4064">
        <v>0</v>
      </c>
      <c r="I4064">
        <v>1</v>
      </c>
      <c r="J4064" t="str">
        <v>Delhi</v>
      </c>
      <c r="K4064">
        <v>0</v>
      </c>
    </row>
    <row r="4065" spans="1:11" x14ac:dyDescent="0.25">
      <c r="A4065" t="str">
        <v>BioLegend</v>
      </c>
      <c r="B4065">
        <v>11140.8</v>
      </c>
      <c r="C4065" t="str">
        <v>EED120745</v>
      </c>
      <c r="D4065" s="6">
        <v>45968</v>
      </c>
      <c r="E4065" s="6">
        <v>45975</v>
      </c>
      <c r="F4065">
        <v>157614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2323.1999999999998</v>
      </c>
      <c r="C4066" t="str">
        <v>EED120745</v>
      </c>
      <c r="D4066" s="6">
        <v>45968</v>
      </c>
      <c r="E4066" s="6">
        <v>45975</v>
      </c>
      <c r="F4066">
        <v>300402</v>
      </c>
      <c r="G4066">
        <v>1</v>
      </c>
      <c r="H4066">
        <v>0</v>
      </c>
      <c r="I4066">
        <v>1</v>
      </c>
      <c r="J4066" t="str">
        <v>Sonipat</v>
      </c>
      <c r="K4066">
        <v>0</v>
      </c>
    </row>
    <row r="4067" spans="1:11" x14ac:dyDescent="0.25">
      <c r="A4067" t="str">
        <v>BioLegend</v>
      </c>
      <c r="B4067">
        <v>13992</v>
      </c>
      <c r="C4067" t="str">
        <v>EED120745</v>
      </c>
      <c r="D4067" s="6">
        <v>45968</v>
      </c>
      <c r="E4067" s="6">
        <v>45975</v>
      </c>
      <c r="F4067">
        <v>300920</v>
      </c>
      <c r="G4067">
        <v>3</v>
      </c>
      <c r="H4067">
        <v>3</v>
      </c>
      <c r="I4067">
        <v>0</v>
      </c>
      <c r="J4067" t="str">
        <v>Banglore</v>
      </c>
      <c r="K4067">
        <v>0</v>
      </c>
    </row>
    <row r="4068" spans="1:11" x14ac:dyDescent="0.25">
      <c r="A4068" t="str">
        <v>BioLegend</v>
      </c>
      <c r="B4068">
        <v>6124.7999999999993</v>
      </c>
      <c r="C4068" t="str">
        <v>EED120745</v>
      </c>
      <c r="D4068" s="6">
        <v>45968</v>
      </c>
      <c r="E4068" s="6">
        <v>45975</v>
      </c>
      <c r="F4068">
        <v>301804</v>
      </c>
      <c r="G4068">
        <v>1</v>
      </c>
      <c r="H4068">
        <v>0</v>
      </c>
      <c r="I4068">
        <v>1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5544</v>
      </c>
      <c r="C4069" t="str">
        <v>EED120745</v>
      </c>
      <c r="D4069" s="6">
        <v>45968</v>
      </c>
      <c r="E4069" s="6">
        <v>45975</v>
      </c>
      <c r="F4069">
        <v>302212</v>
      </c>
      <c r="G4069">
        <v>1</v>
      </c>
      <c r="H4069">
        <v>0</v>
      </c>
      <c r="I4069">
        <v>1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15417.600000000002</v>
      </c>
      <c r="C4070" t="str">
        <v>EED120745</v>
      </c>
      <c r="D4070" s="6">
        <v>45968</v>
      </c>
      <c r="E4070" s="6">
        <v>45975</v>
      </c>
      <c r="F4070">
        <v>302216</v>
      </c>
      <c r="G4070">
        <v>3</v>
      </c>
      <c r="H4070">
        <v>3</v>
      </c>
      <c r="I4070">
        <v>0</v>
      </c>
      <c r="J4070" t="str">
        <v>Banglore</v>
      </c>
      <c r="K4070">
        <v>0</v>
      </c>
    </row>
    <row r="4071" spans="1:11" x14ac:dyDescent="0.25">
      <c r="A4071" t="str">
        <v>BioLegend</v>
      </c>
      <c r="B4071">
        <v>7867.2000000000007</v>
      </c>
      <c r="C4071" t="str">
        <v>EED120745</v>
      </c>
      <c r="D4071" s="6">
        <v>45968</v>
      </c>
      <c r="E4071" s="6">
        <v>45975</v>
      </c>
      <c r="F4071">
        <v>302306</v>
      </c>
      <c r="G4071">
        <v>1</v>
      </c>
      <c r="H4071">
        <v>0</v>
      </c>
      <c r="I4071">
        <v>1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14599.2</v>
      </c>
      <c r="C4072" t="str">
        <v>EED120745</v>
      </c>
      <c r="D4072" s="6">
        <v>45968</v>
      </c>
      <c r="E4072" s="6">
        <v>45975</v>
      </c>
      <c r="F4072">
        <v>302633</v>
      </c>
      <c r="G4072">
        <v>1</v>
      </c>
      <c r="H4072">
        <v>1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5544</v>
      </c>
      <c r="C4073" t="str">
        <v>EED120745</v>
      </c>
      <c r="D4073" s="6">
        <v>45968</v>
      </c>
      <c r="E4073" s="6">
        <v>45975</v>
      </c>
      <c r="F4073">
        <v>304108</v>
      </c>
      <c r="G4073">
        <v>1</v>
      </c>
      <c r="H4073">
        <v>0</v>
      </c>
      <c r="I4073">
        <v>1</v>
      </c>
      <c r="J4073" t="str">
        <v>Delhi</v>
      </c>
      <c r="K4073">
        <v>0</v>
      </c>
    </row>
    <row r="4074" spans="1:11" x14ac:dyDescent="0.25">
      <c r="A4074" t="str">
        <v>BioLegend</v>
      </c>
      <c r="B4074">
        <v>25440.800000000003</v>
      </c>
      <c r="C4074" t="str">
        <v>EED120745</v>
      </c>
      <c r="D4074" s="6">
        <v>45968</v>
      </c>
      <c r="E4074" s="6">
        <v>45975</v>
      </c>
      <c r="F4074">
        <v>305238</v>
      </c>
      <c r="G4074">
        <v>1</v>
      </c>
      <c r="H4074">
        <v>0</v>
      </c>
      <c r="I4074">
        <v>1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17054.400000000001</v>
      </c>
      <c r="C4075" t="str">
        <v>EED120745</v>
      </c>
      <c r="D4075" s="6">
        <v>45968</v>
      </c>
      <c r="E4075" s="6">
        <v>45975</v>
      </c>
      <c r="F4075">
        <v>305636</v>
      </c>
      <c r="G4075">
        <v>2</v>
      </c>
      <c r="H4075">
        <v>2</v>
      </c>
      <c r="I4075">
        <v>0</v>
      </c>
      <c r="J4075" t="str">
        <v>Kerala</v>
      </c>
      <c r="K4075">
        <v>0</v>
      </c>
    </row>
    <row r="4076" spans="1:11" x14ac:dyDescent="0.25">
      <c r="A4076" t="str">
        <v>BioLegend</v>
      </c>
      <c r="B4076">
        <v>26796</v>
      </c>
      <c r="C4076" t="str">
        <v>EED120745</v>
      </c>
      <c r="D4076" s="6">
        <v>45968</v>
      </c>
      <c r="E4076" s="6">
        <v>45975</v>
      </c>
      <c r="F4076">
        <v>306742</v>
      </c>
      <c r="G4076">
        <v>1</v>
      </c>
      <c r="H4076">
        <v>1</v>
      </c>
      <c r="I4076">
        <v>0</v>
      </c>
      <c r="J4076" t="str">
        <v>Kerala</v>
      </c>
      <c r="K4076">
        <v>0</v>
      </c>
    </row>
    <row r="4077" spans="1:11" x14ac:dyDescent="0.25">
      <c r="A4077" t="str">
        <v>BioLegend</v>
      </c>
      <c r="B4077">
        <v>6811.2000000000007</v>
      </c>
      <c r="C4077" t="str">
        <v>EED120745</v>
      </c>
      <c r="D4077" s="6">
        <v>45968</v>
      </c>
      <c r="E4077" s="6">
        <v>45975</v>
      </c>
      <c r="F4077">
        <v>312213</v>
      </c>
      <c r="G4077">
        <v>1</v>
      </c>
      <c r="H4077">
        <v>1</v>
      </c>
      <c r="I4077">
        <v>0</v>
      </c>
      <c r="J4077" t="str">
        <v>Kanpur</v>
      </c>
      <c r="K4077">
        <v>0</v>
      </c>
    </row>
    <row r="4078" spans="1:11" x14ac:dyDescent="0.25">
      <c r="A4078" t="str">
        <v>BioLegend</v>
      </c>
      <c r="B4078">
        <v>9292.7999999999993</v>
      </c>
      <c r="C4078" t="str">
        <v>EED120745</v>
      </c>
      <c r="D4078" s="6">
        <v>45968</v>
      </c>
      <c r="E4078" s="6">
        <v>45975</v>
      </c>
      <c r="F4078">
        <v>314511</v>
      </c>
      <c r="G4078">
        <v>1</v>
      </c>
      <c r="H4078">
        <v>1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25071.199999999997</v>
      </c>
      <c r="C4079" t="str">
        <v>EED120745</v>
      </c>
      <c r="D4079" s="6">
        <v>45968</v>
      </c>
      <c r="E4079" s="6">
        <v>45975</v>
      </c>
      <c r="F4079">
        <v>318340</v>
      </c>
      <c r="G4079">
        <v>1</v>
      </c>
      <c r="H4079">
        <v>1</v>
      </c>
      <c r="I4079">
        <v>0</v>
      </c>
      <c r="J4079" t="str">
        <v>Mumbai</v>
      </c>
      <c r="K4079">
        <v>0</v>
      </c>
    </row>
    <row r="4080" spans="1:11" x14ac:dyDescent="0.25">
      <c r="A4080" t="str">
        <v>BioLegend</v>
      </c>
      <c r="B4080">
        <v>7761.6</v>
      </c>
      <c r="C4080" t="str">
        <v>EED120745</v>
      </c>
      <c r="D4080" s="6">
        <v>45968</v>
      </c>
      <c r="E4080" s="6">
        <v>45975</v>
      </c>
      <c r="F4080">
        <v>325631</v>
      </c>
      <c r="G4080">
        <v>1</v>
      </c>
      <c r="H4080">
        <v>1</v>
      </c>
      <c r="I4080">
        <v>0</v>
      </c>
      <c r="J4080" t="str">
        <v>ROORKE</v>
      </c>
      <c r="K4080">
        <v>0</v>
      </c>
    </row>
    <row r="4081" spans="1:11" x14ac:dyDescent="0.25">
      <c r="A4081" t="str">
        <v>BioLegend</v>
      </c>
      <c r="B4081">
        <v>19536</v>
      </c>
      <c r="C4081" t="str">
        <v>EED120745</v>
      </c>
      <c r="D4081" s="6">
        <v>45968</v>
      </c>
      <c r="E4081" s="6">
        <v>45975</v>
      </c>
      <c r="F4081">
        <v>331222</v>
      </c>
      <c r="G4081">
        <v>1</v>
      </c>
      <c r="H4081">
        <v>1</v>
      </c>
      <c r="I4081">
        <v>0</v>
      </c>
      <c r="J4081" t="str">
        <v>Banglore</v>
      </c>
      <c r="K4081">
        <v>0</v>
      </c>
    </row>
    <row r="4082" spans="1:11" x14ac:dyDescent="0.25">
      <c r="A4082" t="str">
        <v>BioLegend</v>
      </c>
      <c r="B4082">
        <v>5702.4</v>
      </c>
      <c r="C4082" t="str">
        <v>EED120745</v>
      </c>
      <c r="D4082" s="6">
        <v>45968</v>
      </c>
      <c r="E4082" s="6">
        <v>45975</v>
      </c>
      <c r="F4082">
        <v>348205</v>
      </c>
      <c r="G4082">
        <v>1</v>
      </c>
      <c r="H4082">
        <v>1</v>
      </c>
      <c r="I4082">
        <v>0</v>
      </c>
      <c r="J4082" t="str">
        <v>Banglore</v>
      </c>
      <c r="K4082">
        <v>0</v>
      </c>
    </row>
    <row r="4083" spans="1:11" x14ac:dyDescent="0.25">
      <c r="A4083" t="str">
        <v>BioLegend</v>
      </c>
      <c r="B4083">
        <v>33739.199999999997</v>
      </c>
      <c r="C4083" t="str">
        <v>EED120745</v>
      </c>
      <c r="D4083" s="6">
        <v>45968</v>
      </c>
      <c r="E4083" s="6">
        <v>45975</v>
      </c>
      <c r="F4083">
        <v>348801</v>
      </c>
      <c r="G4083">
        <v>1</v>
      </c>
      <c r="H4083">
        <v>0</v>
      </c>
      <c r="I4083">
        <v>1</v>
      </c>
      <c r="J4083" t="str">
        <v>Delhi</v>
      </c>
      <c r="K4083">
        <v>0</v>
      </c>
    </row>
    <row r="4084" spans="1:11" x14ac:dyDescent="0.25">
      <c r="A4084" t="str">
        <v>BioLegend</v>
      </c>
      <c r="B4084">
        <v>17846.400000000001</v>
      </c>
      <c r="C4084" t="str">
        <v>EED120745</v>
      </c>
      <c r="D4084" s="6">
        <v>45968</v>
      </c>
      <c r="E4084" s="6">
        <v>45975</v>
      </c>
      <c r="F4084">
        <v>353214</v>
      </c>
      <c r="G4084">
        <v>1</v>
      </c>
      <c r="H4084">
        <v>0</v>
      </c>
      <c r="I4084">
        <v>1</v>
      </c>
      <c r="J4084" t="str">
        <v>Delhi</v>
      </c>
      <c r="K4084">
        <v>0</v>
      </c>
    </row>
    <row r="4085" spans="1:11" x14ac:dyDescent="0.25">
      <c r="A4085" t="str">
        <v>BioLegend</v>
      </c>
      <c r="B4085">
        <v>5913.6</v>
      </c>
      <c r="C4085" t="str">
        <v>EED120745</v>
      </c>
      <c r="D4085" s="6">
        <v>45968</v>
      </c>
      <c r="E4085" s="6">
        <v>45975</v>
      </c>
      <c r="F4085">
        <v>361705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15840</v>
      </c>
      <c r="C4086" t="str">
        <v>EED120745</v>
      </c>
      <c r="D4086" s="6">
        <v>45968</v>
      </c>
      <c r="E4086" s="6">
        <v>45975</v>
      </c>
      <c r="F4086">
        <v>368540</v>
      </c>
      <c r="G4086">
        <v>3</v>
      </c>
      <c r="H4086">
        <v>3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10164</v>
      </c>
      <c r="C4087" t="str">
        <v>EED120745</v>
      </c>
      <c r="D4087" s="6">
        <v>45968</v>
      </c>
      <c r="E4087" s="6">
        <v>45975</v>
      </c>
      <c r="F4087">
        <v>400157</v>
      </c>
      <c r="G4087">
        <v>1</v>
      </c>
      <c r="H4087">
        <v>1</v>
      </c>
      <c r="I4087">
        <v>0</v>
      </c>
      <c r="J4087" t="str">
        <v>Gujrat</v>
      </c>
      <c r="K4087">
        <v>0</v>
      </c>
    </row>
    <row r="4088" spans="1:11" x14ac:dyDescent="0.25">
      <c r="A4088" t="str">
        <v>BioLegend</v>
      </c>
      <c r="B4088">
        <v>1584</v>
      </c>
      <c r="C4088" t="str">
        <v>EED120745</v>
      </c>
      <c r="D4088" s="6">
        <v>45968</v>
      </c>
      <c r="E4088" s="6">
        <v>45975</v>
      </c>
      <c r="F4088">
        <v>400309</v>
      </c>
      <c r="G4088">
        <v>1</v>
      </c>
      <c r="H4088">
        <v>1</v>
      </c>
      <c r="I4088">
        <v>0</v>
      </c>
      <c r="J4088" t="str">
        <v>Pune</v>
      </c>
      <c r="K4088">
        <v>0</v>
      </c>
    </row>
    <row r="4089" spans="1:11" x14ac:dyDescent="0.25">
      <c r="A4089" t="str">
        <v>BioLegend</v>
      </c>
      <c r="B4089">
        <v>5385.6</v>
      </c>
      <c r="C4089" t="str">
        <v>EED120745</v>
      </c>
      <c r="D4089" s="6">
        <v>45968</v>
      </c>
      <c r="E4089" s="6">
        <v>45975</v>
      </c>
      <c r="F4089">
        <v>400412</v>
      </c>
      <c r="G4089">
        <v>1</v>
      </c>
      <c r="H4089">
        <v>0</v>
      </c>
      <c r="I4089">
        <v>1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7761.6</v>
      </c>
      <c r="C4090" t="str">
        <v>EED120745</v>
      </c>
      <c r="D4090" s="6">
        <v>45968</v>
      </c>
      <c r="E4090" s="6">
        <v>45975</v>
      </c>
      <c r="F4090">
        <v>400606</v>
      </c>
      <c r="G4090">
        <v>1</v>
      </c>
      <c r="H4090">
        <v>0</v>
      </c>
      <c r="I4090">
        <v>1</v>
      </c>
      <c r="J4090" t="str">
        <v>Delhi</v>
      </c>
      <c r="K4090">
        <v>0</v>
      </c>
    </row>
    <row r="4091" spans="1:11" x14ac:dyDescent="0.25">
      <c r="A4091" t="str">
        <v>BioLegend</v>
      </c>
      <c r="B4091">
        <v>9292.7999999999993</v>
      </c>
      <c r="C4091" t="str">
        <v>EED120745</v>
      </c>
      <c r="D4091" s="6">
        <v>45968</v>
      </c>
      <c r="E4091" s="6">
        <v>45975</v>
      </c>
      <c r="F4091">
        <v>400618</v>
      </c>
      <c r="G4091">
        <v>1</v>
      </c>
      <c r="H4091">
        <v>0</v>
      </c>
      <c r="I4091">
        <v>1</v>
      </c>
      <c r="J4091" t="str">
        <v>Delhi</v>
      </c>
      <c r="K4091">
        <v>0</v>
      </c>
    </row>
    <row r="4092" spans="1:11" x14ac:dyDescent="0.25">
      <c r="A4092" t="str">
        <v>BioLegend</v>
      </c>
      <c r="B4092">
        <v>13992</v>
      </c>
      <c r="C4092" t="str">
        <v>EED120745</v>
      </c>
      <c r="D4092" s="6">
        <v>45968</v>
      </c>
      <c r="E4092" s="6">
        <v>45975</v>
      </c>
      <c r="F4092">
        <v>400660</v>
      </c>
      <c r="G4092">
        <v>1</v>
      </c>
      <c r="H4092">
        <v>0</v>
      </c>
      <c r="I4092">
        <v>1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5332.8</v>
      </c>
      <c r="C4093" t="str">
        <v>EED120745</v>
      </c>
      <c r="D4093" s="6">
        <v>45968</v>
      </c>
      <c r="E4093" s="6">
        <v>45975</v>
      </c>
      <c r="F4093">
        <v>400951</v>
      </c>
      <c r="G4093">
        <v>1</v>
      </c>
      <c r="H4093">
        <v>1</v>
      </c>
      <c r="I4093">
        <v>0</v>
      </c>
      <c r="J4093" t="str">
        <v>Gujrat</v>
      </c>
      <c r="K4093">
        <v>0</v>
      </c>
    </row>
    <row r="4094" spans="1:11" x14ac:dyDescent="0.25">
      <c r="A4094" t="str">
        <v>BioLegend</v>
      </c>
      <c r="B4094">
        <v>26136</v>
      </c>
      <c r="C4094" t="str">
        <v>EED120745</v>
      </c>
      <c r="D4094" s="6">
        <v>45968</v>
      </c>
      <c r="E4094" s="6">
        <v>45975</v>
      </c>
      <c r="F4094">
        <v>403502</v>
      </c>
      <c r="G4094">
        <v>1</v>
      </c>
      <c r="H4094">
        <v>1</v>
      </c>
      <c r="I4094">
        <v>0</v>
      </c>
      <c r="J4094" t="str">
        <v>BANGALORE</v>
      </c>
      <c r="K4094">
        <v>0</v>
      </c>
    </row>
    <row r="4095" spans="1:11" x14ac:dyDescent="0.25">
      <c r="A4095" t="str">
        <v>BioLegend</v>
      </c>
      <c r="B4095">
        <v>4699.2</v>
      </c>
      <c r="C4095" t="str">
        <v>EED120745</v>
      </c>
      <c r="D4095" s="6">
        <v>45968</v>
      </c>
      <c r="E4095" s="6">
        <v>45975</v>
      </c>
      <c r="F4095">
        <v>420201</v>
      </c>
      <c r="G4095">
        <v>1</v>
      </c>
      <c r="H4095">
        <v>1</v>
      </c>
      <c r="I4095">
        <v>0</v>
      </c>
      <c r="J4095" t="str">
        <v>Banglore</v>
      </c>
      <c r="K4095">
        <v>0</v>
      </c>
    </row>
    <row r="4096" spans="1:11" x14ac:dyDescent="0.25">
      <c r="A4096" t="str">
        <v>BioLegend</v>
      </c>
      <c r="B4096">
        <v>3432</v>
      </c>
      <c r="C4096" t="str">
        <v>EED120745</v>
      </c>
      <c r="D4096" s="6">
        <v>45968</v>
      </c>
      <c r="E4096" s="6">
        <v>45975</v>
      </c>
      <c r="F4096">
        <v>420301</v>
      </c>
      <c r="G4096">
        <v>1</v>
      </c>
      <c r="H4096">
        <v>1</v>
      </c>
      <c r="I4096">
        <v>0</v>
      </c>
      <c r="J4096" t="str">
        <v>Kerala</v>
      </c>
      <c r="K4096">
        <v>0</v>
      </c>
    </row>
    <row r="4097" spans="1:11" x14ac:dyDescent="0.25">
      <c r="A4097" t="str">
        <v>BioLegend</v>
      </c>
      <c r="B4097">
        <v>3115.2</v>
      </c>
      <c r="C4097" t="str">
        <v>EED120745</v>
      </c>
      <c r="D4097" s="6">
        <v>45968</v>
      </c>
      <c r="E4097" s="6">
        <v>45975</v>
      </c>
      <c r="F4097">
        <v>420404</v>
      </c>
      <c r="G4097">
        <v>8</v>
      </c>
      <c r="H4097">
        <v>8</v>
      </c>
      <c r="I4097">
        <v>0</v>
      </c>
      <c r="J4097" t="str">
        <v>Banglore</v>
      </c>
      <c r="K4097">
        <v>0</v>
      </c>
    </row>
    <row r="4098" spans="1:11" x14ac:dyDescent="0.25">
      <c r="A4098" t="str">
        <v>BioLegend</v>
      </c>
      <c r="B4098">
        <v>7444.7999999999993</v>
      </c>
      <c r="C4098" t="str">
        <v>EED120745</v>
      </c>
      <c r="D4098" s="6">
        <v>45968</v>
      </c>
      <c r="E4098" s="6">
        <v>45975</v>
      </c>
      <c r="F4098">
        <v>421601</v>
      </c>
      <c r="G4098">
        <v>8</v>
      </c>
      <c r="H4098">
        <v>8</v>
      </c>
      <c r="I4098">
        <v>0</v>
      </c>
      <c r="J4098" t="str">
        <v>Hyderabad</v>
      </c>
      <c r="K4098">
        <v>0</v>
      </c>
    </row>
    <row r="4099" spans="1:11" x14ac:dyDescent="0.25">
      <c r="A4099" t="str">
        <v>BioLegend</v>
      </c>
      <c r="B4099">
        <v>1003.2</v>
      </c>
      <c r="C4099" t="str">
        <v>EED120745</v>
      </c>
      <c r="D4099" s="6">
        <v>45968</v>
      </c>
      <c r="E4099" s="6">
        <v>45975</v>
      </c>
      <c r="F4099">
        <v>421701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17688</v>
      </c>
      <c r="C4100" t="str">
        <v>EED120745</v>
      </c>
      <c r="D4100" s="6">
        <v>45968</v>
      </c>
      <c r="E4100" s="6">
        <v>45975</v>
      </c>
      <c r="F4100">
        <v>423102</v>
      </c>
      <c r="G4100">
        <v>1</v>
      </c>
      <c r="H4100">
        <v>1</v>
      </c>
      <c r="I4100">
        <v>0</v>
      </c>
      <c r="J4100" t="str">
        <v>Mumbai</v>
      </c>
      <c r="K4100">
        <v>0</v>
      </c>
    </row>
    <row r="4101" spans="1:11" x14ac:dyDescent="0.25">
      <c r="A4101" t="str">
        <v>BioLegend</v>
      </c>
      <c r="B4101">
        <v>4065.6000000000004</v>
      </c>
      <c r="C4101" t="str">
        <v>EED120745</v>
      </c>
      <c r="D4101" s="6">
        <v>45968</v>
      </c>
      <c r="E4101" s="6">
        <v>45975</v>
      </c>
      <c r="F4101">
        <v>423601</v>
      </c>
      <c r="G4101">
        <v>4</v>
      </c>
      <c r="H4101">
        <v>4</v>
      </c>
      <c r="I4101">
        <v>0</v>
      </c>
      <c r="J4101" t="str">
        <v>Banglore</v>
      </c>
      <c r="K4101">
        <v>0</v>
      </c>
    </row>
    <row r="4102" spans="1:11" x14ac:dyDescent="0.25">
      <c r="A4102" t="str">
        <v>BioLegend</v>
      </c>
      <c r="B4102">
        <v>17432.8</v>
      </c>
      <c r="C4102" t="str">
        <v>EED120745</v>
      </c>
      <c r="D4102" s="6">
        <v>45968</v>
      </c>
      <c r="E4102" s="6">
        <v>45975</v>
      </c>
      <c r="F4102">
        <v>505836</v>
      </c>
      <c r="G4102">
        <v>1</v>
      </c>
      <c r="H4102">
        <v>1</v>
      </c>
      <c r="I4102">
        <v>0</v>
      </c>
      <c r="J4102" t="str">
        <v>Pune</v>
      </c>
      <c r="K4102">
        <v>0</v>
      </c>
    </row>
    <row r="4103" spans="1:11" x14ac:dyDescent="0.25">
      <c r="A4103" t="str">
        <v>BioLegend</v>
      </c>
      <c r="B4103">
        <v>19536</v>
      </c>
      <c r="C4103" t="str">
        <v>EED120745</v>
      </c>
      <c r="D4103" s="6">
        <v>45968</v>
      </c>
      <c r="E4103" s="6">
        <v>45975</v>
      </c>
      <c r="F4103">
        <v>626812</v>
      </c>
      <c r="G4103">
        <v>5</v>
      </c>
      <c r="H4103">
        <v>0</v>
      </c>
      <c r="I4103">
        <v>5</v>
      </c>
      <c r="J4103" t="str">
        <v>STOCK</v>
      </c>
      <c r="K4103">
        <v>0</v>
      </c>
    </row>
    <row r="4104" spans="1:11" x14ac:dyDescent="0.25">
      <c r="A4104" t="str">
        <v>BioLegend</v>
      </c>
      <c r="B4104">
        <v>13200</v>
      </c>
      <c r="C4104" t="str">
        <v>EED120745</v>
      </c>
      <c r="D4104" s="6">
        <v>45968</v>
      </c>
      <c r="E4104" s="6">
        <v>45975</v>
      </c>
      <c r="F4104">
        <v>640934</v>
      </c>
      <c r="G4104">
        <v>1</v>
      </c>
      <c r="H4104">
        <v>1</v>
      </c>
      <c r="I4104">
        <v>0</v>
      </c>
      <c r="J4104" t="str">
        <v>Banglore</v>
      </c>
      <c r="K4104">
        <v>0</v>
      </c>
    </row>
    <row r="4105" spans="1:11" x14ac:dyDescent="0.25">
      <c r="A4105" t="str">
        <v>BioLegend</v>
      </c>
      <c r="B4105">
        <v>24763.199999999997</v>
      </c>
      <c r="C4105" t="str">
        <v>EED120745</v>
      </c>
      <c r="D4105" s="6">
        <v>45968</v>
      </c>
      <c r="E4105" s="6">
        <v>45975</v>
      </c>
      <c r="F4105">
        <v>901518</v>
      </c>
      <c r="G4105">
        <v>1</v>
      </c>
      <c r="H4105">
        <v>1</v>
      </c>
      <c r="I4105">
        <v>0</v>
      </c>
      <c r="J4105" t="str">
        <v>Telangana</v>
      </c>
      <c r="K4105">
        <v>0</v>
      </c>
    </row>
    <row r="4106" spans="1:11" x14ac:dyDescent="0.25">
      <c r="A4106" t="str">
        <v>Biolegend</v>
      </c>
      <c r="B4106">
        <v>5544</v>
      </c>
      <c r="C4106" t="str">
        <v>EED120656</v>
      </c>
      <c r="D4106" s="6">
        <v>45965</v>
      </c>
      <c r="E4106" s="6">
        <v>45975</v>
      </c>
      <c r="F4106">
        <v>100219</v>
      </c>
      <c r="G4106">
        <v>2</v>
      </c>
      <c r="H4106">
        <v>0</v>
      </c>
      <c r="I4106">
        <v>2</v>
      </c>
      <c r="J4106" t="str">
        <v>Faridabad</v>
      </c>
      <c r="K4106">
        <v>0</v>
      </c>
    </row>
    <row r="4107" spans="1:11" x14ac:dyDescent="0.25">
      <c r="A4107" t="str">
        <v>Biolegend</v>
      </c>
      <c r="B4107">
        <v>16878.400000000001</v>
      </c>
      <c r="C4107" t="str">
        <v>EED120656</v>
      </c>
      <c r="D4107" s="6">
        <v>45965</v>
      </c>
      <c r="E4107" s="6">
        <v>45975</v>
      </c>
      <c r="F4107">
        <v>100234</v>
      </c>
      <c r="G4107">
        <v>1</v>
      </c>
      <c r="H4107">
        <v>0</v>
      </c>
      <c r="I4107">
        <v>1</v>
      </c>
      <c r="J4107" t="str">
        <v>Faridabad</v>
      </c>
      <c r="K4107">
        <v>0</v>
      </c>
    </row>
    <row r="4108" spans="1:11" x14ac:dyDescent="0.25">
      <c r="A4108" t="str">
        <v>Biolegend</v>
      </c>
      <c r="B4108">
        <v>13358.400000000001</v>
      </c>
      <c r="C4108" t="str">
        <v>EED120656</v>
      </c>
      <c r="D4108" s="6">
        <v>45965</v>
      </c>
      <c r="E4108" s="6">
        <v>45975</v>
      </c>
      <c r="F4108">
        <v>100240</v>
      </c>
      <c r="G4108">
        <v>2</v>
      </c>
      <c r="H4108">
        <v>2</v>
      </c>
      <c r="I4108">
        <v>0</v>
      </c>
      <c r="J4108" t="str">
        <v>Bhopal</v>
      </c>
      <c r="K4108">
        <v>0</v>
      </c>
    </row>
    <row r="4109" spans="1:11" x14ac:dyDescent="0.25">
      <c r="A4109" t="str">
        <v>Biolegend</v>
      </c>
      <c r="B4109">
        <v>5913.6</v>
      </c>
      <c r="C4109" t="str">
        <v>EED120656</v>
      </c>
      <c r="D4109" s="6">
        <v>45965</v>
      </c>
      <c r="E4109" s="6">
        <v>45975</v>
      </c>
      <c r="F4109">
        <v>100287</v>
      </c>
      <c r="G4109">
        <v>1</v>
      </c>
      <c r="H4109">
        <v>1</v>
      </c>
      <c r="I4109">
        <v>0</v>
      </c>
      <c r="J4109" t="str">
        <v>Kolkata</v>
      </c>
      <c r="K4109">
        <v>0</v>
      </c>
    </row>
    <row r="4110" spans="1:11" x14ac:dyDescent="0.25">
      <c r="A4110" t="str">
        <v>Biolegend</v>
      </c>
      <c r="B4110">
        <v>3801.6000000000004</v>
      </c>
      <c r="C4110" t="str">
        <v>EED120656</v>
      </c>
      <c r="D4110" s="6">
        <v>45965</v>
      </c>
      <c r="E4110" s="6">
        <v>45975</v>
      </c>
      <c r="F4110">
        <v>100408</v>
      </c>
      <c r="G4110">
        <v>1</v>
      </c>
      <c r="H4110">
        <v>0</v>
      </c>
      <c r="I4110">
        <v>1</v>
      </c>
      <c r="J4110" t="str">
        <v>Faridabad</v>
      </c>
      <c r="K4110">
        <v>0</v>
      </c>
    </row>
    <row r="4111" spans="1:11" x14ac:dyDescent="0.25">
      <c r="A4111" t="str">
        <v>Biolegend</v>
      </c>
      <c r="B4111">
        <v>6969.6</v>
      </c>
      <c r="C4111" t="str">
        <v>EED120656</v>
      </c>
      <c r="D4111" s="6">
        <v>45965</v>
      </c>
      <c r="E4111" s="6">
        <v>45975</v>
      </c>
      <c r="F4111">
        <v>100412</v>
      </c>
      <c r="G4111">
        <v>4</v>
      </c>
      <c r="H4111">
        <v>4</v>
      </c>
      <c r="I4111">
        <v>0</v>
      </c>
      <c r="J4111" t="str">
        <v>Gujrat</v>
      </c>
      <c r="K4111">
        <v>0</v>
      </c>
    </row>
    <row r="4112" spans="1:11" x14ac:dyDescent="0.25">
      <c r="A4112" t="str">
        <v>Biolegend</v>
      </c>
      <c r="B4112">
        <v>4593.6000000000004</v>
      </c>
      <c r="C4112" t="str">
        <v>EED120656</v>
      </c>
      <c r="D4112" s="6">
        <v>45965</v>
      </c>
      <c r="E4112" s="6">
        <v>45975</v>
      </c>
      <c r="F4112">
        <v>100413</v>
      </c>
      <c r="G4112">
        <v>1</v>
      </c>
      <c r="H4112">
        <v>0</v>
      </c>
      <c r="I4112">
        <v>1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11352</v>
      </c>
      <c r="C4113" t="str">
        <v>EED120656</v>
      </c>
      <c r="D4113" s="6">
        <v>45965</v>
      </c>
      <c r="E4113" s="6">
        <v>45975</v>
      </c>
      <c r="F4113">
        <v>100414</v>
      </c>
      <c r="G4113">
        <v>1</v>
      </c>
      <c r="H4113">
        <v>1</v>
      </c>
      <c r="I4113">
        <v>0</v>
      </c>
      <c r="J4113" t="str">
        <v>Mumbai</v>
      </c>
      <c r="K4113">
        <v>0</v>
      </c>
    </row>
    <row r="4114" spans="1:11" x14ac:dyDescent="0.25">
      <c r="A4114" t="str">
        <v>Biolegend</v>
      </c>
      <c r="B4114">
        <v>11352</v>
      </c>
      <c r="C4114" t="str">
        <v>EED120656</v>
      </c>
      <c r="D4114" s="6">
        <v>45965</v>
      </c>
      <c r="E4114" s="6">
        <v>45975</v>
      </c>
      <c r="F4114">
        <v>100422</v>
      </c>
      <c r="G4114">
        <v>1</v>
      </c>
      <c r="H4114">
        <v>0</v>
      </c>
      <c r="I4114">
        <v>1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11352</v>
      </c>
      <c r="C4115" t="str">
        <v>EED120656</v>
      </c>
      <c r="D4115" s="6">
        <v>45965</v>
      </c>
      <c r="E4115" s="6">
        <v>45975</v>
      </c>
      <c r="F4115">
        <v>100422</v>
      </c>
      <c r="G4115">
        <v>1</v>
      </c>
      <c r="H4115">
        <v>1</v>
      </c>
      <c r="I4115">
        <v>0</v>
      </c>
      <c r="J4115" t="str">
        <v>Pune</v>
      </c>
      <c r="K4115">
        <v>0</v>
      </c>
    </row>
    <row r="4116" spans="1:11" x14ac:dyDescent="0.25">
      <c r="A4116" t="str">
        <v>Biolegend</v>
      </c>
      <c r="B4116">
        <v>15206.399999999998</v>
      </c>
      <c r="C4116" t="str">
        <v>EED120656</v>
      </c>
      <c r="D4116" s="6">
        <v>45965</v>
      </c>
      <c r="E4116" s="6">
        <v>45975</v>
      </c>
      <c r="F4116">
        <v>100432</v>
      </c>
      <c r="G4116">
        <v>3</v>
      </c>
      <c r="H4116">
        <v>0</v>
      </c>
      <c r="I4116">
        <v>3</v>
      </c>
      <c r="J4116" t="str">
        <v>Faridabad</v>
      </c>
      <c r="K4116">
        <v>0</v>
      </c>
    </row>
    <row r="4117" spans="1:11" x14ac:dyDescent="0.25">
      <c r="A4117" t="str">
        <v>Biolegend</v>
      </c>
      <c r="B4117">
        <v>5227.2</v>
      </c>
      <c r="C4117" t="str">
        <v>EED120656</v>
      </c>
      <c r="D4117" s="6">
        <v>45965</v>
      </c>
      <c r="E4117" s="6">
        <v>45975</v>
      </c>
      <c r="F4117">
        <v>100510</v>
      </c>
      <c r="G4117">
        <v>1</v>
      </c>
      <c r="H4117">
        <v>1</v>
      </c>
      <c r="I4117">
        <v>0</v>
      </c>
      <c r="J4117" t="str">
        <v>Bhopal</v>
      </c>
      <c r="K4117">
        <v>0</v>
      </c>
    </row>
    <row r="4118" spans="1:11" x14ac:dyDescent="0.25">
      <c r="A4118" t="str">
        <v>Biolegend</v>
      </c>
      <c r="B4118">
        <v>24354</v>
      </c>
      <c r="C4118" t="str">
        <v>EED120656</v>
      </c>
      <c r="D4118" s="6">
        <v>45965</v>
      </c>
      <c r="E4118" s="6">
        <v>45975</v>
      </c>
      <c r="F4118">
        <v>100573</v>
      </c>
      <c r="G4118">
        <v>1</v>
      </c>
      <c r="H4118">
        <v>0</v>
      </c>
      <c r="I4118">
        <v>1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1742.4</v>
      </c>
      <c r="C4119" t="str">
        <v>EED120656</v>
      </c>
      <c r="D4119" s="6">
        <v>45965</v>
      </c>
      <c r="E4119" s="6">
        <v>45975</v>
      </c>
      <c r="F4119">
        <v>100711</v>
      </c>
      <c r="G4119">
        <v>1</v>
      </c>
      <c r="H4119">
        <v>0</v>
      </c>
      <c r="I4119">
        <v>1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100714</v>
      </c>
      <c r="G4120">
        <v>1</v>
      </c>
      <c r="H4120">
        <v>0</v>
      </c>
      <c r="I4120">
        <v>1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12874.400000000001</v>
      </c>
      <c r="C4121" t="str">
        <v>EED120656</v>
      </c>
      <c r="D4121" s="6">
        <v>45965</v>
      </c>
      <c r="E4121" s="6">
        <v>45975</v>
      </c>
      <c r="F4121">
        <v>100741</v>
      </c>
      <c r="G4121">
        <v>1</v>
      </c>
      <c r="H4121">
        <v>1</v>
      </c>
      <c r="I4121">
        <v>0</v>
      </c>
      <c r="J4121" t="str">
        <v>Pune</v>
      </c>
      <c r="K4121">
        <v>0</v>
      </c>
    </row>
    <row r="4122" spans="1:11" x14ac:dyDescent="0.25">
      <c r="A4122" t="str">
        <v>Biolegend</v>
      </c>
      <c r="B4122">
        <v>5544</v>
      </c>
      <c r="C4122" t="str">
        <v>EED120656</v>
      </c>
      <c r="D4122" s="6">
        <v>45965</v>
      </c>
      <c r="E4122" s="6">
        <v>45975</v>
      </c>
      <c r="F4122">
        <v>101212</v>
      </c>
      <c r="G4122">
        <v>1</v>
      </c>
      <c r="H4122">
        <v>1</v>
      </c>
      <c r="I4122">
        <v>0</v>
      </c>
      <c r="J4122" t="str">
        <v>Pune</v>
      </c>
      <c r="K4122">
        <v>0</v>
      </c>
    </row>
    <row r="4123" spans="1:11" x14ac:dyDescent="0.25">
      <c r="A4123" t="str">
        <v>Biolegend</v>
      </c>
      <c r="B4123">
        <v>5596.8</v>
      </c>
      <c r="C4123" t="str">
        <v>EED120656</v>
      </c>
      <c r="D4123" s="6">
        <v>45965</v>
      </c>
      <c r="E4123" s="6">
        <v>45975</v>
      </c>
      <c r="F4123">
        <v>101229</v>
      </c>
      <c r="G4123">
        <v>1</v>
      </c>
      <c r="H4123">
        <v>1</v>
      </c>
      <c r="I4123">
        <v>0</v>
      </c>
      <c r="J4123" t="str">
        <v>Kolkata</v>
      </c>
      <c r="K4123">
        <v>0</v>
      </c>
    </row>
    <row r="4124" spans="1:11" x14ac:dyDescent="0.25">
      <c r="A4124" t="str">
        <v>Biolegend</v>
      </c>
      <c r="B4124">
        <v>6652.7999999999993</v>
      </c>
      <c r="C4124" t="str">
        <v>EED120656</v>
      </c>
      <c r="D4124" s="6">
        <v>45965</v>
      </c>
      <c r="E4124" s="6">
        <v>45975</v>
      </c>
      <c r="F4124">
        <v>101255</v>
      </c>
      <c r="G4124">
        <v>1</v>
      </c>
      <c r="H4124">
        <v>0</v>
      </c>
      <c r="I4124">
        <v>1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16816.8</v>
      </c>
      <c r="C4125" t="str">
        <v>EED120656</v>
      </c>
      <c r="D4125" s="6">
        <v>45965</v>
      </c>
      <c r="E4125" s="6">
        <v>45975</v>
      </c>
      <c r="F4125">
        <v>101259</v>
      </c>
      <c r="G4125">
        <v>1</v>
      </c>
      <c r="H4125">
        <v>1</v>
      </c>
      <c r="I4125">
        <v>0</v>
      </c>
      <c r="J4125" t="str">
        <v>Chandigarh</v>
      </c>
      <c r="K4125">
        <v>0</v>
      </c>
    </row>
    <row r="4126" spans="1:11" x14ac:dyDescent="0.25">
      <c r="A4126" t="str">
        <v>Biolegend</v>
      </c>
      <c r="B4126">
        <v>15831.2</v>
      </c>
      <c r="C4126" t="str">
        <v>EED120656</v>
      </c>
      <c r="D4126" s="6">
        <v>45965</v>
      </c>
      <c r="E4126" s="6">
        <v>45975</v>
      </c>
      <c r="F4126">
        <v>101263</v>
      </c>
      <c r="G4126">
        <v>1</v>
      </c>
      <c r="H4126">
        <v>0</v>
      </c>
      <c r="I4126">
        <v>1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11352</v>
      </c>
      <c r="C4127" t="str">
        <v>EED120656</v>
      </c>
      <c r="D4127" s="6">
        <v>45965</v>
      </c>
      <c r="E4127" s="6">
        <v>45975</v>
      </c>
      <c r="F4127">
        <v>102022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13992</v>
      </c>
      <c r="C4128" t="str">
        <v>EED120656</v>
      </c>
      <c r="D4128" s="6">
        <v>45965</v>
      </c>
      <c r="E4128" s="6">
        <v>45975</v>
      </c>
      <c r="F4128">
        <v>103032</v>
      </c>
      <c r="G4128">
        <v>1</v>
      </c>
      <c r="H4128">
        <v>1</v>
      </c>
      <c r="I4128">
        <v>0</v>
      </c>
      <c r="J4128" t="str">
        <v>Pune</v>
      </c>
      <c r="K4128">
        <v>0</v>
      </c>
    </row>
    <row r="4129" spans="1:11" x14ac:dyDescent="0.25">
      <c r="A4129" t="str">
        <v>Biolegend</v>
      </c>
      <c r="B4129">
        <v>14907.2</v>
      </c>
      <c r="C4129" t="str">
        <v>EED120656</v>
      </c>
      <c r="D4129" s="6">
        <v>45965</v>
      </c>
      <c r="E4129" s="6">
        <v>45975</v>
      </c>
      <c r="F4129">
        <v>103134</v>
      </c>
      <c r="G4129">
        <v>1</v>
      </c>
      <c r="H4129">
        <v>1</v>
      </c>
      <c r="I4129">
        <v>0</v>
      </c>
      <c r="J4129" t="str">
        <v>Banglore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103149</v>
      </c>
      <c r="G4130">
        <v>1</v>
      </c>
      <c r="H4130">
        <v>0</v>
      </c>
      <c r="I4130">
        <v>1</v>
      </c>
      <c r="J4130" t="str">
        <v>Faridabad</v>
      </c>
      <c r="K4130">
        <v>0</v>
      </c>
    </row>
    <row r="4131" spans="1:11" x14ac:dyDescent="0.25">
      <c r="A4131" t="str">
        <v>Biolegend</v>
      </c>
      <c r="B4131">
        <v>16896</v>
      </c>
      <c r="C4131" t="str">
        <v>EED120656</v>
      </c>
      <c r="D4131" s="6">
        <v>45965</v>
      </c>
      <c r="E4131" s="6">
        <v>45975</v>
      </c>
      <c r="F4131">
        <v>103192</v>
      </c>
      <c r="G4131">
        <v>1</v>
      </c>
      <c r="H4131">
        <v>1</v>
      </c>
      <c r="I4131">
        <v>0</v>
      </c>
      <c r="J4131" t="str">
        <v>Pune</v>
      </c>
      <c r="K4131">
        <v>0</v>
      </c>
    </row>
    <row r="4132" spans="1:11" x14ac:dyDescent="0.25">
      <c r="A4132" t="str">
        <v>Biolegend</v>
      </c>
      <c r="B4132">
        <v>4382.3999999999996</v>
      </c>
      <c r="C4132" t="str">
        <v>EED120656</v>
      </c>
      <c r="D4132" s="6">
        <v>45965</v>
      </c>
      <c r="E4132" s="6">
        <v>45975</v>
      </c>
      <c r="F4132">
        <v>104505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12091.2</v>
      </c>
      <c r="C4133" t="str">
        <v>EED120656</v>
      </c>
      <c r="D4133" s="6">
        <v>45965</v>
      </c>
      <c r="E4133" s="6">
        <v>45975</v>
      </c>
      <c r="F4133">
        <v>104518</v>
      </c>
      <c r="G4133">
        <v>1</v>
      </c>
      <c r="H4133">
        <v>1</v>
      </c>
      <c r="I4133">
        <v>0</v>
      </c>
      <c r="J4133" t="str">
        <v>Mumbai</v>
      </c>
      <c r="K4133">
        <v>0</v>
      </c>
    </row>
    <row r="4134" spans="1:11" x14ac:dyDescent="0.25">
      <c r="A4134" t="str">
        <v>Biolegend</v>
      </c>
      <c r="B4134">
        <v>11888.8</v>
      </c>
      <c r="C4134" t="str">
        <v>EED120656</v>
      </c>
      <c r="D4134" s="6">
        <v>45965</v>
      </c>
      <c r="E4134" s="6">
        <v>45975</v>
      </c>
      <c r="F4134">
        <v>104527</v>
      </c>
      <c r="G4134">
        <v>1</v>
      </c>
      <c r="H4134">
        <v>1</v>
      </c>
      <c r="I4134">
        <v>0</v>
      </c>
      <c r="J4134" t="str">
        <v>Noida</v>
      </c>
      <c r="K4134">
        <v>0</v>
      </c>
    </row>
    <row r="4135" spans="1:11" x14ac:dyDescent="0.25">
      <c r="A4135" t="str">
        <v>Biolegend</v>
      </c>
      <c r="B4135">
        <v>20512.8</v>
      </c>
      <c r="C4135" t="str">
        <v>EED120656</v>
      </c>
      <c r="D4135" s="6">
        <v>45965</v>
      </c>
      <c r="E4135" s="6">
        <v>45975</v>
      </c>
      <c r="F4135">
        <v>104741</v>
      </c>
      <c r="G4135">
        <v>1</v>
      </c>
      <c r="H4135">
        <v>0</v>
      </c>
      <c r="I4135">
        <v>1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13305.599999999999</v>
      </c>
      <c r="C4136" t="str">
        <v>EED120656</v>
      </c>
      <c r="D4136" s="6">
        <v>45965</v>
      </c>
      <c r="E4136" s="6">
        <v>45975</v>
      </c>
      <c r="F4136">
        <v>105808</v>
      </c>
      <c r="G4136">
        <v>1</v>
      </c>
      <c r="H4136">
        <v>1</v>
      </c>
      <c r="I4136">
        <v>0</v>
      </c>
      <c r="J4136" t="str">
        <v>Gujrat</v>
      </c>
      <c r="K4136">
        <v>0</v>
      </c>
    </row>
    <row r="4137" spans="1:11" x14ac:dyDescent="0.25">
      <c r="A4137" t="str">
        <v>Biolegend</v>
      </c>
      <c r="B4137">
        <v>12566.400000000001</v>
      </c>
      <c r="C4137" t="str">
        <v>EED120656</v>
      </c>
      <c r="D4137" s="6">
        <v>45965</v>
      </c>
      <c r="E4137" s="6">
        <v>45975</v>
      </c>
      <c r="F4137">
        <v>106311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7761.6</v>
      </c>
      <c r="C4138" t="str">
        <v>EED120656</v>
      </c>
      <c r="D4138" s="6">
        <v>45965</v>
      </c>
      <c r="E4138" s="6">
        <v>45975</v>
      </c>
      <c r="F4138">
        <v>106317</v>
      </c>
      <c r="G4138">
        <v>1</v>
      </c>
      <c r="H4138">
        <v>0</v>
      </c>
      <c r="I4138">
        <v>1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4910.3999999999996</v>
      </c>
      <c r="C4139" t="str">
        <v>EED120656</v>
      </c>
      <c r="D4139" s="6">
        <v>45965</v>
      </c>
      <c r="E4139" s="6">
        <v>45975</v>
      </c>
      <c r="F4139">
        <v>108305</v>
      </c>
      <c r="G4139">
        <v>1</v>
      </c>
      <c r="H4139">
        <v>1</v>
      </c>
      <c r="I4139">
        <v>0</v>
      </c>
      <c r="J4139" t="str">
        <v>Bhopal</v>
      </c>
      <c r="K4139">
        <v>0</v>
      </c>
    </row>
    <row r="4140" spans="1:11" x14ac:dyDescent="0.25">
      <c r="A4140" t="str">
        <v>Biolegend</v>
      </c>
      <c r="B4140">
        <v>7180.7999999999993</v>
      </c>
      <c r="C4140" t="str">
        <v>EED120656</v>
      </c>
      <c r="D4140" s="6">
        <v>45965</v>
      </c>
      <c r="E4140" s="6">
        <v>45975</v>
      </c>
      <c r="F4140">
        <v>108455</v>
      </c>
      <c r="G4140">
        <v>1</v>
      </c>
      <c r="H4140">
        <v>0</v>
      </c>
      <c r="I4140">
        <v>1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20204.8</v>
      </c>
      <c r="C4141" t="str">
        <v>EED120656</v>
      </c>
      <c r="D4141" s="6">
        <v>45965</v>
      </c>
      <c r="E4141" s="6">
        <v>45975</v>
      </c>
      <c r="F4141">
        <v>108745</v>
      </c>
      <c r="G4141">
        <v>1</v>
      </c>
      <c r="H4141">
        <v>0</v>
      </c>
      <c r="I4141">
        <v>1</v>
      </c>
      <c r="J4141" t="str">
        <v>Faridabad</v>
      </c>
      <c r="K4141">
        <v>0</v>
      </c>
    </row>
    <row r="4142" spans="1:11" x14ac:dyDescent="0.25">
      <c r="A4142" t="str">
        <v>Biolegend</v>
      </c>
      <c r="B4142">
        <v>14476</v>
      </c>
      <c r="C4142" t="str">
        <v>EED120656</v>
      </c>
      <c r="D4142" s="6">
        <v>45965</v>
      </c>
      <c r="E4142" s="6">
        <v>45975</v>
      </c>
      <c r="F4142">
        <v>113705</v>
      </c>
      <c r="G4142">
        <v>2</v>
      </c>
      <c r="H4142">
        <v>2</v>
      </c>
      <c r="I4142">
        <v>0</v>
      </c>
      <c r="J4142" t="str">
        <v>Mumbai</v>
      </c>
      <c r="K4142">
        <v>0</v>
      </c>
    </row>
    <row r="4143" spans="1:11" x14ac:dyDescent="0.25">
      <c r="A4143" t="str">
        <v>Biolegend</v>
      </c>
      <c r="B4143">
        <v>7075.2000000000007</v>
      </c>
      <c r="C4143" t="str">
        <v>EED120656</v>
      </c>
      <c r="D4143" s="6">
        <v>45965</v>
      </c>
      <c r="E4143" s="6">
        <v>45975</v>
      </c>
      <c r="F4143">
        <v>115508</v>
      </c>
      <c r="G4143">
        <v>1</v>
      </c>
      <c r="H4143">
        <v>0</v>
      </c>
      <c r="I4143">
        <v>1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18664.8</v>
      </c>
      <c r="C4144" t="str">
        <v>EED120656</v>
      </c>
      <c r="D4144" s="6">
        <v>45965</v>
      </c>
      <c r="E4144" s="6">
        <v>45975</v>
      </c>
      <c r="F4144">
        <v>119725</v>
      </c>
      <c r="G4144">
        <v>1</v>
      </c>
      <c r="H4144">
        <v>1</v>
      </c>
      <c r="I4144">
        <v>0</v>
      </c>
      <c r="J4144" t="str">
        <v>Pune</v>
      </c>
      <c r="K4144">
        <v>0</v>
      </c>
    </row>
    <row r="4145" spans="1:11" x14ac:dyDescent="0.25">
      <c r="A4145" t="str">
        <v>Biolegend</v>
      </c>
      <c r="B4145">
        <v>5544</v>
      </c>
      <c r="C4145" t="str">
        <v>EED120656</v>
      </c>
      <c r="D4145" s="6">
        <v>45965</v>
      </c>
      <c r="E4145" s="6">
        <v>45975</v>
      </c>
      <c r="F4145">
        <v>123113</v>
      </c>
      <c r="G4145">
        <v>1</v>
      </c>
      <c r="H4145">
        <v>0</v>
      </c>
      <c r="I4145">
        <v>1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17987.2</v>
      </c>
      <c r="C4146" t="str">
        <v>EED120656</v>
      </c>
      <c r="D4146" s="6">
        <v>45965</v>
      </c>
      <c r="E4146" s="6">
        <v>45975</v>
      </c>
      <c r="F4146">
        <v>123171</v>
      </c>
      <c r="G4146">
        <v>1</v>
      </c>
      <c r="H4146">
        <v>1</v>
      </c>
      <c r="I4146">
        <v>0</v>
      </c>
      <c r="J4146" t="str">
        <v>Pune</v>
      </c>
      <c r="K4146">
        <v>0</v>
      </c>
    </row>
    <row r="4147" spans="1:11" x14ac:dyDescent="0.25">
      <c r="A4147" t="str">
        <v>Biolegend</v>
      </c>
      <c r="B4147">
        <v>13992</v>
      </c>
      <c r="C4147" t="str">
        <v>EED120656</v>
      </c>
      <c r="D4147" s="6">
        <v>45965</v>
      </c>
      <c r="E4147" s="6">
        <v>45975</v>
      </c>
      <c r="F4147">
        <v>125254</v>
      </c>
      <c r="G4147">
        <v>1</v>
      </c>
      <c r="H4147">
        <v>1</v>
      </c>
      <c r="I4147">
        <v>0</v>
      </c>
      <c r="J4147" t="str">
        <v>Pune</v>
      </c>
      <c r="K4147">
        <v>0</v>
      </c>
    </row>
    <row r="4148" spans="1:11" x14ac:dyDescent="0.25">
      <c r="A4148" t="str">
        <v>Biolegend</v>
      </c>
      <c r="B4148">
        <v>15584.8</v>
      </c>
      <c r="C4148" t="str">
        <v>EED120656</v>
      </c>
      <c r="D4148" s="6">
        <v>45965</v>
      </c>
      <c r="E4148" s="6">
        <v>45975</v>
      </c>
      <c r="F4148">
        <v>126631</v>
      </c>
      <c r="G4148">
        <v>2</v>
      </c>
      <c r="H4148">
        <v>2</v>
      </c>
      <c r="I4148">
        <v>0</v>
      </c>
      <c r="J4148" t="str">
        <v>Mumbai</v>
      </c>
      <c r="K4148">
        <v>0</v>
      </c>
    </row>
    <row r="4149" spans="1:11" x14ac:dyDescent="0.25">
      <c r="A4149" t="str">
        <v>Biolegend</v>
      </c>
      <c r="B4149">
        <v>7075.2000000000007</v>
      </c>
      <c r="C4149" t="str">
        <v>EED120656</v>
      </c>
      <c r="D4149" s="6">
        <v>45965</v>
      </c>
      <c r="E4149" s="6">
        <v>45975</v>
      </c>
      <c r="F4149">
        <v>127607</v>
      </c>
      <c r="G4149">
        <v>1</v>
      </c>
      <c r="H4149">
        <v>1</v>
      </c>
      <c r="I4149">
        <v>0</v>
      </c>
      <c r="J4149" t="str">
        <v>Kolkata</v>
      </c>
      <c r="K4149">
        <v>0</v>
      </c>
    </row>
    <row r="4150" spans="1:11" x14ac:dyDescent="0.25">
      <c r="A4150" t="str">
        <v>Biolegend</v>
      </c>
      <c r="B4150">
        <v>16139.2</v>
      </c>
      <c r="C4150" t="str">
        <v>EED120656</v>
      </c>
      <c r="D4150" s="6">
        <v>45965</v>
      </c>
      <c r="E4150" s="6">
        <v>45975</v>
      </c>
      <c r="F4150">
        <v>127639</v>
      </c>
      <c r="G4150">
        <v>1</v>
      </c>
      <c r="H4150">
        <v>1</v>
      </c>
      <c r="I4150">
        <v>0</v>
      </c>
      <c r="J4150" t="str">
        <v>Pune</v>
      </c>
      <c r="K4150">
        <v>0</v>
      </c>
    </row>
    <row r="4151" spans="1:11" x14ac:dyDescent="0.25">
      <c r="A4151" t="str">
        <v>Biolegend</v>
      </c>
      <c r="B4151">
        <v>4699.2</v>
      </c>
      <c r="C4151" t="str">
        <v>EED120656</v>
      </c>
      <c r="D4151" s="6">
        <v>45965</v>
      </c>
      <c r="E4151" s="6">
        <v>45975</v>
      </c>
      <c r="F4151">
        <v>128005</v>
      </c>
      <c r="G4151">
        <v>1</v>
      </c>
      <c r="H4151">
        <v>1</v>
      </c>
      <c r="I4151">
        <v>0</v>
      </c>
      <c r="J4151" t="str">
        <v>Kolkata</v>
      </c>
      <c r="K4151">
        <v>0</v>
      </c>
    </row>
    <row r="4152" spans="1:11" x14ac:dyDescent="0.25">
      <c r="A4152" t="str">
        <v>Biolegend</v>
      </c>
      <c r="B4152">
        <v>17987.2</v>
      </c>
      <c r="C4152" t="str">
        <v>EED120656</v>
      </c>
      <c r="D4152" s="6">
        <v>45965</v>
      </c>
      <c r="E4152" s="6">
        <v>45975</v>
      </c>
      <c r="F4152">
        <v>135220</v>
      </c>
      <c r="G4152">
        <v>1</v>
      </c>
      <c r="H4152">
        <v>0</v>
      </c>
      <c r="I4152">
        <v>1</v>
      </c>
      <c r="J4152" t="str">
        <v>Faridabad</v>
      </c>
      <c r="K4152">
        <v>0</v>
      </c>
    </row>
    <row r="4153" spans="1:11" x14ac:dyDescent="0.25">
      <c r="A4153" t="str">
        <v>Biolegend</v>
      </c>
      <c r="B4153">
        <v>19800</v>
      </c>
      <c r="C4153" t="str">
        <v>EED120656</v>
      </c>
      <c r="D4153" s="6">
        <v>45965</v>
      </c>
      <c r="E4153" s="6">
        <v>45975</v>
      </c>
      <c r="F4153">
        <v>135252</v>
      </c>
      <c r="G4153">
        <v>1</v>
      </c>
      <c r="H4153">
        <v>1</v>
      </c>
      <c r="I4153">
        <v>0</v>
      </c>
      <c r="J4153" t="str">
        <v>Pune</v>
      </c>
      <c r="K4153">
        <v>0</v>
      </c>
    </row>
    <row r="4154" spans="1:11" x14ac:dyDescent="0.25">
      <c r="A4154" t="str">
        <v>Biolegend</v>
      </c>
      <c r="B4154">
        <v>15787.2</v>
      </c>
      <c r="C4154" t="str">
        <v>EED120656</v>
      </c>
      <c r="D4154" s="6">
        <v>45965</v>
      </c>
      <c r="E4154" s="6">
        <v>45975</v>
      </c>
      <c r="F4154">
        <v>141706</v>
      </c>
      <c r="G4154">
        <v>1</v>
      </c>
      <c r="H4154">
        <v>0</v>
      </c>
      <c r="I4154">
        <v>1</v>
      </c>
      <c r="J4154" t="str">
        <v>Faridabad</v>
      </c>
      <c r="K4154">
        <v>0</v>
      </c>
    </row>
    <row r="4155" spans="1:11" x14ac:dyDescent="0.25">
      <c r="A4155" t="str">
        <v>Biolegend</v>
      </c>
      <c r="B4155">
        <v>15470.400000000001</v>
      </c>
      <c r="C4155" t="str">
        <v>EED120656</v>
      </c>
      <c r="D4155" s="6">
        <v>45965</v>
      </c>
      <c r="E4155" s="6">
        <v>45975</v>
      </c>
      <c r="F4155">
        <v>141734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16139.2</v>
      </c>
      <c r="C4156" t="str">
        <v>EED120656</v>
      </c>
      <c r="D4156" s="6">
        <v>45965</v>
      </c>
      <c r="E4156" s="6">
        <v>45975</v>
      </c>
      <c r="F4156">
        <v>142521</v>
      </c>
      <c r="G4156">
        <v>2</v>
      </c>
      <c r="H4156">
        <v>2</v>
      </c>
      <c r="I4156">
        <v>0</v>
      </c>
      <c r="J4156" t="str">
        <v>Mumbai</v>
      </c>
      <c r="K4156">
        <v>0</v>
      </c>
    </row>
    <row r="4157" spans="1:11" x14ac:dyDescent="0.25">
      <c r="A4157" t="str">
        <v>Biolegend</v>
      </c>
      <c r="B4157">
        <v>7761.6</v>
      </c>
      <c r="C4157" t="str">
        <v>EED120656</v>
      </c>
      <c r="D4157" s="6">
        <v>45965</v>
      </c>
      <c r="E4157" s="6">
        <v>45975</v>
      </c>
      <c r="F4157">
        <v>145311</v>
      </c>
      <c r="G4157">
        <v>1</v>
      </c>
      <c r="H4157">
        <v>0</v>
      </c>
      <c r="I4157">
        <v>1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9662.4</v>
      </c>
      <c r="C4158" t="str">
        <v>EED120656</v>
      </c>
      <c r="D4158" s="6">
        <v>45965</v>
      </c>
      <c r="E4158" s="6">
        <v>45975</v>
      </c>
      <c r="F4158">
        <v>152404</v>
      </c>
      <c r="G4158">
        <v>2</v>
      </c>
      <c r="H4158">
        <v>2</v>
      </c>
      <c r="I4158">
        <v>0</v>
      </c>
      <c r="J4158" t="str">
        <v>Bhopal</v>
      </c>
      <c r="K4158">
        <v>0</v>
      </c>
    </row>
    <row r="4159" spans="1:11" x14ac:dyDescent="0.25">
      <c r="A4159" t="str">
        <v>Biolegend</v>
      </c>
      <c r="B4159">
        <v>9028.7999999999993</v>
      </c>
      <c r="C4159" t="str">
        <v>EED120656</v>
      </c>
      <c r="D4159" s="6">
        <v>45965</v>
      </c>
      <c r="E4159" s="6">
        <v>45975</v>
      </c>
      <c r="F4159">
        <v>154317</v>
      </c>
      <c r="G4159">
        <v>1</v>
      </c>
      <c r="H4159">
        <v>0</v>
      </c>
      <c r="I4159">
        <v>1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18585.599999999999</v>
      </c>
      <c r="C4160" t="str">
        <v>EED120656</v>
      </c>
      <c r="D4160" s="6">
        <v>45965</v>
      </c>
      <c r="E4160" s="6">
        <v>45975</v>
      </c>
      <c r="F4160">
        <v>155520</v>
      </c>
      <c r="G4160">
        <v>1</v>
      </c>
      <c r="H4160">
        <v>0</v>
      </c>
      <c r="I4160">
        <v>1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14572.8</v>
      </c>
      <c r="C4161" t="str">
        <v>EED120656</v>
      </c>
      <c r="D4161" s="6">
        <v>45965</v>
      </c>
      <c r="E4161" s="6">
        <v>45975</v>
      </c>
      <c r="F4161">
        <v>156604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14572.8</v>
      </c>
      <c r="C4162" t="str">
        <v>EED120656</v>
      </c>
      <c r="D4162" s="6">
        <v>45965</v>
      </c>
      <c r="E4162" s="6">
        <v>45975</v>
      </c>
      <c r="F4162">
        <v>156604</v>
      </c>
      <c r="G4162">
        <v>4</v>
      </c>
      <c r="H4162">
        <v>4</v>
      </c>
      <c r="I4162">
        <v>0</v>
      </c>
      <c r="J4162" t="str">
        <v>Banglore</v>
      </c>
      <c r="K4162">
        <v>0</v>
      </c>
    </row>
    <row r="4163" spans="1:11" x14ac:dyDescent="0.25">
      <c r="A4163" t="str">
        <v>Biolegend</v>
      </c>
      <c r="B4163">
        <v>1584</v>
      </c>
      <c r="C4163" t="str">
        <v>EED120656</v>
      </c>
      <c r="D4163" s="6">
        <v>45965</v>
      </c>
      <c r="E4163" s="6">
        <v>45975</v>
      </c>
      <c r="F4163">
        <v>157213</v>
      </c>
      <c r="G4163">
        <v>1</v>
      </c>
      <c r="H4163">
        <v>1</v>
      </c>
      <c r="I4163">
        <v>0</v>
      </c>
      <c r="J4163" t="str">
        <v>Kolkata</v>
      </c>
      <c r="K4163">
        <v>0</v>
      </c>
    </row>
    <row r="4164" spans="1:11" x14ac:dyDescent="0.25">
      <c r="A4164" t="str">
        <v>Biolegend</v>
      </c>
      <c r="B4164">
        <v>9768</v>
      </c>
      <c r="C4164" t="str">
        <v>EED120656</v>
      </c>
      <c r="D4164" s="6">
        <v>45965</v>
      </c>
      <c r="E4164" s="6">
        <v>45975</v>
      </c>
      <c r="F4164">
        <v>161218</v>
      </c>
      <c r="G4164">
        <v>1</v>
      </c>
      <c r="H4164">
        <v>0</v>
      </c>
      <c r="I4164">
        <v>1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1636.8000000000002</v>
      </c>
      <c r="C4165" t="str">
        <v>EED120656</v>
      </c>
      <c r="D4165" s="6">
        <v>45965</v>
      </c>
      <c r="E4165" s="6">
        <v>45975</v>
      </c>
      <c r="F4165">
        <v>162303</v>
      </c>
      <c r="G4165">
        <v>1</v>
      </c>
      <c r="H4165">
        <v>1</v>
      </c>
      <c r="I4165">
        <v>0</v>
      </c>
      <c r="J4165" t="str">
        <v>Kolkata</v>
      </c>
      <c r="K4165">
        <v>0</v>
      </c>
    </row>
    <row r="4166" spans="1:11" x14ac:dyDescent="0.25">
      <c r="A4166" t="str">
        <v>Biolegend</v>
      </c>
      <c r="B4166">
        <v>15576</v>
      </c>
      <c r="C4166" t="str">
        <v>EED120656</v>
      </c>
      <c r="D4166" s="6">
        <v>45965</v>
      </c>
      <c r="E4166" s="6">
        <v>45975</v>
      </c>
      <c r="F4166">
        <v>165804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334950</v>
      </c>
      <c r="C4167" t="str">
        <v>EED120656</v>
      </c>
      <c r="D4167" s="6">
        <v>45965</v>
      </c>
      <c r="E4167" s="6">
        <v>45975</v>
      </c>
      <c r="F4167">
        <v>199902</v>
      </c>
      <c r="G4167">
        <v>1</v>
      </c>
      <c r="H4167">
        <v>0</v>
      </c>
      <c r="I4167">
        <v>1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29568</v>
      </c>
      <c r="C4168" t="str">
        <v>EED120656</v>
      </c>
      <c r="D4168" s="6">
        <v>45965</v>
      </c>
      <c r="E4168" s="6">
        <v>45975</v>
      </c>
      <c r="F4168">
        <v>285011</v>
      </c>
      <c r="G4168">
        <v>1</v>
      </c>
      <c r="H4168">
        <v>1</v>
      </c>
      <c r="I4168">
        <v>0</v>
      </c>
      <c r="J4168" t="str">
        <v>Pune</v>
      </c>
      <c r="K4168">
        <v>0</v>
      </c>
    </row>
    <row r="4169" spans="1:11" x14ac:dyDescent="0.25">
      <c r="A4169" t="str">
        <v>Biolegend</v>
      </c>
      <c r="B4169">
        <v>23469.599999999999</v>
      </c>
      <c r="C4169" t="str">
        <v>EED120656</v>
      </c>
      <c r="D4169" s="6">
        <v>45965</v>
      </c>
      <c r="E4169" s="6">
        <v>45975</v>
      </c>
      <c r="F4169">
        <v>300434</v>
      </c>
      <c r="G4169">
        <v>1</v>
      </c>
      <c r="H4169">
        <v>0</v>
      </c>
      <c r="I4169">
        <v>1</v>
      </c>
      <c r="J4169" t="str">
        <v>Delhi</v>
      </c>
      <c r="K4169">
        <v>0</v>
      </c>
    </row>
    <row r="4170" spans="1:11" x14ac:dyDescent="0.25">
      <c r="A4170" t="str">
        <v>Biolegend</v>
      </c>
      <c r="B4170">
        <v>15417.599999999999</v>
      </c>
      <c r="C4170" t="str">
        <v>EED120656</v>
      </c>
      <c r="D4170" s="6">
        <v>45965</v>
      </c>
      <c r="E4170" s="6">
        <v>45975</v>
      </c>
      <c r="F4170">
        <v>300512</v>
      </c>
      <c r="G4170">
        <v>1</v>
      </c>
      <c r="H4170">
        <v>1</v>
      </c>
      <c r="I4170">
        <v>0</v>
      </c>
      <c r="J4170" t="str">
        <v>Hyderabad</v>
      </c>
      <c r="K4170">
        <v>0</v>
      </c>
    </row>
    <row r="4171" spans="1:11" x14ac:dyDescent="0.25">
      <c r="A4171" t="str">
        <v>Biolegend</v>
      </c>
      <c r="B4171">
        <v>16579.2</v>
      </c>
      <c r="C4171" t="str">
        <v>EED120656</v>
      </c>
      <c r="D4171" s="6">
        <v>45965</v>
      </c>
      <c r="E4171" s="6">
        <v>45975</v>
      </c>
      <c r="F4171">
        <v>300560</v>
      </c>
      <c r="G4171">
        <v>1</v>
      </c>
      <c r="H4171">
        <v>0</v>
      </c>
      <c r="I4171">
        <v>1</v>
      </c>
      <c r="J4171" t="str">
        <v>Delhi</v>
      </c>
      <c r="K4171">
        <v>0</v>
      </c>
    </row>
    <row r="4172" spans="1:11" x14ac:dyDescent="0.25">
      <c r="A4172" t="str">
        <v>Biolegend</v>
      </c>
      <c r="B4172">
        <v>3432</v>
      </c>
      <c r="C4172" t="str">
        <v>EED120656</v>
      </c>
      <c r="D4172" s="6">
        <v>45965</v>
      </c>
      <c r="E4172" s="6">
        <v>45975</v>
      </c>
      <c r="F4172">
        <v>301807</v>
      </c>
      <c r="G4172">
        <v>1</v>
      </c>
      <c r="H4172">
        <v>1</v>
      </c>
      <c r="I4172">
        <v>0</v>
      </c>
      <c r="J4172" t="str">
        <v>Chandigarh</v>
      </c>
      <c r="K4172">
        <v>0</v>
      </c>
    </row>
    <row r="4173" spans="1:11" x14ac:dyDescent="0.25">
      <c r="A4173" t="str">
        <v>Biolegend</v>
      </c>
      <c r="B4173">
        <v>7128</v>
      </c>
      <c r="C4173" t="str">
        <v>EED120656</v>
      </c>
      <c r="D4173" s="6">
        <v>45965</v>
      </c>
      <c r="E4173" s="6">
        <v>45975</v>
      </c>
      <c r="F4173">
        <v>301808</v>
      </c>
      <c r="G4173">
        <v>1</v>
      </c>
      <c r="H4173">
        <v>1</v>
      </c>
      <c r="I4173">
        <v>0</v>
      </c>
      <c r="J4173" t="str">
        <v>Banglore</v>
      </c>
      <c r="K4173">
        <v>0</v>
      </c>
    </row>
    <row r="4174" spans="1:11" x14ac:dyDescent="0.25">
      <c r="A4174" t="str">
        <v>Biolegend</v>
      </c>
      <c r="B4174">
        <v>24763.199999999997</v>
      </c>
      <c r="C4174" t="str">
        <v>EED120656</v>
      </c>
      <c r="D4174" s="6">
        <v>45965</v>
      </c>
      <c r="E4174" s="6">
        <v>45975</v>
      </c>
      <c r="F4174">
        <v>301830</v>
      </c>
      <c r="G4174">
        <v>1</v>
      </c>
      <c r="H4174">
        <v>1</v>
      </c>
      <c r="I4174">
        <v>0</v>
      </c>
      <c r="J4174" t="str">
        <v>Hyderabad</v>
      </c>
      <c r="K4174">
        <v>0</v>
      </c>
    </row>
    <row r="4175" spans="1:11" x14ac:dyDescent="0.25">
      <c r="A4175" t="str">
        <v>Biolegend</v>
      </c>
      <c r="B4175">
        <v>5544</v>
      </c>
      <c r="C4175" t="str">
        <v>EED120656</v>
      </c>
      <c r="D4175" s="6">
        <v>45965</v>
      </c>
      <c r="E4175" s="6">
        <v>45975</v>
      </c>
      <c r="F4175">
        <v>302212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7867.2000000000007</v>
      </c>
      <c r="C4176" t="str">
        <v>EED120656</v>
      </c>
      <c r="D4176" s="6">
        <v>45965</v>
      </c>
      <c r="E4176" s="6">
        <v>45975</v>
      </c>
      <c r="F4176">
        <v>302306</v>
      </c>
      <c r="G4176">
        <v>1</v>
      </c>
      <c r="H4176">
        <v>1</v>
      </c>
      <c r="I4176">
        <v>0</v>
      </c>
      <c r="J4176" t="str">
        <v>Hyderabad</v>
      </c>
      <c r="K4176">
        <v>0</v>
      </c>
    </row>
    <row r="4177" spans="1:11" x14ac:dyDescent="0.25">
      <c r="A4177" t="str">
        <v>Biolegend</v>
      </c>
      <c r="B4177">
        <v>26118.400000000001</v>
      </c>
      <c r="C4177" t="str">
        <v>EED120656</v>
      </c>
      <c r="D4177" s="6">
        <v>45965</v>
      </c>
      <c r="E4177" s="6">
        <v>45975</v>
      </c>
      <c r="F4177">
        <v>302828</v>
      </c>
      <c r="G4177">
        <v>2</v>
      </c>
      <c r="H4177">
        <v>2</v>
      </c>
      <c r="I4177">
        <v>0</v>
      </c>
      <c r="J4177" t="str">
        <v>Banglore</v>
      </c>
      <c r="K4177">
        <v>0</v>
      </c>
    </row>
    <row r="4178" spans="1:11" x14ac:dyDescent="0.25">
      <c r="A4178" t="str">
        <v>Biolegend</v>
      </c>
      <c r="B4178">
        <v>13992</v>
      </c>
      <c r="C4178" t="str">
        <v>EED120656</v>
      </c>
      <c r="D4178" s="6">
        <v>45965</v>
      </c>
      <c r="E4178" s="6">
        <v>45975</v>
      </c>
      <c r="F4178">
        <v>302920</v>
      </c>
      <c r="G4178">
        <v>2</v>
      </c>
      <c r="H4178">
        <v>2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3801.6000000000004</v>
      </c>
      <c r="C4179" t="str">
        <v>EED120656</v>
      </c>
      <c r="D4179" s="6">
        <v>45965</v>
      </c>
      <c r="E4179" s="6">
        <v>45975</v>
      </c>
      <c r="F4179">
        <v>304006</v>
      </c>
      <c r="G4179">
        <v>2</v>
      </c>
      <c r="H4179">
        <v>2</v>
      </c>
      <c r="I4179">
        <v>0</v>
      </c>
      <c r="J4179" t="str">
        <v>Chandigarh</v>
      </c>
      <c r="K4179">
        <v>0</v>
      </c>
    </row>
    <row r="4180" spans="1:11" x14ac:dyDescent="0.25">
      <c r="A4180" t="str">
        <v>Biolegend</v>
      </c>
      <c r="B4180">
        <v>3484.8</v>
      </c>
      <c r="C4180" t="str">
        <v>EED120656</v>
      </c>
      <c r="D4180" s="6">
        <v>45965</v>
      </c>
      <c r="E4180" s="6">
        <v>45975</v>
      </c>
      <c r="F4180">
        <v>304008</v>
      </c>
      <c r="G4180">
        <v>2</v>
      </c>
      <c r="H4180">
        <v>2</v>
      </c>
      <c r="I4180">
        <v>0</v>
      </c>
      <c r="J4180" t="str">
        <v>Banglore</v>
      </c>
      <c r="K4180">
        <v>0</v>
      </c>
    </row>
    <row r="4181" spans="1:11" x14ac:dyDescent="0.25">
      <c r="A4181" t="str">
        <v>Biolegend</v>
      </c>
      <c r="B4181">
        <v>15417.599999999999</v>
      </c>
      <c r="C4181" t="str">
        <v>EED120656</v>
      </c>
      <c r="D4181" s="6">
        <v>45965</v>
      </c>
      <c r="E4181" s="6">
        <v>45975</v>
      </c>
      <c r="F4181">
        <v>304014</v>
      </c>
      <c r="G4181">
        <v>2</v>
      </c>
      <c r="H4181">
        <v>2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13992</v>
      </c>
      <c r="C4182" t="str">
        <v>EED120656</v>
      </c>
      <c r="D4182" s="6">
        <v>45965</v>
      </c>
      <c r="E4182" s="6">
        <v>45975</v>
      </c>
      <c r="F4182">
        <v>304120</v>
      </c>
      <c r="G4182">
        <v>1</v>
      </c>
      <c r="H4182">
        <v>0</v>
      </c>
      <c r="I4182">
        <v>1</v>
      </c>
      <c r="J4182" t="str">
        <v>Delhi</v>
      </c>
      <c r="K4182">
        <v>0</v>
      </c>
    </row>
    <row r="4183" spans="1:11" x14ac:dyDescent="0.25">
      <c r="A4183" t="str">
        <v>Biolegend</v>
      </c>
      <c r="B4183">
        <v>10841.6</v>
      </c>
      <c r="C4183" t="str">
        <v>EED120656</v>
      </c>
      <c r="D4183" s="6">
        <v>45965</v>
      </c>
      <c r="E4183" s="6">
        <v>45975</v>
      </c>
      <c r="F4183">
        <v>304141</v>
      </c>
      <c r="G4183">
        <v>1</v>
      </c>
      <c r="H4183">
        <v>1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13992</v>
      </c>
      <c r="C4184" t="str">
        <v>EED120656</v>
      </c>
      <c r="D4184" s="6">
        <v>45965</v>
      </c>
      <c r="E4184" s="6">
        <v>45975</v>
      </c>
      <c r="F4184">
        <v>304154</v>
      </c>
      <c r="G4184">
        <v>1</v>
      </c>
      <c r="H4184">
        <v>0</v>
      </c>
      <c r="I4184">
        <v>1</v>
      </c>
      <c r="J4184" t="str">
        <v>Delhi</v>
      </c>
      <c r="K4184">
        <v>0</v>
      </c>
    </row>
    <row r="4185" spans="1:11" x14ac:dyDescent="0.25">
      <c r="A4185" t="str">
        <v>Biolegend</v>
      </c>
      <c r="B4185">
        <v>14678.400000000001</v>
      </c>
      <c r="C4185" t="str">
        <v>EED120656</v>
      </c>
      <c r="D4185" s="6">
        <v>45965</v>
      </c>
      <c r="E4185" s="6">
        <v>45975</v>
      </c>
      <c r="F4185">
        <v>304822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26796</v>
      </c>
      <c r="C4186" t="str">
        <v>EED120656</v>
      </c>
      <c r="D4186" s="6">
        <v>45965</v>
      </c>
      <c r="E4186" s="6">
        <v>45975</v>
      </c>
      <c r="F4186">
        <v>305054</v>
      </c>
      <c r="G4186">
        <v>1</v>
      </c>
      <c r="H4186">
        <v>1</v>
      </c>
      <c r="I4186">
        <v>0</v>
      </c>
      <c r="J4186" t="str">
        <v>Hyderabad</v>
      </c>
      <c r="K4186">
        <v>0</v>
      </c>
    </row>
    <row r="4187" spans="1:11" x14ac:dyDescent="0.25">
      <c r="A4187" t="str">
        <v>Biolegend</v>
      </c>
      <c r="B4187">
        <v>5280</v>
      </c>
      <c r="C4187" t="str">
        <v>EED120656</v>
      </c>
      <c r="D4187" s="6">
        <v>45965</v>
      </c>
      <c r="E4187" s="6">
        <v>45975</v>
      </c>
      <c r="F4187">
        <v>307619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12672</v>
      </c>
      <c r="C4188" t="str">
        <v>EED120656</v>
      </c>
      <c r="D4188" s="6">
        <v>45965</v>
      </c>
      <c r="E4188" s="6">
        <v>45975</v>
      </c>
      <c r="F4188">
        <v>307620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7550.4</v>
      </c>
      <c r="C4189" t="str">
        <v>EED120656</v>
      </c>
      <c r="D4189" s="6">
        <v>45965</v>
      </c>
      <c r="E4189" s="6">
        <v>45975</v>
      </c>
      <c r="F4189">
        <v>310906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22484</v>
      </c>
      <c r="C4190" t="str">
        <v>EED120656</v>
      </c>
      <c r="D4190" s="6">
        <v>45965</v>
      </c>
      <c r="E4190" s="6">
        <v>45975</v>
      </c>
      <c r="F4190">
        <v>310938</v>
      </c>
      <c r="G4190">
        <v>1</v>
      </c>
      <c r="H4190">
        <v>0</v>
      </c>
      <c r="I4190">
        <v>1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24763.199999999997</v>
      </c>
      <c r="C4191" t="str">
        <v>EED120656</v>
      </c>
      <c r="D4191" s="6">
        <v>45965</v>
      </c>
      <c r="E4191" s="6">
        <v>45975</v>
      </c>
      <c r="F4191">
        <v>313624</v>
      </c>
      <c r="G4191">
        <v>1</v>
      </c>
      <c r="H4191">
        <v>1</v>
      </c>
      <c r="I4191">
        <v>0</v>
      </c>
      <c r="J4191" t="str">
        <v>Gujrat</v>
      </c>
      <c r="K4191">
        <v>0</v>
      </c>
    </row>
    <row r="4192" spans="1:11" x14ac:dyDescent="0.25">
      <c r="A4192" t="str">
        <v>Biolegend</v>
      </c>
      <c r="B4192">
        <v>7075.2000000000007</v>
      </c>
      <c r="C4192" t="str">
        <v>EED120656</v>
      </c>
      <c r="D4192" s="6">
        <v>45965</v>
      </c>
      <c r="E4192" s="6">
        <v>45975</v>
      </c>
      <c r="F4192">
        <v>315807</v>
      </c>
      <c r="G4192">
        <v>1</v>
      </c>
      <c r="H4192">
        <v>1</v>
      </c>
      <c r="I4192">
        <v>0</v>
      </c>
      <c r="J4192" t="str">
        <v>Chandigarh</v>
      </c>
      <c r="K4192">
        <v>0</v>
      </c>
    </row>
    <row r="4193" spans="1:11" x14ac:dyDescent="0.25">
      <c r="A4193" t="str">
        <v>Biolegend</v>
      </c>
      <c r="B4193">
        <v>2904</v>
      </c>
      <c r="C4193" t="str">
        <v>EED120656</v>
      </c>
      <c r="D4193" s="6">
        <v>45965</v>
      </c>
      <c r="E4193" s="6">
        <v>45975</v>
      </c>
      <c r="F4193">
        <v>317306</v>
      </c>
      <c r="G4193">
        <v>1</v>
      </c>
      <c r="H4193">
        <v>1</v>
      </c>
      <c r="I4193">
        <v>0</v>
      </c>
      <c r="J4193" t="str">
        <v>Hyderabad</v>
      </c>
      <c r="K4193">
        <v>0</v>
      </c>
    </row>
    <row r="4194" spans="1:11" x14ac:dyDescent="0.25">
      <c r="A4194" t="str">
        <v>Biolegend</v>
      </c>
      <c r="B4194">
        <v>3484.8</v>
      </c>
      <c r="C4194" t="str">
        <v>EED120656</v>
      </c>
      <c r="D4194" s="6">
        <v>45965</v>
      </c>
      <c r="E4194" s="6">
        <v>45975</v>
      </c>
      <c r="F4194">
        <v>317308</v>
      </c>
      <c r="G4194">
        <v>1</v>
      </c>
      <c r="H4194">
        <v>0</v>
      </c>
      <c r="I4194">
        <v>1</v>
      </c>
      <c r="J4194" t="str">
        <v>Faridabad</v>
      </c>
      <c r="K4194">
        <v>0</v>
      </c>
    </row>
    <row r="4195" spans="1:11" x14ac:dyDescent="0.25">
      <c r="A4195" t="str">
        <v>Biolegend</v>
      </c>
      <c r="B4195">
        <v>26118.400000000001</v>
      </c>
      <c r="C4195" t="str">
        <v>EED120656</v>
      </c>
      <c r="D4195" s="6">
        <v>45965</v>
      </c>
      <c r="E4195" s="6">
        <v>45975</v>
      </c>
      <c r="F4195">
        <v>317438</v>
      </c>
      <c r="G4195">
        <v>2</v>
      </c>
      <c r="H4195">
        <v>2</v>
      </c>
      <c r="I4195">
        <v>0</v>
      </c>
      <c r="J4195" t="str">
        <v>Banglore</v>
      </c>
      <c r="K4195">
        <v>0</v>
      </c>
    </row>
    <row r="4196" spans="1:11" x14ac:dyDescent="0.25">
      <c r="A4196" t="str">
        <v>Biolegend</v>
      </c>
      <c r="B4196">
        <v>19536</v>
      </c>
      <c r="C4196" t="str">
        <v>EED120656</v>
      </c>
      <c r="D4196" s="6">
        <v>45965</v>
      </c>
      <c r="E4196" s="6">
        <v>45975</v>
      </c>
      <c r="F4196">
        <v>320014</v>
      </c>
      <c r="G4196">
        <v>1</v>
      </c>
      <c r="H4196">
        <v>1</v>
      </c>
      <c r="I4196">
        <v>0</v>
      </c>
      <c r="J4196" t="str">
        <v>Pune</v>
      </c>
      <c r="K4196">
        <v>0</v>
      </c>
    </row>
    <row r="4197" spans="1:11" x14ac:dyDescent="0.25">
      <c r="A4197" t="str">
        <v>Biolegend</v>
      </c>
      <c r="B4197">
        <v>7180.7999999999993</v>
      </c>
      <c r="C4197" t="str">
        <v>EED120656</v>
      </c>
      <c r="D4197" s="6">
        <v>45965</v>
      </c>
      <c r="E4197" s="6">
        <v>45975</v>
      </c>
      <c r="F4197">
        <v>320819</v>
      </c>
      <c r="G4197">
        <v>1</v>
      </c>
      <c r="H4197">
        <v>1</v>
      </c>
      <c r="I4197">
        <v>0</v>
      </c>
      <c r="J4197" t="str">
        <v>Kolkata</v>
      </c>
      <c r="K4197">
        <v>0</v>
      </c>
    </row>
    <row r="4198" spans="1:11" x14ac:dyDescent="0.25">
      <c r="A4198" t="str">
        <v>Biolegend</v>
      </c>
      <c r="B4198">
        <v>12302.400000000001</v>
      </c>
      <c r="C4198" t="str">
        <v>EED120656</v>
      </c>
      <c r="D4198" s="6">
        <v>45965</v>
      </c>
      <c r="E4198" s="6">
        <v>45975</v>
      </c>
      <c r="F4198">
        <v>321306</v>
      </c>
      <c r="G4198">
        <v>1</v>
      </c>
      <c r="H4198">
        <v>0</v>
      </c>
      <c r="I4198">
        <v>1</v>
      </c>
      <c r="J4198" t="str">
        <v>Delhi</v>
      </c>
      <c r="K4198">
        <v>0</v>
      </c>
    </row>
    <row r="4199" spans="1:11" x14ac:dyDescent="0.25">
      <c r="A4199" t="str">
        <v>Biolegend</v>
      </c>
      <c r="B4199">
        <v>19536</v>
      </c>
      <c r="C4199" t="str">
        <v>EED120656</v>
      </c>
      <c r="D4199" s="6">
        <v>45965</v>
      </c>
      <c r="E4199" s="6">
        <v>45975</v>
      </c>
      <c r="F4199">
        <v>331222</v>
      </c>
      <c r="G4199">
        <v>1</v>
      </c>
      <c r="H4199">
        <v>1</v>
      </c>
      <c r="I4199">
        <v>0</v>
      </c>
      <c r="J4199" t="str">
        <v>Banglore</v>
      </c>
      <c r="K4199">
        <v>0</v>
      </c>
    </row>
    <row r="4200" spans="1:11" x14ac:dyDescent="0.25">
      <c r="A4200" t="str">
        <v>Biolegend</v>
      </c>
      <c r="B4200">
        <v>26796</v>
      </c>
      <c r="C4200" t="str">
        <v>EED120656</v>
      </c>
      <c r="D4200" s="6">
        <v>45965</v>
      </c>
      <c r="E4200" s="6">
        <v>45975</v>
      </c>
      <c r="F4200">
        <v>331246</v>
      </c>
      <c r="G4200">
        <v>1</v>
      </c>
      <c r="H4200">
        <v>0</v>
      </c>
      <c r="I4200">
        <v>1</v>
      </c>
      <c r="J4200" t="str">
        <v>Faridabad</v>
      </c>
      <c r="K4200">
        <v>0</v>
      </c>
    </row>
    <row r="4201" spans="1:11" x14ac:dyDescent="0.25">
      <c r="A4201" t="str">
        <v>Biolegend</v>
      </c>
      <c r="B4201">
        <v>7761.6</v>
      </c>
      <c r="C4201" t="str">
        <v>EED120656</v>
      </c>
      <c r="D4201" s="6">
        <v>45965</v>
      </c>
      <c r="E4201" s="6">
        <v>45975</v>
      </c>
      <c r="F4201">
        <v>333815</v>
      </c>
      <c r="G4201">
        <v>1</v>
      </c>
      <c r="H4201">
        <v>1</v>
      </c>
      <c r="I4201">
        <v>0</v>
      </c>
      <c r="J4201" t="str">
        <v>Delhi</v>
      </c>
      <c r="K4201">
        <v>0</v>
      </c>
    </row>
    <row r="4202" spans="1:11" x14ac:dyDescent="0.25">
      <c r="A4202" t="str">
        <v>Biolegend</v>
      </c>
      <c r="B4202">
        <v>17054.400000000001</v>
      </c>
      <c r="C4202" t="str">
        <v>EED120656</v>
      </c>
      <c r="D4202" s="6">
        <v>45965</v>
      </c>
      <c r="E4202" s="6">
        <v>45975</v>
      </c>
      <c r="F4202">
        <v>334112</v>
      </c>
      <c r="G4202">
        <v>2</v>
      </c>
      <c r="H4202">
        <v>2</v>
      </c>
      <c r="I4202">
        <v>0</v>
      </c>
      <c r="J4202" t="str">
        <v>Banglore</v>
      </c>
      <c r="K4202">
        <v>0</v>
      </c>
    </row>
    <row r="4203" spans="1:11" x14ac:dyDescent="0.25">
      <c r="A4203" t="str">
        <v>Biolegend</v>
      </c>
      <c r="B4203">
        <v>6177.6</v>
      </c>
      <c r="C4203" t="str">
        <v>EED120656</v>
      </c>
      <c r="D4203" s="6">
        <v>45965</v>
      </c>
      <c r="E4203" s="6">
        <v>45975</v>
      </c>
      <c r="F4203">
        <v>337205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27781.599999999999</v>
      </c>
      <c r="C4204" t="str">
        <v>EED120656</v>
      </c>
      <c r="D4204" s="6">
        <v>45965</v>
      </c>
      <c r="E4204" s="6">
        <v>45975</v>
      </c>
      <c r="F4204">
        <v>337250</v>
      </c>
      <c r="G4204">
        <v>1</v>
      </c>
      <c r="H4204">
        <v>1</v>
      </c>
      <c r="I4204">
        <v>0</v>
      </c>
      <c r="J4204" t="str">
        <v>Hyderabad</v>
      </c>
      <c r="K4204">
        <v>0</v>
      </c>
    </row>
    <row r="4205" spans="1:11" x14ac:dyDescent="0.25">
      <c r="A4205" t="str">
        <v>Biolegend</v>
      </c>
      <c r="B4205">
        <v>14599.2</v>
      </c>
      <c r="C4205" t="str">
        <v>EED120656</v>
      </c>
      <c r="D4205" s="6">
        <v>45965</v>
      </c>
      <c r="E4205" s="6">
        <v>45975</v>
      </c>
      <c r="F4205">
        <v>339915</v>
      </c>
      <c r="G4205">
        <v>1</v>
      </c>
      <c r="H4205">
        <v>1</v>
      </c>
      <c r="I4205">
        <v>0</v>
      </c>
      <c r="J4205" t="str">
        <v>Chandigarh</v>
      </c>
      <c r="K4205">
        <v>0</v>
      </c>
    </row>
    <row r="4206" spans="1:11" x14ac:dyDescent="0.25">
      <c r="A4206" t="str">
        <v>Biolegend</v>
      </c>
      <c r="B4206">
        <v>25071.199999999997</v>
      </c>
      <c r="C4206" t="str">
        <v>EED120656</v>
      </c>
      <c r="D4206" s="6">
        <v>45965</v>
      </c>
      <c r="E4206" s="6">
        <v>45975</v>
      </c>
      <c r="F4206">
        <v>341626</v>
      </c>
      <c r="G4206">
        <v>1</v>
      </c>
      <c r="H4206">
        <v>1</v>
      </c>
      <c r="I4206">
        <v>0</v>
      </c>
      <c r="J4206" t="str">
        <v>Banglore</v>
      </c>
      <c r="K4206">
        <v>0</v>
      </c>
    </row>
    <row r="4207" spans="1:11" x14ac:dyDescent="0.25">
      <c r="A4207" t="str">
        <v>Biolegend</v>
      </c>
      <c r="B4207">
        <v>13780.8</v>
      </c>
      <c r="C4207" t="str">
        <v>EED120656</v>
      </c>
      <c r="D4207" s="6">
        <v>45965</v>
      </c>
      <c r="E4207" s="6">
        <v>45975</v>
      </c>
      <c r="F4207">
        <v>343108</v>
      </c>
      <c r="G4207">
        <v>1</v>
      </c>
      <c r="H4207">
        <v>1</v>
      </c>
      <c r="I4207">
        <v>0</v>
      </c>
      <c r="J4207" t="str">
        <v>Gujrat</v>
      </c>
      <c r="K4207">
        <v>0</v>
      </c>
    </row>
    <row r="4208" spans="1:11" x14ac:dyDescent="0.25">
      <c r="A4208" t="str">
        <v>Biolegend</v>
      </c>
      <c r="B4208">
        <v>17160</v>
      </c>
      <c r="C4208" t="str">
        <v>EED120656</v>
      </c>
      <c r="D4208" s="6">
        <v>45965</v>
      </c>
      <c r="E4208" s="6">
        <v>45975</v>
      </c>
      <c r="F4208">
        <v>344712</v>
      </c>
      <c r="G4208">
        <v>2</v>
      </c>
      <c r="H4208">
        <v>2</v>
      </c>
      <c r="I4208">
        <v>0</v>
      </c>
      <c r="J4208" t="str">
        <v>Banglore</v>
      </c>
      <c r="K4208">
        <v>0</v>
      </c>
    </row>
    <row r="4209" spans="1:11" x14ac:dyDescent="0.25">
      <c r="A4209" t="str">
        <v>Biolegend</v>
      </c>
      <c r="B4209">
        <v>25748.800000000003</v>
      </c>
      <c r="C4209" t="str">
        <v>EED120656</v>
      </c>
      <c r="D4209" s="6">
        <v>45965</v>
      </c>
      <c r="E4209" s="6">
        <v>45975</v>
      </c>
      <c r="F4209">
        <v>344730</v>
      </c>
      <c r="G4209">
        <v>1</v>
      </c>
      <c r="H4209">
        <v>1</v>
      </c>
      <c r="I4209">
        <v>0</v>
      </c>
      <c r="J4209" t="str">
        <v>Pune</v>
      </c>
      <c r="K4209">
        <v>0</v>
      </c>
    </row>
    <row r="4210" spans="1:11" x14ac:dyDescent="0.25">
      <c r="A4210" t="str">
        <v>Biolegend</v>
      </c>
      <c r="B4210">
        <v>15215.2</v>
      </c>
      <c r="C4210" t="str">
        <v>EED120656</v>
      </c>
      <c r="D4210" s="6">
        <v>45965</v>
      </c>
      <c r="E4210" s="6">
        <v>45975</v>
      </c>
      <c r="F4210">
        <v>344732</v>
      </c>
      <c r="G4210">
        <v>1</v>
      </c>
      <c r="H4210">
        <v>1</v>
      </c>
      <c r="I4210">
        <v>0</v>
      </c>
      <c r="J4210" t="str">
        <v>Hyderabad</v>
      </c>
      <c r="K4210">
        <v>0</v>
      </c>
    </row>
    <row r="4211" spans="1:11" x14ac:dyDescent="0.25">
      <c r="A4211" t="str">
        <v>Biolegend</v>
      </c>
      <c r="B4211">
        <v>25748.800000000003</v>
      </c>
      <c r="C4211" t="str">
        <v>EED120656</v>
      </c>
      <c r="D4211" s="6">
        <v>45965</v>
      </c>
      <c r="E4211" s="6">
        <v>45975</v>
      </c>
      <c r="F4211">
        <v>344734</v>
      </c>
      <c r="G4211">
        <v>1</v>
      </c>
      <c r="H4211">
        <v>0</v>
      </c>
      <c r="I4211">
        <v>1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9028.7999999999993</v>
      </c>
      <c r="C4212" t="str">
        <v>EED120656</v>
      </c>
      <c r="D4212" s="6">
        <v>45965</v>
      </c>
      <c r="E4212" s="6">
        <v>45975</v>
      </c>
      <c r="F4212">
        <v>344807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7550.4</v>
      </c>
      <c r="C4213" t="str">
        <v>EED120656</v>
      </c>
      <c r="D4213" s="6">
        <v>45965</v>
      </c>
      <c r="E4213" s="6">
        <v>45975</v>
      </c>
      <c r="F4213">
        <v>344813</v>
      </c>
      <c r="G4213">
        <v>1</v>
      </c>
      <c r="H4213">
        <v>1</v>
      </c>
      <c r="I4213">
        <v>0</v>
      </c>
      <c r="J4213" t="str">
        <v>Chandigarh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344846</v>
      </c>
      <c r="G4214">
        <v>1</v>
      </c>
      <c r="H4214">
        <v>0</v>
      </c>
      <c r="I4214">
        <v>1</v>
      </c>
      <c r="J4214" t="str">
        <v>Delhi</v>
      </c>
      <c r="K4214">
        <v>0</v>
      </c>
    </row>
    <row r="4215" spans="1:11" x14ac:dyDescent="0.25">
      <c r="A4215" t="str">
        <v>Biolegend</v>
      </c>
      <c r="B4215">
        <v>19008</v>
      </c>
      <c r="C4215" t="str">
        <v>EED120656</v>
      </c>
      <c r="D4215" s="6">
        <v>45965</v>
      </c>
      <c r="E4215" s="6">
        <v>45975</v>
      </c>
      <c r="F4215">
        <v>345006</v>
      </c>
      <c r="G4215">
        <v>2</v>
      </c>
      <c r="H4215">
        <v>2</v>
      </c>
      <c r="I4215">
        <v>0</v>
      </c>
      <c r="J4215" t="str">
        <v>Banglore</v>
      </c>
      <c r="K4215">
        <v>0</v>
      </c>
    </row>
    <row r="4216" spans="1:11" x14ac:dyDescent="0.25">
      <c r="A4216" t="str">
        <v>Biolegend</v>
      </c>
      <c r="B4216">
        <v>13921.599999999999</v>
      </c>
      <c r="C4216" t="str">
        <v>EED120656</v>
      </c>
      <c r="D4216" s="6">
        <v>45965</v>
      </c>
      <c r="E4216" s="6">
        <v>45975</v>
      </c>
      <c r="F4216">
        <v>345031</v>
      </c>
      <c r="G4216">
        <v>1</v>
      </c>
      <c r="H4216">
        <v>1</v>
      </c>
      <c r="I4216">
        <v>0</v>
      </c>
      <c r="J4216" t="str">
        <v>Pune</v>
      </c>
      <c r="K4216">
        <v>0</v>
      </c>
    </row>
    <row r="4217" spans="1:11" x14ac:dyDescent="0.25">
      <c r="A4217" t="str">
        <v>Biolegend</v>
      </c>
      <c r="B4217">
        <v>15364.8</v>
      </c>
      <c r="C4217" t="str">
        <v>EED120656</v>
      </c>
      <c r="D4217" s="6">
        <v>45965</v>
      </c>
      <c r="E4217" s="6">
        <v>45975</v>
      </c>
      <c r="F4217">
        <v>350216</v>
      </c>
      <c r="G4217">
        <v>1</v>
      </c>
      <c r="H4217">
        <v>0</v>
      </c>
      <c r="I4217">
        <v>1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18321.599999999999</v>
      </c>
      <c r="C4218" t="str">
        <v>EED120656</v>
      </c>
      <c r="D4218" s="6">
        <v>45965</v>
      </c>
      <c r="E4218" s="6">
        <v>45975</v>
      </c>
      <c r="F4218">
        <v>350504</v>
      </c>
      <c r="G4218">
        <v>1</v>
      </c>
      <c r="H4218">
        <v>0</v>
      </c>
      <c r="I4218">
        <v>1</v>
      </c>
      <c r="J4218" t="str">
        <v>Delhi</v>
      </c>
      <c r="K4218">
        <v>0</v>
      </c>
    </row>
    <row r="4219" spans="1:11" x14ac:dyDescent="0.25">
      <c r="A4219" t="str">
        <v>Biolegend</v>
      </c>
      <c r="B4219">
        <v>9292.7999999999993</v>
      </c>
      <c r="C4219" t="str">
        <v>EED120656</v>
      </c>
      <c r="D4219" s="6">
        <v>45965</v>
      </c>
      <c r="E4219" s="6">
        <v>45975</v>
      </c>
      <c r="F4219">
        <v>353019</v>
      </c>
      <c r="G4219">
        <v>1</v>
      </c>
      <c r="H4219">
        <v>1</v>
      </c>
      <c r="I4219">
        <v>0</v>
      </c>
      <c r="J4219" t="str">
        <v>Chandigarh</v>
      </c>
      <c r="K4219">
        <v>0</v>
      </c>
    </row>
    <row r="4220" spans="1:11" x14ac:dyDescent="0.25">
      <c r="A4220" t="str">
        <v>Biolegend</v>
      </c>
      <c r="B4220">
        <v>15153.599999999999</v>
      </c>
      <c r="C4220" t="str">
        <v>EED120656</v>
      </c>
      <c r="D4220" s="6">
        <v>45965</v>
      </c>
      <c r="E4220" s="6">
        <v>45975</v>
      </c>
      <c r="F4220">
        <v>353204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20169.599999999999</v>
      </c>
      <c r="C4221" t="str">
        <v>EED120656</v>
      </c>
      <c r="D4221" s="6">
        <v>45965</v>
      </c>
      <c r="E4221" s="6">
        <v>45975</v>
      </c>
      <c r="F4221">
        <v>353236</v>
      </c>
      <c r="G4221">
        <v>1</v>
      </c>
      <c r="H4221">
        <v>0</v>
      </c>
      <c r="I4221">
        <v>1</v>
      </c>
      <c r="J4221" t="str">
        <v>Delhi</v>
      </c>
      <c r="K4221">
        <v>0</v>
      </c>
    </row>
    <row r="4222" spans="1:11" x14ac:dyDescent="0.25">
      <c r="A4222" t="str">
        <v>Biolegend</v>
      </c>
      <c r="B4222">
        <v>7867.2000000000007</v>
      </c>
      <c r="C4222" t="str">
        <v>EED120656</v>
      </c>
      <c r="D4222" s="6">
        <v>45965</v>
      </c>
      <c r="E4222" s="6">
        <v>45975</v>
      </c>
      <c r="F4222">
        <v>353415</v>
      </c>
      <c r="G4222">
        <v>1</v>
      </c>
      <c r="H4222">
        <v>1</v>
      </c>
      <c r="I4222">
        <v>0</v>
      </c>
      <c r="J4222" t="str">
        <v>Chandigarh</v>
      </c>
      <c r="K4222">
        <v>0</v>
      </c>
    </row>
    <row r="4223" spans="1:11" x14ac:dyDescent="0.25">
      <c r="A4223" t="str">
        <v>Biolegend</v>
      </c>
      <c r="B4223">
        <v>17688</v>
      </c>
      <c r="C4223" t="str">
        <v>EED120656</v>
      </c>
      <c r="D4223" s="6">
        <v>45965</v>
      </c>
      <c r="E4223" s="6">
        <v>45975</v>
      </c>
      <c r="F4223">
        <v>353712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12566.400000000001</v>
      </c>
      <c r="C4224" t="str">
        <v>EED120656</v>
      </c>
      <c r="D4224" s="6">
        <v>45965</v>
      </c>
      <c r="E4224" s="6">
        <v>45975</v>
      </c>
      <c r="F4224">
        <v>353737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13992</v>
      </c>
      <c r="C4225" t="str">
        <v>EED120656</v>
      </c>
      <c r="D4225" s="6">
        <v>45965</v>
      </c>
      <c r="E4225" s="6">
        <v>45975</v>
      </c>
      <c r="F4225">
        <v>356128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8500.7999999999993</v>
      </c>
      <c r="C4226" t="str">
        <v>EED120656</v>
      </c>
      <c r="D4226" s="6">
        <v>45965</v>
      </c>
      <c r="E4226" s="6">
        <v>45975</v>
      </c>
      <c r="F4226">
        <v>357505</v>
      </c>
      <c r="G4226">
        <v>1</v>
      </c>
      <c r="H4226">
        <v>1</v>
      </c>
      <c r="I4226">
        <v>0</v>
      </c>
      <c r="J4226" t="str">
        <v>Noida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359407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26118.400000000001</v>
      </c>
      <c r="C4228" t="str">
        <v>EED120656</v>
      </c>
      <c r="D4228" s="6">
        <v>45965</v>
      </c>
      <c r="E4228" s="6">
        <v>45975</v>
      </c>
      <c r="F4228">
        <v>360734</v>
      </c>
      <c r="G4228">
        <v>1</v>
      </c>
      <c r="H4228">
        <v>1</v>
      </c>
      <c r="I4228">
        <v>0</v>
      </c>
      <c r="J4228" t="str">
        <v>Hyderabad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361023</v>
      </c>
      <c r="G4229">
        <v>1</v>
      </c>
      <c r="H4229">
        <v>1</v>
      </c>
      <c r="I4229">
        <v>0</v>
      </c>
      <c r="J4229" t="str">
        <v>Delhi</v>
      </c>
      <c r="K4229">
        <v>0</v>
      </c>
    </row>
    <row r="4230" spans="1:11" x14ac:dyDescent="0.25">
      <c r="A4230" t="str">
        <v>Biolegend</v>
      </c>
      <c r="B4230">
        <v>6600</v>
      </c>
      <c r="C4230" t="str">
        <v>EED120656</v>
      </c>
      <c r="D4230" s="6">
        <v>45965</v>
      </c>
      <c r="E4230" s="6">
        <v>45975</v>
      </c>
      <c r="F4230">
        <v>362503</v>
      </c>
      <c r="G4230">
        <v>1</v>
      </c>
      <c r="H4230">
        <v>1</v>
      </c>
      <c r="I4230">
        <v>0</v>
      </c>
      <c r="J4230" t="str">
        <v>Delhi</v>
      </c>
      <c r="K4230">
        <v>0</v>
      </c>
    </row>
    <row r="4231" spans="1:11" x14ac:dyDescent="0.25">
      <c r="A4231" t="str">
        <v>Biolegend</v>
      </c>
      <c r="B4231">
        <v>13622.400000000001</v>
      </c>
      <c r="C4231" t="str">
        <v>EED120656</v>
      </c>
      <c r="D4231" s="6">
        <v>45965</v>
      </c>
      <c r="E4231" s="6">
        <v>45975</v>
      </c>
      <c r="F4231">
        <v>362526</v>
      </c>
      <c r="G4231">
        <v>1</v>
      </c>
      <c r="H4231">
        <v>1</v>
      </c>
      <c r="I4231">
        <v>0</v>
      </c>
      <c r="J4231" t="str">
        <v>Hyderabad</v>
      </c>
      <c r="K4231">
        <v>0</v>
      </c>
    </row>
    <row r="4232" spans="1:11" x14ac:dyDescent="0.25">
      <c r="A4232" t="str">
        <v>Biolegend</v>
      </c>
      <c r="B4232">
        <v>20856</v>
      </c>
      <c r="C4232" t="str">
        <v>EED120656</v>
      </c>
      <c r="D4232" s="6">
        <v>45965</v>
      </c>
      <c r="E4232" s="6">
        <v>45975</v>
      </c>
      <c r="F4232">
        <v>362638</v>
      </c>
      <c r="G4232">
        <v>1</v>
      </c>
      <c r="H4232">
        <v>0</v>
      </c>
      <c r="I4232">
        <v>1</v>
      </c>
      <c r="J4232" t="str">
        <v>Faridabad</v>
      </c>
      <c r="K4232">
        <v>0</v>
      </c>
    </row>
    <row r="4233" spans="1:11" x14ac:dyDescent="0.25">
      <c r="A4233" t="str">
        <v>Biolegend</v>
      </c>
      <c r="B4233">
        <v>16737.599999999999</v>
      </c>
      <c r="C4233" t="str">
        <v>EED120656</v>
      </c>
      <c r="D4233" s="6">
        <v>45965</v>
      </c>
      <c r="E4233" s="6">
        <v>45975</v>
      </c>
      <c r="F4233">
        <v>368516</v>
      </c>
      <c r="G4233">
        <v>1</v>
      </c>
      <c r="H4233">
        <v>0</v>
      </c>
      <c r="I4233">
        <v>1</v>
      </c>
      <c r="J4233" t="str">
        <v>Delhi</v>
      </c>
      <c r="K4233">
        <v>0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>
        <v>45975</v>
      </c>
      <c r="F4234">
        <v>369211</v>
      </c>
      <c r="G4234">
        <v>1</v>
      </c>
      <c r="H4234">
        <v>1</v>
      </c>
      <c r="I4234">
        <v>0</v>
      </c>
      <c r="J4234" t="str">
        <v>Pune</v>
      </c>
      <c r="K4234">
        <v>0</v>
      </c>
    </row>
    <row r="4235" spans="1:11" x14ac:dyDescent="0.25">
      <c r="A4235" t="str">
        <v>Biolegend</v>
      </c>
      <c r="B4235">
        <v>24763.199999999997</v>
      </c>
      <c r="C4235" t="str">
        <v>EED120656</v>
      </c>
      <c r="D4235" s="6">
        <v>45965</v>
      </c>
      <c r="E4235" s="6">
        <v>45975</v>
      </c>
      <c r="F4235">
        <v>369318</v>
      </c>
      <c r="G4235">
        <v>2</v>
      </c>
      <c r="H4235">
        <v>2</v>
      </c>
      <c r="I4235">
        <v>0</v>
      </c>
      <c r="J4235" t="str">
        <v>Banglore</v>
      </c>
      <c r="K4235">
        <v>0</v>
      </c>
    </row>
    <row r="4236" spans="1:11" x14ac:dyDescent="0.25">
      <c r="A4236" t="str">
        <v>Biolegend</v>
      </c>
      <c r="B4236">
        <v>19536</v>
      </c>
      <c r="C4236" t="str">
        <v>EED120656</v>
      </c>
      <c r="D4236" s="6">
        <v>45965</v>
      </c>
      <c r="E4236" s="6">
        <v>45975</v>
      </c>
      <c r="F4236">
        <v>372216</v>
      </c>
      <c r="G4236">
        <v>1</v>
      </c>
      <c r="H4236">
        <v>1</v>
      </c>
      <c r="I4236">
        <v>0</v>
      </c>
      <c r="J4236" t="str">
        <v>Pune</v>
      </c>
      <c r="K4236">
        <v>0</v>
      </c>
    </row>
    <row r="4237" spans="1:11" x14ac:dyDescent="0.25">
      <c r="A4237" t="str">
        <v>Biolegend</v>
      </c>
      <c r="B4237">
        <v>22915.199999999997</v>
      </c>
      <c r="C4237" t="str">
        <v>EED120656</v>
      </c>
      <c r="D4237" s="6">
        <v>45965</v>
      </c>
      <c r="E4237" s="6">
        <v>45975</v>
      </c>
      <c r="F4237">
        <v>372734</v>
      </c>
      <c r="G4237">
        <v>2</v>
      </c>
      <c r="H4237">
        <v>2</v>
      </c>
      <c r="I4237">
        <v>0</v>
      </c>
      <c r="J4237" t="str">
        <v>Banglore</v>
      </c>
      <c r="K4237">
        <v>0</v>
      </c>
    </row>
    <row r="4238" spans="1:11" x14ac:dyDescent="0.25">
      <c r="A4238" t="str">
        <v>Biolegend</v>
      </c>
      <c r="B4238">
        <v>15276.8</v>
      </c>
      <c r="C4238" t="str">
        <v>EED120656</v>
      </c>
      <c r="D4238" s="6">
        <v>45965</v>
      </c>
      <c r="E4238" s="6">
        <v>45975</v>
      </c>
      <c r="F4238">
        <v>375023</v>
      </c>
      <c r="G4238">
        <v>1</v>
      </c>
      <c r="H4238">
        <v>1</v>
      </c>
      <c r="I4238">
        <v>0</v>
      </c>
      <c r="J4238" t="str">
        <v>Chandigarh</v>
      </c>
      <c r="K4238">
        <v>0</v>
      </c>
    </row>
    <row r="4239" spans="1:11" x14ac:dyDescent="0.25">
      <c r="A4239" t="str">
        <v>Biolegend</v>
      </c>
      <c r="B4239">
        <v>6705.6</v>
      </c>
      <c r="C4239" t="str">
        <v>EED120656</v>
      </c>
      <c r="D4239" s="6">
        <v>45965</v>
      </c>
      <c r="E4239" s="6">
        <v>45975</v>
      </c>
      <c r="F4239">
        <v>379209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26426.400000000001</v>
      </c>
      <c r="C4240" t="str">
        <v>EED120656</v>
      </c>
      <c r="D4240" s="6">
        <v>45965</v>
      </c>
      <c r="E4240" s="6">
        <v>45975</v>
      </c>
      <c r="F4240">
        <v>396414</v>
      </c>
      <c r="G4240">
        <v>1</v>
      </c>
      <c r="H4240">
        <v>0</v>
      </c>
      <c r="I4240">
        <v>1</v>
      </c>
      <c r="J4240" t="str">
        <v>Delhi</v>
      </c>
      <c r="K4240">
        <v>0</v>
      </c>
    </row>
    <row r="4241" spans="1:11" x14ac:dyDescent="0.25">
      <c r="A4241" t="str">
        <v>Biolegend</v>
      </c>
      <c r="B4241">
        <v>7286.4</v>
      </c>
      <c r="C4241" t="str">
        <v>EED120656</v>
      </c>
      <c r="D4241" s="6">
        <v>45965</v>
      </c>
      <c r="E4241" s="6">
        <v>45975</v>
      </c>
      <c r="F4241">
        <v>396425</v>
      </c>
      <c r="G4241">
        <v>1</v>
      </c>
      <c r="H4241">
        <v>0</v>
      </c>
      <c r="I4241">
        <v>1</v>
      </c>
      <c r="J4241" t="str">
        <v>Faridabad</v>
      </c>
      <c r="K4241">
        <v>0</v>
      </c>
    </row>
    <row r="4242" spans="1:11" x14ac:dyDescent="0.25">
      <c r="A4242" t="str">
        <v>Biolegend</v>
      </c>
      <c r="B4242">
        <v>4065.6000000000004</v>
      </c>
      <c r="C4242" t="str">
        <v>EED120656</v>
      </c>
      <c r="D4242" s="6">
        <v>45965</v>
      </c>
      <c r="E4242" s="6">
        <v>45975</v>
      </c>
      <c r="F4242">
        <v>400112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5596.8</v>
      </c>
      <c r="C4243" t="str">
        <v>EED120656</v>
      </c>
      <c r="D4243" s="6">
        <v>45965</v>
      </c>
      <c r="E4243" s="6">
        <v>45975</v>
      </c>
      <c r="F4243">
        <v>400125</v>
      </c>
      <c r="G4243">
        <v>1</v>
      </c>
      <c r="H4243">
        <v>1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9451.2000000000007</v>
      </c>
      <c r="C4244" t="str">
        <v>EED120656</v>
      </c>
      <c r="D4244" s="6">
        <v>45965</v>
      </c>
      <c r="E4244" s="6">
        <v>45975</v>
      </c>
      <c r="F4244">
        <v>400126</v>
      </c>
      <c r="G4244">
        <v>1</v>
      </c>
      <c r="H4244">
        <v>1</v>
      </c>
      <c r="I4244">
        <v>0</v>
      </c>
      <c r="J4244" t="str">
        <v>Banglore</v>
      </c>
      <c r="K4244">
        <v>0</v>
      </c>
    </row>
    <row r="4245" spans="1:11" x14ac:dyDescent="0.25">
      <c r="A4245" t="str">
        <v>Biolegend</v>
      </c>
      <c r="B4245">
        <v>9451.2000000000007</v>
      </c>
      <c r="C4245" t="str">
        <v>EED120656</v>
      </c>
      <c r="D4245" s="6">
        <v>45965</v>
      </c>
      <c r="E4245" s="6">
        <v>45975</v>
      </c>
      <c r="F4245">
        <v>400128</v>
      </c>
      <c r="G4245">
        <v>1</v>
      </c>
      <c r="H4245">
        <v>1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11035.2</v>
      </c>
      <c r="C4246" t="str">
        <v>EED120656</v>
      </c>
      <c r="D4246" s="6">
        <v>45965</v>
      </c>
      <c r="E4246" s="6">
        <v>45975</v>
      </c>
      <c r="F4246">
        <v>400130</v>
      </c>
      <c r="G4246">
        <v>1</v>
      </c>
      <c r="H4246">
        <v>1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10190.4</v>
      </c>
      <c r="C4247" t="str">
        <v>EED120656</v>
      </c>
      <c r="D4247" s="6">
        <v>45965</v>
      </c>
      <c r="E4247" s="6">
        <v>45975</v>
      </c>
      <c r="F4247">
        <v>400144</v>
      </c>
      <c r="G4247">
        <v>1</v>
      </c>
      <c r="H4247">
        <v>1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25440.800000000003</v>
      </c>
      <c r="C4248" t="str">
        <v>EED120656</v>
      </c>
      <c r="D4248" s="6">
        <v>45965</v>
      </c>
      <c r="E4248" s="6">
        <v>45975</v>
      </c>
      <c r="F4248">
        <v>400164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7075.2000000000007</v>
      </c>
      <c r="C4249" t="str">
        <v>EED120656</v>
      </c>
      <c r="D4249" s="6">
        <v>45965</v>
      </c>
      <c r="E4249" s="6">
        <v>45975</v>
      </c>
      <c r="F4249">
        <v>400214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9292.7999999999993</v>
      </c>
      <c r="C4250" t="str">
        <v>EED120656</v>
      </c>
      <c r="D4250" s="6">
        <v>45965</v>
      </c>
      <c r="E4250" s="6">
        <v>45975</v>
      </c>
      <c r="F4250">
        <v>400230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9292.7999999999993</v>
      </c>
      <c r="C4251" t="str">
        <v>EED120656</v>
      </c>
      <c r="D4251" s="6">
        <v>45965</v>
      </c>
      <c r="E4251" s="6">
        <v>45975</v>
      </c>
      <c r="F4251">
        <v>400232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10876.8</v>
      </c>
      <c r="C4252" t="str">
        <v>EED120656</v>
      </c>
      <c r="D4252" s="6">
        <v>45965</v>
      </c>
      <c r="E4252" s="6">
        <v>45975</v>
      </c>
      <c r="F4252">
        <v>400233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9292.7999999999993</v>
      </c>
      <c r="C4253" t="str">
        <v>EED120656</v>
      </c>
      <c r="D4253" s="6">
        <v>45965</v>
      </c>
      <c r="E4253" s="6">
        <v>45975</v>
      </c>
      <c r="F4253">
        <v>400326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11888.8</v>
      </c>
      <c r="C4254" t="str">
        <v>EED120656</v>
      </c>
      <c r="D4254" s="6">
        <v>45965</v>
      </c>
      <c r="E4254" s="6">
        <v>45975</v>
      </c>
      <c r="F4254">
        <v>400345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25440.800000000003</v>
      </c>
      <c r="C4255" t="str">
        <v>EED120656</v>
      </c>
      <c r="D4255" s="6">
        <v>45965</v>
      </c>
      <c r="E4255" s="6">
        <v>45975</v>
      </c>
      <c r="F4255">
        <v>400350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10164</v>
      </c>
      <c r="C4256" t="str">
        <v>EED120656</v>
      </c>
      <c r="D4256" s="6">
        <v>45965</v>
      </c>
      <c r="E4256" s="6">
        <v>45975</v>
      </c>
      <c r="F4256">
        <v>400639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16632</v>
      </c>
      <c r="C4257" t="str">
        <v>EED120656</v>
      </c>
      <c r="D4257" s="6">
        <v>45965</v>
      </c>
      <c r="E4257" s="6">
        <v>45975</v>
      </c>
      <c r="F4257">
        <v>400651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5649.6</v>
      </c>
      <c r="C4258" t="str">
        <v>EED120656</v>
      </c>
      <c r="D4258" s="6">
        <v>45965</v>
      </c>
      <c r="E4258" s="6">
        <v>45975</v>
      </c>
      <c r="F4258">
        <v>401209</v>
      </c>
      <c r="G4258">
        <v>1</v>
      </c>
      <c r="H4258">
        <v>1</v>
      </c>
      <c r="I4258">
        <v>0</v>
      </c>
      <c r="J4258" t="str">
        <v>Hyderabad</v>
      </c>
      <c r="K4258">
        <v>0</v>
      </c>
    </row>
    <row r="4259" spans="1:11" x14ac:dyDescent="0.25">
      <c r="A4259" t="str">
        <v>Biolegend</v>
      </c>
      <c r="B4259">
        <v>4699.2</v>
      </c>
      <c r="C4259" t="str">
        <v>EED120656</v>
      </c>
      <c r="D4259" s="6">
        <v>45965</v>
      </c>
      <c r="E4259" s="6">
        <v>45975</v>
      </c>
      <c r="F4259">
        <v>420201</v>
      </c>
      <c r="G4259">
        <v>5</v>
      </c>
      <c r="H4259">
        <v>5</v>
      </c>
      <c r="I4259">
        <v>0</v>
      </c>
      <c r="J4259" t="str">
        <v>Karnataka</v>
      </c>
      <c r="K4259">
        <v>0</v>
      </c>
    </row>
    <row r="4260" spans="1:11" x14ac:dyDescent="0.25">
      <c r="A4260" t="str">
        <v>Biolegend</v>
      </c>
      <c r="B4260">
        <v>3432</v>
      </c>
      <c r="C4260" t="str">
        <v>EED120656</v>
      </c>
      <c r="D4260" s="6">
        <v>45965</v>
      </c>
      <c r="E4260" s="6">
        <v>45975</v>
      </c>
      <c r="F4260">
        <v>420301</v>
      </c>
      <c r="G4260">
        <v>1</v>
      </c>
      <c r="H4260">
        <v>1</v>
      </c>
      <c r="I4260">
        <v>0</v>
      </c>
      <c r="J4260" t="str">
        <v>Delhi</v>
      </c>
      <c r="K4260">
        <v>0</v>
      </c>
    </row>
    <row r="4261" spans="1:11" x14ac:dyDescent="0.25">
      <c r="A4261" t="str">
        <v>Biolegend</v>
      </c>
      <c r="B4261">
        <v>1584</v>
      </c>
      <c r="C4261" t="str">
        <v>EED120656</v>
      </c>
      <c r="D4261" s="6">
        <v>45965</v>
      </c>
      <c r="E4261" s="6">
        <v>45975</v>
      </c>
      <c r="F4261">
        <v>420403</v>
      </c>
      <c r="G4261">
        <v>1</v>
      </c>
      <c r="H4261">
        <v>1</v>
      </c>
      <c r="I4261">
        <v>0</v>
      </c>
      <c r="J4261" t="str">
        <v>Gujrat</v>
      </c>
      <c r="K4261">
        <v>0</v>
      </c>
    </row>
    <row r="4262" spans="1:11" x14ac:dyDescent="0.25">
      <c r="A4262" t="str">
        <v>Biolegend</v>
      </c>
      <c r="B4262">
        <v>4699.2</v>
      </c>
      <c r="C4262" t="str">
        <v>EED120656</v>
      </c>
      <c r="D4262" s="6">
        <v>45965</v>
      </c>
      <c r="E4262" s="6">
        <v>45975</v>
      </c>
      <c r="F4262">
        <v>423101</v>
      </c>
      <c r="G4262">
        <v>1</v>
      </c>
      <c r="H4262">
        <v>1</v>
      </c>
      <c r="I4262">
        <v>0</v>
      </c>
      <c r="J4262" t="str">
        <v>Pune</v>
      </c>
      <c r="K4262">
        <v>0</v>
      </c>
    </row>
    <row r="4263" spans="1:11" x14ac:dyDescent="0.25">
      <c r="A4263" t="str">
        <v>Biolegend</v>
      </c>
      <c r="B4263">
        <v>17688</v>
      </c>
      <c r="C4263" t="str">
        <v>EED120656</v>
      </c>
      <c r="D4263" s="6">
        <v>45965</v>
      </c>
      <c r="E4263" s="6">
        <v>45975</v>
      </c>
      <c r="F4263">
        <v>423106</v>
      </c>
      <c r="G4263">
        <v>3</v>
      </c>
      <c r="H4263">
        <v>0</v>
      </c>
      <c r="I4263">
        <v>3</v>
      </c>
      <c r="J4263" t="str">
        <v>Faridabad</v>
      </c>
      <c r="K4263">
        <v>0</v>
      </c>
    </row>
    <row r="4264" spans="1:11" x14ac:dyDescent="0.25">
      <c r="A4264" t="str">
        <v>Biolegend</v>
      </c>
      <c r="B4264">
        <v>8712</v>
      </c>
      <c r="C4264" t="str">
        <v>EED120656</v>
      </c>
      <c r="D4264" s="6">
        <v>45965</v>
      </c>
      <c r="E4264" s="6">
        <v>45975</v>
      </c>
      <c r="F4264">
        <v>424401</v>
      </c>
      <c r="G4264">
        <v>1</v>
      </c>
      <c r="H4264">
        <v>1</v>
      </c>
      <c r="I4264">
        <v>0</v>
      </c>
      <c r="J4264" t="str">
        <v>Pune</v>
      </c>
      <c r="K4264">
        <v>0</v>
      </c>
    </row>
    <row r="4265" spans="1:11" x14ac:dyDescent="0.25">
      <c r="A4265" t="str">
        <v>Biolegend</v>
      </c>
      <c r="B4265">
        <v>8712</v>
      </c>
      <c r="C4265" t="str">
        <v>EED120656</v>
      </c>
      <c r="D4265" s="6">
        <v>45965</v>
      </c>
      <c r="E4265" s="6">
        <v>45975</v>
      </c>
      <c r="F4265">
        <v>424401</v>
      </c>
      <c r="G4265">
        <v>1</v>
      </c>
      <c r="H4265">
        <v>0</v>
      </c>
      <c r="I4265">
        <v>1</v>
      </c>
      <c r="J4265" t="str">
        <v>Faridabad</v>
      </c>
      <c r="K4265">
        <v>0</v>
      </c>
    </row>
    <row r="4266" spans="1:11" x14ac:dyDescent="0.25">
      <c r="A4266" t="str">
        <v>Biolegend</v>
      </c>
      <c r="B4266">
        <v>12408</v>
      </c>
      <c r="C4266" t="str">
        <v>EED120656</v>
      </c>
      <c r="D4266" s="6">
        <v>45965</v>
      </c>
      <c r="E4266" s="6">
        <v>45975</v>
      </c>
      <c r="F4266">
        <v>424602</v>
      </c>
      <c r="G4266">
        <v>1</v>
      </c>
      <c r="H4266">
        <v>1</v>
      </c>
      <c r="I4266">
        <v>0</v>
      </c>
      <c r="J4266" t="str">
        <v>Pune</v>
      </c>
      <c r="K4266">
        <v>0</v>
      </c>
    </row>
    <row r="4267" spans="1:11" x14ac:dyDescent="0.25">
      <c r="A4267" t="str">
        <v>Biolegend</v>
      </c>
      <c r="B4267">
        <v>12408</v>
      </c>
      <c r="C4267" t="str">
        <v>EED120656</v>
      </c>
      <c r="D4267" s="6">
        <v>45965</v>
      </c>
      <c r="E4267" s="6">
        <v>45975</v>
      </c>
      <c r="F4267">
        <v>424602</v>
      </c>
      <c r="G4267">
        <v>1</v>
      </c>
      <c r="H4267">
        <v>0</v>
      </c>
      <c r="I4267">
        <v>1</v>
      </c>
      <c r="J4267" t="str">
        <v>Delhi</v>
      </c>
      <c r="K4267">
        <v>0</v>
      </c>
    </row>
    <row r="4268" spans="1:11" x14ac:dyDescent="0.25">
      <c r="A4268" t="str">
        <v>Biolegend</v>
      </c>
      <c r="B4268">
        <v>8395.2000000000007</v>
      </c>
      <c r="C4268" t="str">
        <v>EED120656</v>
      </c>
      <c r="D4268" s="6">
        <v>45965</v>
      </c>
      <c r="E4268" s="6">
        <v>45975</v>
      </c>
      <c r="F4268">
        <v>425401</v>
      </c>
      <c r="G4268">
        <v>1</v>
      </c>
      <c r="H4268">
        <v>0</v>
      </c>
      <c r="I4268">
        <v>1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4382.3999999999996</v>
      </c>
      <c r="C4269" t="str">
        <v>EED120656</v>
      </c>
      <c r="D4269" s="6">
        <v>45965</v>
      </c>
      <c r="E4269" s="6">
        <v>45975</v>
      </c>
      <c r="F4269">
        <v>503807</v>
      </c>
      <c r="G4269">
        <v>1</v>
      </c>
      <c r="H4269">
        <v>0</v>
      </c>
      <c r="I4269">
        <v>1</v>
      </c>
      <c r="J4269" t="str">
        <v>Faridabad</v>
      </c>
      <c r="K4269">
        <v>0</v>
      </c>
    </row>
    <row r="4270" spans="1:11" x14ac:dyDescent="0.25">
      <c r="A4270" t="str">
        <v>Biolegend</v>
      </c>
      <c r="B4270">
        <v>17617.599999999999</v>
      </c>
      <c r="C4270" t="str">
        <v>EED120656</v>
      </c>
      <c r="D4270" s="6">
        <v>45965</v>
      </c>
      <c r="E4270" s="6">
        <v>45975</v>
      </c>
      <c r="F4270">
        <v>503833</v>
      </c>
      <c r="G4270">
        <v>1</v>
      </c>
      <c r="H4270">
        <v>0</v>
      </c>
      <c r="I4270">
        <v>1</v>
      </c>
      <c r="J4270" t="str">
        <v>Delhi</v>
      </c>
      <c r="K4270">
        <v>0</v>
      </c>
    </row>
    <row r="4271" spans="1:11" x14ac:dyDescent="0.25">
      <c r="A4271" t="str">
        <v>Biolegend</v>
      </c>
      <c r="B4271">
        <v>17432.8</v>
      </c>
      <c r="C4271" t="str">
        <v>EED120656</v>
      </c>
      <c r="D4271" s="6">
        <v>45965</v>
      </c>
      <c r="E4271" s="6">
        <v>45975</v>
      </c>
      <c r="F4271">
        <v>505838</v>
      </c>
      <c r="G4271">
        <v>1</v>
      </c>
      <c r="H4271">
        <v>0</v>
      </c>
      <c r="I4271">
        <v>1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7339.2000000000007</v>
      </c>
      <c r="C4272" t="str">
        <v>EED120656</v>
      </c>
      <c r="D4272" s="6">
        <v>45965</v>
      </c>
      <c r="E4272" s="6">
        <v>45975</v>
      </c>
      <c r="F4272">
        <v>505845</v>
      </c>
      <c r="G4272">
        <v>1</v>
      </c>
      <c r="H4272">
        <v>0</v>
      </c>
      <c r="I4272">
        <v>1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9292.7999999999993</v>
      </c>
      <c r="C4273" t="str">
        <v>EED120656</v>
      </c>
      <c r="D4273" s="6">
        <v>45965</v>
      </c>
      <c r="E4273" s="6">
        <v>45975</v>
      </c>
      <c r="F4273">
        <v>506947</v>
      </c>
      <c r="G4273">
        <v>1</v>
      </c>
      <c r="H4273">
        <v>0</v>
      </c>
      <c r="I4273">
        <v>1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19008</v>
      </c>
      <c r="C4274" t="str">
        <v>EED120656</v>
      </c>
      <c r="D4274" s="6">
        <v>45965</v>
      </c>
      <c r="E4274" s="6">
        <v>45975</v>
      </c>
      <c r="F4274">
        <v>613412</v>
      </c>
      <c r="G4274">
        <v>1</v>
      </c>
      <c r="H4274">
        <v>1</v>
      </c>
      <c r="I4274">
        <v>0</v>
      </c>
      <c r="J4274" t="str">
        <v>Kolkata</v>
      </c>
      <c r="K4274">
        <v>0</v>
      </c>
    </row>
    <row r="4275" spans="1:11" x14ac:dyDescent="0.25">
      <c r="A4275" t="str">
        <v>Biolegend</v>
      </c>
      <c r="B4275">
        <v>9240</v>
      </c>
      <c r="C4275" t="str">
        <v>EED120656</v>
      </c>
      <c r="D4275" s="6">
        <v>45965</v>
      </c>
      <c r="E4275" s="6">
        <v>45975</v>
      </c>
      <c r="F4275">
        <v>614853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19536</v>
      </c>
      <c r="C4276" t="str">
        <v>EED120656</v>
      </c>
      <c r="D4276" s="6">
        <v>45965</v>
      </c>
      <c r="E4276" s="6">
        <v>45975</v>
      </c>
      <c r="F4276">
        <v>621616</v>
      </c>
      <c r="G4276">
        <v>2</v>
      </c>
      <c r="H4276">
        <v>2</v>
      </c>
      <c r="I4276">
        <v>0</v>
      </c>
      <c r="J4276" t="str">
        <v>Banglore</v>
      </c>
      <c r="K4276">
        <v>0</v>
      </c>
    </row>
    <row r="4277" spans="1:11" x14ac:dyDescent="0.25">
      <c r="A4277" t="str">
        <v>Biolegend</v>
      </c>
      <c r="B4277">
        <v>20169.599999999999</v>
      </c>
      <c r="C4277" t="str">
        <v>EED120656</v>
      </c>
      <c r="D4277" s="6">
        <v>45965</v>
      </c>
      <c r="E4277" s="6">
        <v>45975</v>
      </c>
      <c r="F4277">
        <v>621622</v>
      </c>
      <c r="G4277">
        <v>1</v>
      </c>
      <c r="H4277">
        <v>0</v>
      </c>
      <c r="I4277">
        <v>1</v>
      </c>
      <c r="J4277" t="str">
        <v>Delhi</v>
      </c>
      <c r="K4277">
        <v>0</v>
      </c>
    </row>
    <row r="4278" spans="1:11" x14ac:dyDescent="0.25">
      <c r="A4278" t="str">
        <v>Biolegend</v>
      </c>
      <c r="B4278">
        <v>19536</v>
      </c>
      <c r="C4278" t="str">
        <v>EED120656</v>
      </c>
      <c r="D4278" s="6">
        <v>45965</v>
      </c>
      <c r="E4278" s="6">
        <v>45975</v>
      </c>
      <c r="F4278">
        <v>626812</v>
      </c>
      <c r="G4278">
        <v>3</v>
      </c>
      <c r="H4278">
        <v>3</v>
      </c>
      <c r="I4278">
        <v>0</v>
      </c>
      <c r="J4278" t="str">
        <v>Banglore</v>
      </c>
      <c r="K4278">
        <v>0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>
        <v>45975</v>
      </c>
      <c r="F4279">
        <v>637318</v>
      </c>
      <c r="G4279">
        <v>2</v>
      </c>
      <c r="H4279">
        <v>2</v>
      </c>
      <c r="I4279">
        <v>0</v>
      </c>
      <c r="J4279" t="str">
        <v>Banglore</v>
      </c>
      <c r="K4279">
        <v>0</v>
      </c>
    </row>
    <row r="4280" spans="1:11" x14ac:dyDescent="0.25">
      <c r="A4280" t="str">
        <v>Biolegend</v>
      </c>
      <c r="B4280">
        <v>14907.2</v>
      </c>
      <c r="C4280" t="str">
        <v>EED120656</v>
      </c>
      <c r="D4280" s="6">
        <v>45965</v>
      </c>
      <c r="E4280" s="6">
        <v>45975</v>
      </c>
      <c r="F4280">
        <v>644819</v>
      </c>
      <c r="G4280">
        <v>1</v>
      </c>
      <c r="H4280">
        <v>1</v>
      </c>
      <c r="I4280">
        <v>0</v>
      </c>
      <c r="J4280" t="str">
        <v>Pune</v>
      </c>
      <c r="K4280">
        <v>0</v>
      </c>
    </row>
    <row r="4281" spans="1:11" x14ac:dyDescent="0.25">
      <c r="A4281" t="str">
        <v>Biolegend</v>
      </c>
      <c r="B4281">
        <v>6230.4</v>
      </c>
      <c r="C4281" t="str">
        <v>EED120656</v>
      </c>
      <c r="D4281" s="6">
        <v>45965</v>
      </c>
      <c r="E4281" s="6">
        <v>45975</v>
      </c>
      <c r="F4281">
        <v>740145</v>
      </c>
      <c r="G4281">
        <v>1</v>
      </c>
      <c r="H4281">
        <v>0</v>
      </c>
      <c r="I4281">
        <v>1</v>
      </c>
      <c r="J4281" t="str">
        <v>Delhi</v>
      </c>
      <c r="K4281">
        <v>0</v>
      </c>
    </row>
    <row r="4282" spans="1:11" x14ac:dyDescent="0.25">
      <c r="A4282" t="str">
        <v>Biolegend</v>
      </c>
      <c r="B4282">
        <v>369.6</v>
      </c>
      <c r="C4282" t="str">
        <v>EED120656</v>
      </c>
      <c r="D4282" s="6">
        <v>45965</v>
      </c>
      <c r="E4282" s="6">
        <v>45975</v>
      </c>
      <c r="F4282">
        <v>740379</v>
      </c>
      <c r="G4282">
        <v>1</v>
      </c>
      <c r="H4282">
        <v>0</v>
      </c>
      <c r="I4282">
        <v>1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6230.4</v>
      </c>
      <c r="C4283" t="str">
        <v>EED120656</v>
      </c>
      <c r="D4283" s="6">
        <v>45965</v>
      </c>
      <c r="E4283" s="6">
        <v>45975</v>
      </c>
      <c r="F4283">
        <v>740623</v>
      </c>
      <c r="G4283">
        <v>1</v>
      </c>
      <c r="H4283">
        <v>0</v>
      </c>
      <c r="I4283">
        <v>1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>
        <v>45975</v>
      </c>
      <c r="F4284">
        <v>740627</v>
      </c>
      <c r="G4284">
        <v>1</v>
      </c>
      <c r="H4284">
        <v>0</v>
      </c>
      <c r="I4284">
        <v>1</v>
      </c>
      <c r="J4284" t="str">
        <v>Delhi</v>
      </c>
      <c r="K4284">
        <v>0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>
        <v>45975</v>
      </c>
      <c r="F4285">
        <v>740628</v>
      </c>
      <c r="G4285">
        <v>1</v>
      </c>
      <c r="H4285">
        <v>0</v>
      </c>
      <c r="I4285">
        <v>1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740629</v>
      </c>
      <c r="G4286">
        <v>1</v>
      </c>
      <c r="H4286">
        <v>0</v>
      </c>
      <c r="I4286">
        <v>1</v>
      </c>
      <c r="J4286" t="str">
        <v>Delhi</v>
      </c>
      <c r="K4286">
        <v>0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740634</v>
      </c>
      <c r="G4287">
        <v>1</v>
      </c>
      <c r="H4287">
        <v>0</v>
      </c>
      <c r="I4287">
        <v>1</v>
      </c>
      <c r="J4287" t="str">
        <v>Delhi</v>
      </c>
      <c r="K4287">
        <v>0</v>
      </c>
    </row>
    <row r="4288" spans="1:11" x14ac:dyDescent="0.25">
      <c r="A4288" t="str">
        <v>Biolegend</v>
      </c>
      <c r="B4288">
        <v>15523.2</v>
      </c>
      <c r="C4288" t="str">
        <v>EED120656</v>
      </c>
      <c r="D4288" s="6">
        <v>45965</v>
      </c>
      <c r="E4288" s="6">
        <v>45975</v>
      </c>
      <c r="F4288">
        <v>740868</v>
      </c>
      <c r="G4288">
        <v>1</v>
      </c>
      <c r="H4288">
        <v>1</v>
      </c>
      <c r="I4288">
        <v>0</v>
      </c>
      <c r="J4288" t="str">
        <v>Mumbai</v>
      </c>
      <c r="K4288">
        <v>0</v>
      </c>
    </row>
    <row r="4289" spans="1:11" x14ac:dyDescent="0.25">
      <c r="A4289" t="str">
        <v>Biolegend</v>
      </c>
      <c r="B4289">
        <v>3115.2</v>
      </c>
      <c r="C4289" t="str">
        <v>EED120656</v>
      </c>
      <c r="D4289" s="6">
        <v>45965</v>
      </c>
      <c r="E4289" s="6">
        <v>45975</v>
      </c>
      <c r="F4289">
        <v>740869</v>
      </c>
      <c r="G4289">
        <v>1</v>
      </c>
      <c r="H4289">
        <v>1</v>
      </c>
      <c r="I4289">
        <v>0</v>
      </c>
      <c r="J4289" t="str">
        <v>Mumbai</v>
      </c>
      <c r="K4289">
        <v>0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740870</v>
      </c>
      <c r="G4290">
        <v>1</v>
      </c>
      <c r="H4290">
        <v>1</v>
      </c>
      <c r="I4290">
        <v>0</v>
      </c>
      <c r="J4290" t="str">
        <v>Mumbai</v>
      </c>
      <c r="K4290">
        <v>0</v>
      </c>
    </row>
    <row r="4291" spans="1:11" x14ac:dyDescent="0.25">
      <c r="A4291" t="str">
        <v>Biolegend</v>
      </c>
      <c r="B4291">
        <v>92980.799999999988</v>
      </c>
      <c r="C4291" t="str">
        <v>EED120656</v>
      </c>
      <c r="D4291" s="6">
        <v>45965</v>
      </c>
      <c r="E4291" s="6">
        <v>45975</v>
      </c>
      <c r="F4291">
        <v>740965</v>
      </c>
      <c r="G4291">
        <v>1</v>
      </c>
      <c r="H4291">
        <v>0</v>
      </c>
      <c r="I4291">
        <v>1</v>
      </c>
      <c r="J4291" t="str">
        <v>Punjab</v>
      </c>
      <c r="K4291" t="str">
        <v>Vishal Will Confirm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740981</v>
      </c>
      <c r="G4292">
        <v>1</v>
      </c>
      <c r="H4292">
        <v>1</v>
      </c>
      <c r="I4292">
        <v>0</v>
      </c>
      <c r="J4292" t="str">
        <v>Mumbai</v>
      </c>
      <c r="K4292">
        <v>0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741260</v>
      </c>
      <c r="G4293">
        <v>1</v>
      </c>
      <c r="H4293">
        <v>0</v>
      </c>
      <c r="I4293">
        <v>1</v>
      </c>
      <c r="J4293" t="str">
        <v>Delhi</v>
      </c>
      <c r="K4293">
        <v>0</v>
      </c>
    </row>
    <row r="4294" spans="1:11" x14ac:dyDescent="0.25">
      <c r="A4294" t="str">
        <v>Biolegend</v>
      </c>
      <c r="B4294">
        <v>8712</v>
      </c>
      <c r="C4294" t="str">
        <v>EED120656</v>
      </c>
      <c r="D4294" s="6">
        <v>45965</v>
      </c>
      <c r="E4294" s="6">
        <v>45975</v>
      </c>
      <c r="F4294">
        <v>820101</v>
      </c>
      <c r="G4294">
        <v>1</v>
      </c>
      <c r="H4294">
        <v>1</v>
      </c>
      <c r="I4294">
        <v>0</v>
      </c>
      <c r="J4294" t="str">
        <v>Noida</v>
      </c>
      <c r="K4294">
        <v>0</v>
      </c>
    </row>
    <row r="4295" spans="1:11" x14ac:dyDescent="0.25">
      <c r="A4295" t="str">
        <v>Biolegend</v>
      </c>
      <c r="B4295">
        <v>0</v>
      </c>
      <c r="C4295" t="str">
        <v>EED120656</v>
      </c>
      <c r="D4295" s="6">
        <v>45965</v>
      </c>
      <c r="E4295" s="6">
        <v>45975</v>
      </c>
      <c r="F4295">
        <v>331222</v>
      </c>
      <c r="G4295">
        <v>1</v>
      </c>
      <c r="H4295">
        <v>0</v>
      </c>
      <c r="I4295">
        <v>1</v>
      </c>
      <c r="J4295" t="str">
        <v>STOCK</v>
      </c>
      <c r="K4295" t="str">
        <v>STOCK</v>
      </c>
    </row>
    <row r="4296" spans="1:11" x14ac:dyDescent="0.25">
      <c r="A4296" t="str">
        <v>Mabtech</v>
      </c>
      <c r="B4296">
        <v>32318</v>
      </c>
      <c r="C4296">
        <v>45330</v>
      </c>
      <c r="D4296" s="6">
        <v>45971</v>
      </c>
      <c r="E4296" s="6">
        <v>45975</v>
      </c>
      <c r="F4296" t="str">
        <v>3420-4APW-2</v>
      </c>
      <c r="G4296">
        <v>5</v>
      </c>
      <c r="H4296">
        <v>5</v>
      </c>
      <c r="I4296">
        <v>0</v>
      </c>
      <c r="J4296" t="str">
        <v>Mumbai</v>
      </c>
      <c r="K4296">
        <v>0</v>
      </c>
    </row>
    <row r="4297" spans="1:11" x14ac:dyDescent="0.25">
      <c r="A4297" t="str">
        <v>Targetmol</v>
      </c>
      <c r="B4297">
        <v>8184</v>
      </c>
      <c r="C4297" t="str">
        <v>INV251115-003</v>
      </c>
      <c r="D4297" s="6">
        <v>45973</v>
      </c>
      <c r="E4297" s="6">
        <v>45978</v>
      </c>
      <c r="F4297" t="str">
        <v>T83115L</v>
      </c>
      <c r="G4297">
        <v>1</v>
      </c>
      <c r="H4297">
        <v>1</v>
      </c>
      <c r="I4297">
        <v>0</v>
      </c>
      <c r="J4297" t="str">
        <v>Banglore</v>
      </c>
      <c r="K4297" t="str">
        <v>SAMPLE</v>
      </c>
    </row>
    <row r="4298" spans="1:11" x14ac:dyDescent="0.25">
      <c r="A4298" t="str">
        <v>Targetmol</v>
      </c>
      <c r="B4298">
        <v>25819.199999999997</v>
      </c>
      <c r="C4298" t="str">
        <v>INV251115-004</v>
      </c>
      <c r="D4298" s="6">
        <v>45975</v>
      </c>
      <c r="E4298" s="6">
        <v>45978</v>
      </c>
      <c r="F4298" t="str">
        <v>TN2190</v>
      </c>
      <c r="G4298">
        <v>1</v>
      </c>
      <c r="H4298">
        <v>1</v>
      </c>
      <c r="I4298">
        <v>0</v>
      </c>
      <c r="J4298" t="str">
        <v>THANE</v>
      </c>
      <c r="K4298">
        <v>0</v>
      </c>
    </row>
    <row r="4299" spans="1:11" x14ac:dyDescent="0.25">
      <c r="A4299" t="str">
        <v>Targetmol</v>
      </c>
      <c r="B4299">
        <v>13041.599999999999</v>
      </c>
      <c r="C4299" t="str">
        <v>INV251115-004</v>
      </c>
      <c r="D4299" s="6">
        <v>45975</v>
      </c>
      <c r="E4299" s="6">
        <v>45978</v>
      </c>
      <c r="F4299" t="str">
        <v>TMPY-05568</v>
      </c>
      <c r="G4299">
        <v>1</v>
      </c>
      <c r="H4299">
        <v>1</v>
      </c>
      <c r="I4299">
        <v>0</v>
      </c>
      <c r="J4299" t="str">
        <v>Noida</v>
      </c>
      <c r="K4299">
        <v>0</v>
      </c>
    </row>
    <row r="4300" spans="1:11" x14ac:dyDescent="0.25">
      <c r="A4300" t="str">
        <v>Targetmol</v>
      </c>
      <c r="B4300">
        <v>18216</v>
      </c>
      <c r="C4300" t="str">
        <v>INV251115-005</v>
      </c>
      <c r="D4300" s="6">
        <v>45975</v>
      </c>
      <c r="E4300" s="6">
        <v>45978</v>
      </c>
      <c r="F4300" t="str">
        <v>TMPJ-00249</v>
      </c>
      <c r="G4300">
        <v>1</v>
      </c>
      <c r="H4300">
        <v>1</v>
      </c>
      <c r="I4300">
        <v>0</v>
      </c>
      <c r="J4300" t="str">
        <v>Telangana</v>
      </c>
      <c r="K4300">
        <v>0</v>
      </c>
    </row>
    <row r="4301" spans="1:11" x14ac:dyDescent="0.25">
      <c r="A4301" t="str">
        <v>Targetmol</v>
      </c>
      <c r="B4301">
        <v>18955.2</v>
      </c>
      <c r="C4301" t="str">
        <v>INV251115-005</v>
      </c>
      <c r="D4301" s="6">
        <v>45975</v>
      </c>
      <c r="E4301" s="6">
        <v>45978</v>
      </c>
      <c r="F4301" t="str">
        <v>TMPY06877</v>
      </c>
      <c r="G4301">
        <v>1</v>
      </c>
      <c r="H4301">
        <v>1</v>
      </c>
      <c r="I4301">
        <v>0</v>
      </c>
      <c r="J4301" t="str">
        <v>Telangana</v>
      </c>
      <c r="K4301">
        <v>0</v>
      </c>
    </row>
    <row r="4302" spans="1:11" x14ac:dyDescent="0.25">
      <c r="A4302" t="str">
        <v>Targetmol</v>
      </c>
      <c r="B4302">
        <v>3168</v>
      </c>
      <c r="C4302" t="str">
        <v>INV251115-005</v>
      </c>
      <c r="D4302" s="6">
        <v>45975</v>
      </c>
      <c r="E4302" s="6">
        <v>45978</v>
      </c>
      <c r="F4302" t="str">
        <v>T11766L</v>
      </c>
      <c r="G4302">
        <v>1</v>
      </c>
      <c r="H4302">
        <v>0</v>
      </c>
      <c r="I4302">
        <v>1</v>
      </c>
      <c r="J4302" t="str">
        <v>Delhi</v>
      </c>
      <c r="K4302">
        <v>0</v>
      </c>
    </row>
    <row r="4303" spans="1:11" x14ac:dyDescent="0.25">
      <c r="A4303" t="str">
        <v>Targetmol</v>
      </c>
      <c r="B4303">
        <v>440</v>
      </c>
      <c r="C4303" t="str">
        <v>INV251115-006</v>
      </c>
      <c r="D4303" s="6">
        <v>45975</v>
      </c>
      <c r="E4303" s="6">
        <v>45978</v>
      </c>
      <c r="F4303" t="str">
        <v>T73578</v>
      </c>
      <c r="G4303">
        <v>1</v>
      </c>
      <c r="H4303">
        <v>1</v>
      </c>
      <c r="I4303">
        <v>0</v>
      </c>
      <c r="J4303" t="str">
        <v>Bhopal</v>
      </c>
      <c r="K4303">
        <v>0</v>
      </c>
    </row>
    <row r="4304" spans="1:11" x14ac:dyDescent="0.25">
      <c r="A4304" t="str">
        <v>Targetmol</v>
      </c>
      <c r="B4304">
        <v>440</v>
      </c>
      <c r="C4304" t="str">
        <v>INV251115-006</v>
      </c>
      <c r="D4304" s="6">
        <v>45975</v>
      </c>
      <c r="E4304" s="6">
        <v>45978</v>
      </c>
      <c r="F4304" t="str">
        <v>T11471</v>
      </c>
      <c r="G4304">
        <v>1</v>
      </c>
      <c r="H4304">
        <v>1</v>
      </c>
      <c r="I4304">
        <v>0</v>
      </c>
      <c r="J4304" t="str">
        <v>Bhopal</v>
      </c>
      <c r="K4304">
        <v>0</v>
      </c>
    </row>
    <row r="4305" spans="1:11" x14ac:dyDescent="0.25">
      <c r="A4305" t="str">
        <v>Targetmol</v>
      </c>
      <c r="B4305">
        <v>440</v>
      </c>
      <c r="C4305" t="str">
        <v>INV251115-006</v>
      </c>
      <c r="D4305" s="6">
        <v>45975</v>
      </c>
      <c r="E4305" s="6">
        <v>45978</v>
      </c>
      <c r="F4305" t="str">
        <v>T36527</v>
      </c>
      <c r="G4305">
        <v>1</v>
      </c>
      <c r="H4305">
        <v>1</v>
      </c>
      <c r="I4305">
        <v>0</v>
      </c>
      <c r="J4305" t="str">
        <v>Bhopal</v>
      </c>
      <c r="K4305">
        <v>0</v>
      </c>
    </row>
    <row r="4306" spans="1:11" x14ac:dyDescent="0.25">
      <c r="A4306" t="str">
        <v>Targetmol</v>
      </c>
      <c r="B4306">
        <v>440</v>
      </c>
      <c r="C4306" t="str">
        <v>INV251115-006</v>
      </c>
      <c r="D4306" s="6">
        <v>45975</v>
      </c>
      <c r="E4306" s="6">
        <v>45978</v>
      </c>
      <c r="F4306" t="str">
        <v>T4476</v>
      </c>
      <c r="G4306">
        <v>1</v>
      </c>
      <c r="H4306">
        <v>1</v>
      </c>
      <c r="I4306">
        <v>0</v>
      </c>
      <c r="J4306" t="str">
        <v>Bhopal</v>
      </c>
      <c r="K4306">
        <v>0</v>
      </c>
    </row>
    <row r="4307" spans="1:11" x14ac:dyDescent="0.25">
      <c r="A4307" t="str">
        <v>BIOTIUM</v>
      </c>
      <c r="B4307">
        <v>10912</v>
      </c>
      <c r="C4307" t="str">
        <v>I245366-IN</v>
      </c>
      <c r="D4307" s="6">
        <v>45975</v>
      </c>
      <c r="E4307" s="6">
        <v>45978</v>
      </c>
      <c r="F4307" t="str">
        <v>30002-T</v>
      </c>
      <c r="G4307">
        <v>1</v>
      </c>
      <c r="H4307">
        <v>1</v>
      </c>
      <c r="I4307">
        <v>0</v>
      </c>
      <c r="J4307" t="str">
        <v>JHARKHAND</v>
      </c>
      <c r="K4307">
        <v>0</v>
      </c>
    </row>
    <row r="4308" spans="1:11" x14ac:dyDescent="0.25">
      <c r="A4308" t="str">
        <v>BIOTIUM</v>
      </c>
      <c r="B4308">
        <v>17248</v>
      </c>
      <c r="C4308" t="str">
        <v>I245366-IN</v>
      </c>
      <c r="D4308" s="6">
        <v>45975</v>
      </c>
      <c r="E4308" s="6">
        <v>45978</v>
      </c>
      <c r="F4308">
        <v>31000</v>
      </c>
      <c r="G4308">
        <v>1</v>
      </c>
      <c r="H4308">
        <v>1</v>
      </c>
      <c r="I4308">
        <v>0</v>
      </c>
      <c r="J4308" t="str">
        <v>GGN</v>
      </c>
      <c r="K4308">
        <v>0</v>
      </c>
    </row>
    <row r="4309" spans="1:11" x14ac:dyDescent="0.25">
      <c r="A4309" t="str">
        <v>BIOTIUM</v>
      </c>
      <c r="B4309">
        <v>9715.2000000000007</v>
      </c>
      <c r="C4309" t="str">
        <v>I245366-IN</v>
      </c>
      <c r="D4309" s="6">
        <v>45975</v>
      </c>
      <c r="E4309" s="6">
        <v>45978</v>
      </c>
      <c r="F4309">
        <v>50051</v>
      </c>
      <c r="G4309">
        <v>1</v>
      </c>
      <c r="H4309">
        <v>1</v>
      </c>
      <c r="I4309">
        <v>0</v>
      </c>
      <c r="J4309" t="str">
        <v>CHENNAI</v>
      </c>
      <c r="K4309">
        <v>0</v>
      </c>
    </row>
    <row r="4310" spans="1:11" x14ac:dyDescent="0.25">
      <c r="A4310" t="str">
        <v>BIOXCELL</v>
      </c>
      <c r="B4310">
        <v>111355.20000000001</v>
      </c>
      <c r="C4310">
        <v>181789</v>
      </c>
      <c r="D4310" s="6">
        <v>45972</v>
      </c>
      <c r="E4310" s="6">
        <v>45978</v>
      </c>
      <c r="F4310" t="str">
        <v>BE0079</v>
      </c>
      <c r="G4310">
        <v>1</v>
      </c>
      <c r="H4310">
        <v>1</v>
      </c>
      <c r="I4310">
        <v>0</v>
      </c>
      <c r="J4310" t="str">
        <v>Hyderabad</v>
      </c>
      <c r="K4310">
        <v>0</v>
      </c>
    </row>
    <row r="4311" spans="1:11" x14ac:dyDescent="0.25">
      <c r="A4311" t="str">
        <v>BIOXCELL</v>
      </c>
      <c r="B4311">
        <v>111355.20000000001</v>
      </c>
      <c r="C4311">
        <v>181995</v>
      </c>
      <c r="D4311" s="6">
        <v>45975</v>
      </c>
      <c r="E4311" s="6">
        <v>45979</v>
      </c>
      <c r="F4311" t="str">
        <v>BE0070</v>
      </c>
      <c r="G4311">
        <v>1</v>
      </c>
      <c r="H4311">
        <v>1</v>
      </c>
      <c r="I4311">
        <v>0</v>
      </c>
      <c r="J4311" t="str">
        <v>Mumbai</v>
      </c>
      <c r="K4311">
        <v>0</v>
      </c>
    </row>
    <row r="4312" spans="1:11" x14ac:dyDescent="0.25">
      <c r="A4312" t="str">
        <v>BIOXCELL</v>
      </c>
      <c r="B4312">
        <v>111355.20000000001</v>
      </c>
      <c r="C4312">
        <v>181995</v>
      </c>
      <c r="D4312" s="6">
        <v>45975</v>
      </c>
      <c r="E4312" s="6">
        <v>45979</v>
      </c>
      <c r="F4312" t="str">
        <v>BE0206</v>
      </c>
      <c r="G4312">
        <v>1</v>
      </c>
      <c r="H4312">
        <v>1</v>
      </c>
      <c r="I4312">
        <v>0</v>
      </c>
      <c r="J4312" t="str">
        <v>Mumbai</v>
      </c>
      <c r="K4312">
        <v>0</v>
      </c>
    </row>
    <row r="4313" spans="1:11" x14ac:dyDescent="0.25">
      <c r="A4313" t="str">
        <v>BellBrook</v>
      </c>
      <c r="B4313">
        <v>33968</v>
      </c>
      <c r="C4313">
        <v>71454</v>
      </c>
      <c r="D4313" s="6">
        <v>45975</v>
      </c>
      <c r="E4313" s="6">
        <v>45979</v>
      </c>
      <c r="F4313" t="str">
        <v>3025-1K</v>
      </c>
      <c r="G4313">
        <v>2</v>
      </c>
      <c r="H4313">
        <v>0</v>
      </c>
      <c r="I4313">
        <v>2</v>
      </c>
      <c r="J4313" t="str">
        <v>STOCK</v>
      </c>
      <c r="K4313">
        <v>0</v>
      </c>
    </row>
    <row r="4314" spans="1:11" x14ac:dyDescent="0.25">
      <c r="A4314" t="str">
        <v>BellBrook</v>
      </c>
      <c r="B4314">
        <v>15452.8</v>
      </c>
      <c r="C4314">
        <v>71454</v>
      </c>
      <c r="D4314" s="6">
        <v>45975</v>
      </c>
      <c r="E4314" s="6">
        <v>45979</v>
      </c>
      <c r="F4314">
        <v>2227</v>
      </c>
      <c r="G4314">
        <v>2</v>
      </c>
      <c r="H4314">
        <v>0</v>
      </c>
      <c r="I4314">
        <v>2</v>
      </c>
      <c r="J4314" t="str">
        <v>STOCK</v>
      </c>
      <c r="K4314">
        <v>0</v>
      </c>
    </row>
    <row r="4315" spans="1:11" x14ac:dyDescent="0.25">
      <c r="A4315" t="str">
        <v>BellBrook</v>
      </c>
      <c r="B4315">
        <v>40075.199999999997</v>
      </c>
      <c r="C4315">
        <v>71454</v>
      </c>
      <c r="D4315" s="6">
        <v>45975</v>
      </c>
      <c r="E4315" s="6">
        <v>45979</v>
      </c>
      <c r="F4315" t="str">
        <v>3010-1K</v>
      </c>
      <c r="G4315">
        <v>2</v>
      </c>
      <c r="H4315">
        <v>0</v>
      </c>
      <c r="I4315">
        <v>2</v>
      </c>
      <c r="J4315" t="str">
        <v>STOCK</v>
      </c>
      <c r="K4315">
        <v>0</v>
      </c>
    </row>
    <row r="4316" spans="1:11" x14ac:dyDescent="0.25">
      <c r="A4316">
        <v>0</v>
      </c>
      <c r="B4316">
        <v>0</v>
      </c>
      <c r="C4316">
        <v>0</v>
      </c>
      <c r="D4316" s="6">
        <v>0</v>
      </c>
      <c r="E4316" s="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4635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4307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328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225</v>
      </c>
      <c r="J2" s="21">
        <f>SUMIFS('Report 2'!O:O,'Report 2'!A:A,A2,'Report 2'!J:J,"stock")</f>
        <v>277948</v>
      </c>
      <c r="K2" s="21">
        <f>SUMIFS('Report 2'!I:I,'Report 2'!A:A,A2,'Report 2'!J:J,"&lt;&gt;stock")</f>
        <v>103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59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54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303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26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12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73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186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182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4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3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104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103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116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116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9</v>
      </c>
      <c r="C28" s="21">
        <f ca="1">SUMIF('Report 2'!A:O,'Brand Wise Report'!A28,'Report 2'!M:M)</f>
        <v>181720</v>
      </c>
      <c r="D28" s="21">
        <f ca="1">SUMIF('Report 2'!A:O,'Brand Wise Report'!A28,'Report 2'!H:H)</f>
        <v>9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3436</v>
      </c>
      <c r="B41" s="35">
        <f t="shared" ref="B41:G41" ca="1" si="0">SUM(B2:B40)</f>
        <v>6095</v>
      </c>
      <c r="C41" s="35">
        <f t="shared" ca="1" si="0"/>
        <v>102326183.13999979</v>
      </c>
      <c r="D41" s="35">
        <f t="shared" ca="1" si="0"/>
        <v>5557</v>
      </c>
      <c r="E41" s="35">
        <f t="shared" ca="1" si="0"/>
        <v>99636645.296666488</v>
      </c>
      <c r="F41" s="35">
        <f t="shared" ca="1" si="0"/>
        <v>538</v>
      </c>
      <c r="G41" s="35">
        <f t="shared" ca="1" si="0"/>
        <v>2689537.8433333333</v>
      </c>
      <c r="H41" s="35"/>
      <c r="I41" s="35">
        <f>SUM(I2:I40)</f>
        <v>413</v>
      </c>
      <c r="J41" s="35">
        <f>SUM(J2:J40)</f>
        <v>2180102.91</v>
      </c>
      <c r="K41" s="35">
        <f>SUM(K2:K40)</f>
        <v>125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87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87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>
        <v>0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>
        <v>0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>
        <v>0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>
        <v>0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>
        <v>0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>
        <v>0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>
        <v>0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>
        <v>0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>
        <v>0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>
        <v>0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>
        <v>0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>
        <v>0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>
        <v>0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>
        <v>0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>
        <v>0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>
        <v>0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>
        <v>0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>
        <v>0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>
        <v>0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>
        <v>0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>
        <v>0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>
        <v>0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 t="str">
        <v>Dispatch Date</v>
      </c>
      <c r="B535" t="str">
        <v>Awb Number</v>
      </c>
      <c r="C535" t="str">
        <v>Docket Status</v>
      </c>
      <c r="D535" t="str">
        <v>Customer name</v>
      </c>
      <c r="E535" t="str">
        <v>Other</v>
      </c>
      <c r="F535" t="str">
        <v>Dispatch Date</v>
      </c>
    </row>
    <row r="536" spans="1:6" x14ac:dyDescent="0.25">
      <c r="A536" s="6">
        <v>45955</v>
      </c>
      <c r="B536" t="str">
        <v>BY  HAND</v>
      </c>
      <c r="C536" t="str">
        <v>COMPANY PERSON</v>
      </c>
      <c r="D536" t="str">
        <v>SYMBIO SCEINTIFIC</v>
      </c>
      <c r="E536" t="str">
        <v>Other</v>
      </c>
      <c r="F536" t="str">
        <v>Saturday</v>
      </c>
    </row>
    <row r="537" spans="1:6" x14ac:dyDescent="0.25">
      <c r="A537" s="6">
        <v>45812</v>
      </c>
      <c r="B537" t="str">
        <v>BY HAND</v>
      </c>
      <c r="C537" t="str">
        <v>PRIYANKA MADAM</v>
      </c>
      <c r="D537" t="str">
        <v>ICGEB</v>
      </c>
      <c r="E537" t="str">
        <v>Other</v>
      </c>
      <c r="F537" t="str">
        <v>Wednesday</v>
      </c>
    </row>
    <row r="538" spans="1:6" x14ac:dyDescent="0.25">
      <c r="A538" s="6">
        <v>45840</v>
      </c>
      <c r="B538" t="str">
        <v>BY PORTER</v>
      </c>
      <c r="C538" t="str">
        <v>BY PORTER</v>
      </c>
      <c r="D538" t="str">
        <v>NDTL</v>
      </c>
      <c r="E538" t="str">
        <v>Other</v>
      </c>
      <c r="F538" t="str">
        <v>Wednesday</v>
      </c>
    </row>
    <row r="539" spans="1:6" x14ac:dyDescent="0.25">
      <c r="A539" s="6">
        <v>45894</v>
      </c>
      <c r="B539" t="str">
        <v>D3001955194</v>
      </c>
      <c r="C539" t="str">
        <v>Delivered</v>
      </c>
      <c r="D539" t="str">
        <v>IISER MOHALI</v>
      </c>
      <c r="E539" t="str">
        <v>DTDC</v>
      </c>
      <c r="F539" t="str">
        <v>Monday</v>
      </c>
    </row>
    <row r="540" spans="1:6" x14ac:dyDescent="0.25">
      <c r="A540" s="6">
        <v>45846</v>
      </c>
      <c r="B540" t="str">
        <v>D3001996933</v>
      </c>
      <c r="C540" t="str">
        <v>Delivered</v>
      </c>
      <c r="D540" t="str">
        <v>VECTOR</v>
      </c>
      <c r="E540" t="str">
        <v>DTDC</v>
      </c>
      <c r="F540" t="str">
        <v>Tuesday</v>
      </c>
    </row>
    <row r="541" spans="1:6" x14ac:dyDescent="0.25">
      <c r="A541" s="6">
        <v>45846</v>
      </c>
      <c r="B541" t="str">
        <v>D3001996934</v>
      </c>
      <c r="C541" t="str">
        <v>Delivered</v>
      </c>
      <c r="D541" t="str">
        <v>BIO SYSTEMS</v>
      </c>
      <c r="E541" t="str">
        <v>DTDC</v>
      </c>
      <c r="F541" t="str">
        <v>Tuesday</v>
      </c>
    </row>
    <row r="542" spans="1:6" x14ac:dyDescent="0.25">
      <c r="A542" s="6">
        <v>45846</v>
      </c>
      <c r="B542" t="str">
        <v>D3001996935</v>
      </c>
      <c r="C542" t="str">
        <v>Delivered</v>
      </c>
      <c r="D542" t="str">
        <v>Medlife</v>
      </c>
      <c r="E542" t="str">
        <v>DTDC</v>
      </c>
      <c r="F542" t="str">
        <v>Tuesday</v>
      </c>
    </row>
    <row r="543" spans="1:6" x14ac:dyDescent="0.25">
      <c r="A543" s="6">
        <v>45880</v>
      </c>
      <c r="B543" t="str">
        <v>D3001997013</v>
      </c>
      <c r="C543" t="str">
        <v>Delivered</v>
      </c>
      <c r="D543" t="str">
        <v>RESEARCH WORLD</v>
      </c>
      <c r="E543" t="str">
        <v>DTDC</v>
      </c>
      <c r="F543" t="str">
        <v>Monday</v>
      </c>
    </row>
    <row r="544" spans="1:6" x14ac:dyDescent="0.25">
      <c r="A544" s="6">
        <v>45880</v>
      </c>
      <c r="B544" t="str">
        <v>D3001997014</v>
      </c>
      <c r="C544" t="str">
        <v>Delivered</v>
      </c>
      <c r="D544" t="str">
        <v>IMTECH</v>
      </c>
      <c r="E544" t="str">
        <v>DTDC</v>
      </c>
      <c r="F544" t="str">
        <v>Monday</v>
      </c>
    </row>
    <row r="545" spans="1:6" x14ac:dyDescent="0.25">
      <c r="A545" s="6">
        <v>45880</v>
      </c>
      <c r="B545" t="str">
        <v>D3001997015</v>
      </c>
      <c r="C545" t="str">
        <v>Delivered</v>
      </c>
      <c r="D545" t="str">
        <v>IIT-ROORKE</v>
      </c>
      <c r="E545" t="str">
        <v>DTDC</v>
      </c>
      <c r="F545" t="str">
        <v>Monday</v>
      </c>
    </row>
    <row r="546" spans="1:6" x14ac:dyDescent="0.25">
      <c r="A546" s="6">
        <v>45887</v>
      </c>
      <c r="B546" t="str">
        <v>D3001997017</v>
      </c>
      <c r="C546" t="str">
        <v>Delivered</v>
      </c>
      <c r="D546" t="str">
        <v>Essence</v>
      </c>
      <c r="E546" t="str">
        <v>DTDC</v>
      </c>
      <c r="F546" t="str">
        <v>Monday</v>
      </c>
    </row>
    <row r="547" spans="1:6" x14ac:dyDescent="0.25">
      <c r="A547" s="6">
        <v>45887</v>
      </c>
      <c r="B547" t="str">
        <v>D3001997018</v>
      </c>
      <c r="C547" t="str">
        <v>Delivered</v>
      </c>
      <c r="D547" t="str">
        <v>MEDLIFE</v>
      </c>
      <c r="E547" t="str">
        <v>DTDC</v>
      </c>
      <c r="F547" t="str">
        <v>Monday</v>
      </c>
    </row>
    <row r="548" spans="1:6" x14ac:dyDescent="0.25">
      <c r="A548" s="6">
        <v>45836</v>
      </c>
      <c r="B548" t="str">
        <v>D3002213696</v>
      </c>
      <c r="C548" t="str">
        <v>Delivered</v>
      </c>
      <c r="D548" t="str">
        <v>SOHST</v>
      </c>
      <c r="E548" t="str">
        <v>DTDC</v>
      </c>
      <c r="F548" t="str">
        <v>Saturday</v>
      </c>
    </row>
    <row r="549" spans="1:6" x14ac:dyDescent="0.25">
      <c r="A549" s="6">
        <v>45846</v>
      </c>
      <c r="B549" t="str">
        <v>D3002213697</v>
      </c>
      <c r="C549" t="str">
        <v>Delivered</v>
      </c>
      <c r="D549" t="str">
        <v>RESEARCH</v>
      </c>
      <c r="E549" t="str">
        <v>DTDC</v>
      </c>
      <c r="F549" t="str">
        <v>Tuesday</v>
      </c>
    </row>
    <row r="550" spans="1:6" x14ac:dyDescent="0.25">
      <c r="A550" s="6">
        <v>45832</v>
      </c>
      <c r="B550" t="str">
        <v>D3002213704</v>
      </c>
      <c r="C550" t="str">
        <v>Delivered</v>
      </c>
      <c r="D550" t="str">
        <v>MEDLIFE</v>
      </c>
      <c r="E550" t="str">
        <v>DTDC</v>
      </c>
      <c r="F550" t="str">
        <v>Tuesday</v>
      </c>
    </row>
    <row r="551" spans="1:6" x14ac:dyDescent="0.25">
      <c r="A551" s="6">
        <v>45829</v>
      </c>
      <c r="B551" t="str">
        <v>D3002213705</v>
      </c>
      <c r="C551" t="str">
        <v>Delivered</v>
      </c>
      <c r="D551" t="str">
        <v>Imtech</v>
      </c>
      <c r="E551" t="str">
        <v>DTDC</v>
      </c>
      <c r="F551" t="str">
        <v>Saturday</v>
      </c>
    </row>
    <row r="552" spans="1:6" x14ac:dyDescent="0.25">
      <c r="A552" s="6">
        <v>45867</v>
      </c>
      <c r="B552" t="str">
        <v>D3002709220</v>
      </c>
      <c r="C552" t="str">
        <v>Delivered</v>
      </c>
      <c r="D552" t="str">
        <v>IMTECH</v>
      </c>
      <c r="E552" t="str">
        <v>DTDC</v>
      </c>
      <c r="F552" t="str">
        <v>Tuesday</v>
      </c>
    </row>
    <row r="553" spans="1:6" x14ac:dyDescent="0.25">
      <c r="A553" s="6">
        <v>45852</v>
      </c>
      <c r="B553" t="str">
        <v>D3002709675</v>
      </c>
      <c r="C553" t="str">
        <v>Delivered</v>
      </c>
      <c r="D553" t="str">
        <v>Medlife</v>
      </c>
      <c r="E553" t="str">
        <v>DTDC</v>
      </c>
      <c r="F553" t="str">
        <v>Monday</v>
      </c>
    </row>
    <row r="554" spans="1:6" x14ac:dyDescent="0.25">
      <c r="A554" s="6">
        <v>45852</v>
      </c>
      <c r="B554" t="str">
        <v>D3002709676</v>
      </c>
      <c r="C554" t="str">
        <v>Delivered</v>
      </c>
      <c r="D554" t="str">
        <v>IMTECH</v>
      </c>
      <c r="E554" t="str">
        <v>DTDC</v>
      </c>
      <c r="F554" t="str">
        <v>Monday</v>
      </c>
    </row>
    <row r="555" spans="1:6" x14ac:dyDescent="0.25">
      <c r="A555" s="6">
        <v>45860</v>
      </c>
      <c r="B555" t="str">
        <v>D3002709684</v>
      </c>
      <c r="C555" t="str">
        <v>Delivered</v>
      </c>
      <c r="D555" t="str">
        <v>IMTECH</v>
      </c>
      <c r="E555" t="str">
        <v>DTDC</v>
      </c>
      <c r="F555" t="str">
        <v>Tuesday</v>
      </c>
    </row>
    <row r="556" spans="1:6" x14ac:dyDescent="0.25">
      <c r="A556" s="6">
        <v>45860</v>
      </c>
      <c r="B556" t="str">
        <v>D3002709685</v>
      </c>
      <c r="C556" t="str">
        <v>Delivered</v>
      </c>
      <c r="D556" t="str">
        <v>Essence</v>
      </c>
      <c r="E556" t="str">
        <v>DTDC</v>
      </c>
      <c r="F556" t="str">
        <v>Tuesday</v>
      </c>
    </row>
    <row r="557" spans="1:6" x14ac:dyDescent="0.25">
      <c r="A557" s="6">
        <v>45867</v>
      </c>
      <c r="B557" t="str">
        <v>D3002864036</v>
      </c>
      <c r="C557" t="str">
        <v>Delivered</v>
      </c>
      <c r="D557" t="str">
        <v>MEDLIFE</v>
      </c>
      <c r="E557" t="str">
        <v>DTDC</v>
      </c>
      <c r="F557" t="str">
        <v>Tuesday</v>
      </c>
    </row>
    <row r="558" spans="1:6" x14ac:dyDescent="0.25">
      <c r="A558" s="6">
        <v>45867</v>
      </c>
      <c r="B558" t="str">
        <v>D3002864037</v>
      </c>
      <c r="C558" t="str">
        <v>Delivered</v>
      </c>
      <c r="D558" t="str">
        <v>IMTECH</v>
      </c>
      <c r="E558" t="str">
        <v>DTDC</v>
      </c>
      <c r="F558" t="str">
        <v>Tuesday</v>
      </c>
    </row>
    <row r="559" spans="1:6" x14ac:dyDescent="0.25">
      <c r="A559" s="6">
        <v>45873</v>
      </c>
      <c r="B559" t="str">
        <v>D3002864041</v>
      </c>
      <c r="C559" t="str">
        <v>Delivered</v>
      </c>
      <c r="D559" t="str">
        <v>POOJA TRADERS</v>
      </c>
      <c r="E559" t="str">
        <v>DTDC</v>
      </c>
      <c r="F559" t="str">
        <v>Monday</v>
      </c>
    </row>
    <row r="560" spans="1:6" x14ac:dyDescent="0.25">
      <c r="A560" s="6">
        <v>45871</v>
      </c>
      <c r="B560" t="str">
        <v>D3002864042</v>
      </c>
      <c r="C560" t="str">
        <v>Delivered</v>
      </c>
      <c r="D560" t="str">
        <v>Medlife</v>
      </c>
      <c r="E560" t="str">
        <v>DTDC</v>
      </c>
      <c r="F560" t="str">
        <v>Saturday</v>
      </c>
    </row>
    <row r="561" spans="1:6" x14ac:dyDescent="0.25">
      <c r="A561" s="6">
        <v>45875</v>
      </c>
      <c r="B561" t="str">
        <v>D3002864046</v>
      </c>
      <c r="C561" t="str">
        <v>Delivered</v>
      </c>
      <c r="D561" t="str">
        <v>MEDLIFE</v>
      </c>
      <c r="E561" t="str">
        <v>DTDC</v>
      </c>
      <c r="F561" t="str">
        <v>Wednesday</v>
      </c>
    </row>
    <row r="562" spans="1:6" x14ac:dyDescent="0.25">
      <c r="A562" s="6">
        <v>45901</v>
      </c>
      <c r="B562" t="str">
        <v>D3002950334</v>
      </c>
      <c r="C562" t="str">
        <v>Delivered</v>
      </c>
      <c r="D562" t="str">
        <v>IISER MOHALI</v>
      </c>
      <c r="E562" t="str">
        <v>DTDC</v>
      </c>
      <c r="F562" t="str">
        <v>Monday</v>
      </c>
    </row>
    <row r="563" spans="1:6" x14ac:dyDescent="0.25">
      <c r="A563" s="6">
        <v>45908</v>
      </c>
      <c r="B563" t="str">
        <v>D3002950414</v>
      </c>
      <c r="C563" t="str">
        <v>Delivered</v>
      </c>
      <c r="D563" t="str">
        <v>RESEARCH</v>
      </c>
      <c r="E563" t="str">
        <v>DTDC</v>
      </c>
      <c r="F563" t="str">
        <v>Monday</v>
      </c>
    </row>
    <row r="564" spans="1:6" x14ac:dyDescent="0.25">
      <c r="A564" s="6">
        <v>0</v>
      </c>
      <c r="B564" t="str">
        <v>D3002950415</v>
      </c>
      <c r="C564">
        <v>0</v>
      </c>
      <c r="D564">
        <v>0</v>
      </c>
      <c r="E564">
        <v>0</v>
      </c>
      <c r="F564">
        <v>0</v>
      </c>
    </row>
    <row r="565" spans="1:6" x14ac:dyDescent="0.25">
      <c r="A565" s="6">
        <v>0</v>
      </c>
      <c r="B565" t="str">
        <v>D3002950416</v>
      </c>
      <c r="C565">
        <v>0</v>
      </c>
      <c r="D565">
        <v>0</v>
      </c>
      <c r="E565">
        <v>0</v>
      </c>
      <c r="F565">
        <v>0</v>
      </c>
    </row>
    <row r="566" spans="1:6" x14ac:dyDescent="0.25">
      <c r="A566" s="6">
        <v>0</v>
      </c>
      <c r="B566" t="str">
        <v>D3002950417</v>
      </c>
      <c r="C566">
        <v>0</v>
      </c>
      <c r="D566">
        <v>0</v>
      </c>
      <c r="E566">
        <v>0</v>
      </c>
      <c r="F566">
        <v>0</v>
      </c>
    </row>
    <row r="567" spans="1:6" x14ac:dyDescent="0.25">
      <c r="A567" s="6">
        <v>0</v>
      </c>
      <c r="B567" t="str">
        <v>D3003568451</v>
      </c>
      <c r="C567">
        <v>0</v>
      </c>
      <c r="D567">
        <v>0</v>
      </c>
      <c r="E567">
        <v>0</v>
      </c>
      <c r="F567">
        <v>0</v>
      </c>
    </row>
    <row r="568" spans="1:6" x14ac:dyDescent="0.25">
      <c r="A568" s="6">
        <v>0</v>
      </c>
      <c r="B568" t="str">
        <v>D3003568486</v>
      </c>
      <c r="C568">
        <v>0</v>
      </c>
      <c r="D568">
        <v>0</v>
      </c>
      <c r="E568">
        <v>0</v>
      </c>
      <c r="F568">
        <v>0</v>
      </c>
    </row>
    <row r="569" spans="1:6" x14ac:dyDescent="0.25">
      <c r="A569" s="6">
        <v>0</v>
      </c>
      <c r="B569" t="str">
        <v>D3003568487</v>
      </c>
      <c r="C569">
        <v>0</v>
      </c>
      <c r="D569">
        <v>0</v>
      </c>
      <c r="E569">
        <v>0</v>
      </c>
      <c r="F569">
        <v>0</v>
      </c>
    </row>
    <row r="570" spans="1:6" x14ac:dyDescent="0.25">
      <c r="A570" s="6">
        <v>0</v>
      </c>
      <c r="B570" t="str">
        <v>D3003568488</v>
      </c>
      <c r="C570">
        <v>0</v>
      </c>
      <c r="D570">
        <v>0</v>
      </c>
      <c r="E570">
        <v>0</v>
      </c>
      <c r="F570">
        <v>0</v>
      </c>
    </row>
    <row r="571" spans="1:6" x14ac:dyDescent="0.25">
      <c r="A571" s="6">
        <v>0</v>
      </c>
      <c r="B571" t="str">
        <v>D3003710005</v>
      </c>
      <c r="C571">
        <v>0</v>
      </c>
      <c r="D571">
        <v>0</v>
      </c>
      <c r="E571">
        <v>0</v>
      </c>
      <c r="F571">
        <v>0</v>
      </c>
    </row>
    <row r="572" spans="1:6" x14ac:dyDescent="0.25">
      <c r="A572" s="6">
        <v>0</v>
      </c>
      <c r="B572" t="str">
        <v>D3003710006</v>
      </c>
      <c r="C572">
        <v>0</v>
      </c>
      <c r="D572">
        <v>0</v>
      </c>
      <c r="E572">
        <v>0</v>
      </c>
      <c r="F572">
        <v>0</v>
      </c>
    </row>
    <row r="573" spans="1:6" x14ac:dyDescent="0.25">
      <c r="A573" s="6">
        <v>0</v>
      </c>
      <c r="B573" t="str">
        <v>D3003710010</v>
      </c>
      <c r="C573">
        <v>0</v>
      </c>
      <c r="D573">
        <v>0</v>
      </c>
      <c r="E573">
        <v>0</v>
      </c>
      <c r="F573">
        <v>0</v>
      </c>
    </row>
    <row r="574" spans="1:6" x14ac:dyDescent="0.25">
      <c r="A574" s="6">
        <v>0</v>
      </c>
      <c r="B574" t="str">
        <v>D3003710012</v>
      </c>
      <c r="C574">
        <v>0</v>
      </c>
      <c r="D574">
        <v>0</v>
      </c>
      <c r="E574">
        <v>0</v>
      </c>
      <c r="F574">
        <v>0</v>
      </c>
    </row>
    <row r="575" spans="1:6" x14ac:dyDescent="0.25">
      <c r="A575" s="6">
        <v>0</v>
      </c>
      <c r="B575" t="str">
        <v>D3003710013</v>
      </c>
      <c r="C575">
        <v>0</v>
      </c>
      <c r="D575">
        <v>0</v>
      </c>
      <c r="E575">
        <v>0</v>
      </c>
      <c r="F575">
        <v>0</v>
      </c>
    </row>
    <row r="576" spans="1:6" x14ac:dyDescent="0.25">
      <c r="A576" s="6">
        <v>0</v>
      </c>
      <c r="B576" t="str">
        <v>D3003710017</v>
      </c>
      <c r="C576">
        <v>0</v>
      </c>
      <c r="D576">
        <v>0</v>
      </c>
      <c r="E576">
        <v>0</v>
      </c>
      <c r="F576">
        <v>0</v>
      </c>
    </row>
    <row r="577" spans="1:6" x14ac:dyDescent="0.25">
      <c r="A577" s="6">
        <v>0</v>
      </c>
      <c r="B577" t="str">
        <v>D3003710018</v>
      </c>
      <c r="C577">
        <v>0</v>
      </c>
      <c r="D577">
        <v>0</v>
      </c>
      <c r="E577">
        <v>0</v>
      </c>
      <c r="F577">
        <v>0</v>
      </c>
    </row>
    <row r="578" spans="1:6" x14ac:dyDescent="0.25">
      <c r="A578" s="6">
        <v>0</v>
      </c>
      <c r="B578" t="str">
        <v>D3003908734</v>
      </c>
      <c r="C578">
        <v>0</v>
      </c>
      <c r="D578">
        <v>0</v>
      </c>
      <c r="E578">
        <v>0</v>
      </c>
      <c r="F578">
        <v>0</v>
      </c>
    </row>
    <row r="579" spans="1:6" x14ac:dyDescent="0.25">
      <c r="A579" s="6">
        <v>0</v>
      </c>
      <c r="B579" t="str">
        <v>D3003908735</v>
      </c>
      <c r="C579">
        <v>0</v>
      </c>
      <c r="D579">
        <v>0</v>
      </c>
      <c r="E579">
        <v>0</v>
      </c>
      <c r="F579">
        <v>0</v>
      </c>
    </row>
    <row r="580" spans="1:6" x14ac:dyDescent="0.25">
      <c r="A580" s="6">
        <v>0</v>
      </c>
      <c r="B580" t="str">
        <v>D3003908739</v>
      </c>
      <c r="C580">
        <v>0</v>
      </c>
      <c r="D580">
        <v>0</v>
      </c>
      <c r="E580">
        <v>0</v>
      </c>
      <c r="F580">
        <v>0</v>
      </c>
    </row>
    <row r="581" spans="1:6" x14ac:dyDescent="0.25">
      <c r="A581" s="6">
        <v>0</v>
      </c>
      <c r="B581" t="str">
        <v>D3003908740</v>
      </c>
      <c r="C581">
        <v>0</v>
      </c>
      <c r="D581">
        <v>0</v>
      </c>
      <c r="E581">
        <v>0</v>
      </c>
      <c r="F581">
        <v>0</v>
      </c>
    </row>
    <row r="582" spans="1:6" x14ac:dyDescent="0.25">
      <c r="A582" s="6">
        <v>0</v>
      </c>
      <c r="B582" t="str">
        <v>Expired</v>
      </c>
      <c r="C582">
        <v>0</v>
      </c>
      <c r="D582">
        <v>0</v>
      </c>
      <c r="E582">
        <v>0</v>
      </c>
      <c r="F582">
        <v>0</v>
      </c>
    </row>
    <row r="583" spans="1:6" x14ac:dyDescent="0.25">
      <c r="A583" s="6">
        <v>0</v>
      </c>
      <c r="B583" t="str">
        <v>PORTER</v>
      </c>
      <c r="C583">
        <v>0</v>
      </c>
      <c r="D583">
        <v>0</v>
      </c>
      <c r="E583">
        <v>0</v>
      </c>
      <c r="F583">
        <v>0</v>
      </c>
    </row>
    <row r="584" spans="1:6" x14ac:dyDescent="0.25">
      <c r="A584" s="6">
        <v>0</v>
      </c>
      <c r="B584" t="str">
        <v>WILL BE BILLED</v>
      </c>
      <c r="C584">
        <v>0</v>
      </c>
      <c r="D584">
        <v>0</v>
      </c>
      <c r="E584">
        <v>0</v>
      </c>
      <c r="F584">
        <v>0</v>
      </c>
    </row>
    <row r="585" spans="1:6" x14ac:dyDescent="0.25">
      <c r="A585" s="6">
        <v>0</v>
      </c>
      <c r="B585" t="str">
        <v>with M Bio</v>
      </c>
      <c r="C585">
        <v>0</v>
      </c>
      <c r="D585">
        <v>0</v>
      </c>
      <c r="E585">
        <v>0</v>
      </c>
      <c r="F585">
        <v>0</v>
      </c>
    </row>
    <row r="586" spans="1:6" x14ac:dyDescent="0.25">
      <c r="A586" s="6">
        <v>0</v>
      </c>
      <c r="B586">
        <v>0</v>
      </c>
      <c r="C586">
        <v>0</v>
      </c>
      <c r="D586">
        <v>0</v>
      </c>
      <c r="E586">
        <v>0</v>
      </c>
      <c r="F586">
        <v>0</v>
      </c>
    </row>
    <row r="587" spans="1:6" x14ac:dyDescent="0.25">
      <c r="A587" s="6">
        <v>0</v>
      </c>
      <c r="B587">
        <v>0</v>
      </c>
      <c r="C587">
        <v>0</v>
      </c>
      <c r="D587">
        <v>0</v>
      </c>
      <c r="E587">
        <v>0</v>
      </c>
      <c r="F58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2025-11-18T13:20:45Z</dcterms:modified>
  <cp:contentStatus/>
</cp:coreProperties>
</file>