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2ADE586-1B78-4D41-B35D-E50DFD8971B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<sst xmlns="http://schemas.openxmlformats.org/spreadsheetml/2006/main" count="18869" uniqueCount="3626">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</sst>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3625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3625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3625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3625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3621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4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_xlfn._xlws.SORT(_xlfn._xlws.FILTER(A3:D365,C3:C365=0))</f>
        <v>45915</v>
      </c>
      <c r="I3" s="1">
        <v>58155668325</v>
      </c>
      <c r="J3" s="1">
        <v>0</v>
      </c>
      <c r="K3" s="1" t="str">
        <v>IISER PUNE</v>
      </c>
      <c r="L3" s="25"/>
      <c r="M3" t="str" cm="1">
        <f t="array" ref="M3">_xlfn._xlws.SORT(_xlfn.TEXTJOIN(",", TRUE, _xlfn._xlws.FILTER(I:I, ISNUMBER(--LEFT(I:I,1)))))</f>
        <v>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58155693046</v>
      </c>
      <c r="J4" s="1">
        <v>0</v>
      </c>
      <c r="K4" s="1" t="str">
        <v>IIT KANPUR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1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1</v>
      </c>
      <c r="L10" s="1" t="str">
        <v>JNU</v>
      </c>
      <c r="M10" s="1">
        <v>4</v>
      </c>
      <c r="N10" s="1" t="str">
        <v>MABTECH</v>
      </c>
      <c r="O10" s="1">
        <v>0</v>
      </c>
      <c r="P10" s="1" t="str">
        <v>DELHI</v>
      </c>
      <c r="Q10" s="1" t="str">
        <v>Priyanka Madam</v>
      </c>
      <c r="R10" s="1">
        <f t="shared" si="1"/>
        <v>1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14</v>
      </c>
      <c r="L11" s="1" t="str">
        <v>MIRANDA</v>
      </c>
      <c r="M11" s="1">
        <v>4</v>
      </c>
      <c r="N11" s="1" t="str">
        <v>BioLegend</v>
      </c>
      <c r="O11" s="1">
        <v>0</v>
      </c>
      <c r="P11" s="1" t="str">
        <v>Delhi</v>
      </c>
      <c r="Q11" s="1" t="str">
        <v>Priyanka Madam</v>
      </c>
      <c r="R11" s="1">
        <f t="shared" si="1"/>
        <v>14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</v>
      </c>
      <c r="L12" s="1" t="str">
        <v>Nanogen Healthcare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NIAB</v>
      </c>
      <c r="M13" s="1">
        <v>-20</v>
      </c>
      <c r="N13" s="1" t="str">
        <v>Dharmacon</v>
      </c>
      <c r="O13" s="1" t="str">
        <v>FOC</v>
      </c>
      <c r="P13" s="1" t="str">
        <v>Hyderabad</v>
      </c>
      <c r="Q13" s="1" t="str">
        <v>Saturday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>
        <f t="shared" si="1"/>
        <v>1</v>
      </c>
      <c r="S14" s="1" t="str">
        <f>VLOOKUP(P14,'Customer List'!C:D,2,)</f>
        <v>STOCK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>
        <f t="shared" si="1"/>
        <v>12</v>
      </c>
      <c r="S15" s="1" t="str">
        <f>VLOOKUP(P15,'Customer List'!C:D,2,)</f>
        <v>STOCK</v>
      </c>
    </row>
    <row r="16" spans="1:19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>
        <v>0</v>
      </c>
      <c r="G16" s="1" t="str">
        <v>DELHI</v>
      </c>
      <c r="H16" s="1" t="str">
        <v>Priyanka Madam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17</v>
      </c>
      <c r="S16" s="1" t="str">
        <f>VLOOKUP(P16,'Customer List'!C:D,2,)</f>
        <v>STOCK</v>
      </c>
    </row>
    <row r="17" spans="1:19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>
        <f t="shared" si="1"/>
        <v>1</v>
      </c>
      <c r="S17" s="1" t="str">
        <f>VLOOKUP(P17,'Customer List'!C:D,2,)</f>
        <v>STOCK</v>
      </c>
    </row>
    <row r="18" spans="1:19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>
        <f t="shared" si="1"/>
        <v>23</v>
      </c>
      <c r="S18" s="1" t="str">
        <f>VLOOKUP(P18,'Customer List'!C:D,2,)</f>
        <v>STOCK</v>
      </c>
    </row>
    <row r="19" spans="1:19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5</v>
      </c>
      <c r="L19" s="1" t="str">
        <v>Sample (PM)</v>
      </c>
      <c r="M19" s="1">
        <v>4</v>
      </c>
      <c r="N19" s="1" t="str">
        <v>Hansa Biomed</v>
      </c>
      <c r="O19" s="1" t="str">
        <v>Priyanka Madam</v>
      </c>
      <c r="P19" s="1" t="str">
        <v>delhi</v>
      </c>
      <c r="Q19" s="1" t="str">
        <v>Priyanka Madam</v>
      </c>
      <c r="R19" s="1">
        <f t="shared" si="1"/>
        <v>5</v>
      </c>
      <c r="S19" s="1" t="str">
        <f>VLOOKUP(P19,'Customer List'!C:D,2,)</f>
        <v>Local</v>
      </c>
    </row>
    <row r="20" spans="1:19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Shubh Sales</v>
      </c>
      <c r="M20" s="1">
        <v>-80</v>
      </c>
      <c r="N20" s="1" t="str">
        <v>BPS</v>
      </c>
      <c r="O20" s="1">
        <v>0</v>
      </c>
      <c r="P20" s="1" t="str">
        <v>JAIPUR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2</v>
      </c>
      <c r="L21" s="1" t="str">
        <v>SOLUTION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SOUTH CAMPUS</v>
      </c>
      <c r="M22" s="1" t="str">
        <v>RT</v>
      </c>
      <c r="N22" s="1" t="str">
        <v>HOEFER</v>
      </c>
      <c r="O22" s="1">
        <v>0</v>
      </c>
      <c r="P22" s="1" t="str">
        <v>Delhi</v>
      </c>
      <c r="Q22" s="1" t="str">
        <v>Sample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3</v>
      </c>
      <c r="L23" s="1" t="str">
        <v>STOCK</v>
      </c>
      <c r="M23" s="1">
        <v>4</v>
      </c>
      <c r="N23" s="1" t="str">
        <v>BioLegend</v>
      </c>
      <c r="O23" s="1" t="str">
        <v>FOC Informed By Priya Madam and informed to SM Sir</v>
      </c>
      <c r="P23" s="1" t="str">
        <v>STOCK</v>
      </c>
      <c r="Q23" s="1" t="str">
        <v>Stock</v>
      </c>
      <c r="R23" s="1">
        <f t="shared" si="1"/>
        <v>3</v>
      </c>
      <c r="S23" s="1" t="str">
        <f>VLOOKUP(P23,'Customer List'!C:D,2,)</f>
        <v>STOCK</v>
      </c>
    </row>
    <row r="24" spans="1:19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stock</v>
      </c>
      <c r="M24" s="1">
        <v>-20</v>
      </c>
      <c r="N24" s="1" t="str">
        <v>Dharmacon</v>
      </c>
      <c r="O24" s="1" t="str">
        <v>Extra Item Purchased (Informed by Dharmendra Sir)</v>
      </c>
      <c r="P24" s="1" t="str">
        <v>STOCK</v>
      </c>
      <c r="Q24" s="1" t="str">
        <v>Stock</v>
      </c>
      <c r="R24" s="1">
        <f t="shared" si="1"/>
        <v>1</v>
      </c>
      <c r="S24" s="1" t="str">
        <f>VLOOKUP(P24,'Customer List'!C:D,2,)</f>
        <v>STOCK</v>
      </c>
    </row>
    <row r="25" spans="1:19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3</v>
      </c>
      <c r="L25" s="1" t="str">
        <v>STOCK</v>
      </c>
      <c r="M25" s="1">
        <v>-20</v>
      </c>
      <c r="N25" s="1" t="str">
        <v>BioLegend</v>
      </c>
      <c r="O25" s="1" t="str">
        <v xml:space="preserve">Same item dispatched to Aiims from Opening Stock </v>
      </c>
      <c r="P25" s="1" t="str">
        <v>STOCK</v>
      </c>
      <c r="Q25" s="1" t="str">
        <v>Stock</v>
      </c>
      <c r="R25" s="1">
        <f t="shared" si="1"/>
        <v>3</v>
      </c>
      <c r="S25" s="1" t="str">
        <f>VLOOKUP(P25,'Customer List'!C:D,2,)</f>
        <v>STOCK</v>
      </c>
    </row>
    <row r="26" spans="1:19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STOCK</v>
      </c>
      <c r="M26" s="1" t="str">
        <v>RT</v>
      </c>
      <c r="N26" s="1" t="str">
        <v>Revvity</v>
      </c>
      <c r="O26" s="1" t="str">
        <v>MACHINE (PRIYANKA MADAM)</v>
      </c>
      <c r="P26" s="1" t="str">
        <v>STOCK</v>
      </c>
      <c r="Q26" s="1" t="str">
        <v>Stock</v>
      </c>
      <c r="R26" s="1">
        <f t="shared" si="1"/>
        <v>2</v>
      </c>
      <c r="S26" s="1" t="str">
        <f>VLOOKUP(P26,'Customer List'!C:D,2,)</f>
        <v>STOCK</v>
      </c>
    </row>
    <row r="27" spans="1:19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1</v>
      </c>
      <c r="L27" s="1" t="str">
        <v>STOCK</v>
      </c>
      <c r="M27" s="1">
        <v>4</v>
      </c>
      <c r="N27" s="1" t="str">
        <v>BioLegend</v>
      </c>
      <c r="O27" s="1" t="str">
        <v>Return From Bio Health (Extra Purchase infromed by Priynka Madam)</v>
      </c>
      <c r="P27" s="1" t="str">
        <v>STOCK</v>
      </c>
      <c r="Q27" s="1" t="str">
        <v>Priyanka Madam</v>
      </c>
      <c r="R27" s="1">
        <f t="shared" si="1"/>
        <v>1</v>
      </c>
      <c r="S27" s="1" t="str">
        <f>VLOOKUP(P27,'Customer List'!C:D,2,)</f>
        <v>STOCK</v>
      </c>
    </row>
    <row r="28" spans="1:19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9</v>
      </c>
      <c r="L28" s="1" t="str">
        <v>Stock</v>
      </c>
      <c r="M28" s="1">
        <v>4</v>
      </c>
      <c r="N28" s="1" t="str">
        <v>BioLegend</v>
      </c>
      <c r="O28" s="1">
        <v>0</v>
      </c>
      <c r="P28" s="1" t="str">
        <v>STOCK</v>
      </c>
      <c r="Q28" s="1" t="str">
        <v>Stock</v>
      </c>
      <c r="R28" s="1">
        <f t="shared" si="1"/>
        <v>9</v>
      </c>
      <c r="S28" s="1" t="str">
        <f>VLOOKUP(P28,'Customer List'!C:D,2,)</f>
        <v>STOCK</v>
      </c>
    </row>
    <row r="29" spans="1:19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1</v>
      </c>
      <c r="L29" s="1" t="str">
        <v>STOCK</v>
      </c>
      <c r="M29" s="1" t="str">
        <v>4</v>
      </c>
      <c r="N29" s="1" t="str">
        <v>BioLegend</v>
      </c>
      <c r="O29" s="1" t="str">
        <v>Extra Purchase By Priya Madam</v>
      </c>
      <c r="P29" s="1" t="str">
        <v>STOCK</v>
      </c>
      <c r="Q29" s="1" t="str">
        <v>Stock</v>
      </c>
      <c r="R29" s="1">
        <f t="shared" si="1"/>
        <v>1</v>
      </c>
      <c r="S29" s="1" t="str">
        <f>VLOOKUP(P29,'Customer List'!C:D,2,)</f>
        <v>STOCK</v>
      </c>
    </row>
    <row r="30" spans="1:19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5</v>
      </c>
      <c r="L30" s="1" t="str">
        <v>Stock</v>
      </c>
      <c r="M30" s="1" t="str">
        <v>RT</v>
      </c>
      <c r="N30" s="1" t="str">
        <v>Biotium</v>
      </c>
      <c r="O30" s="1">
        <v>0</v>
      </c>
      <c r="P30" s="1" t="str">
        <v>STOCK</v>
      </c>
      <c r="Q30" s="1" t="str">
        <v>Stock</v>
      </c>
      <c r="R30" s="1">
        <f t="shared" si="1"/>
        <v>5</v>
      </c>
      <c r="S30" s="1" t="str">
        <f>VLOOKUP(P30,'Customer List'!C:D,2,)</f>
        <v>STOCK</v>
      </c>
    </row>
    <row r="31" spans="1:19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6</v>
      </c>
      <c r="L31" s="1" t="str">
        <v>STOCK</v>
      </c>
      <c r="M31" s="1">
        <v>4</v>
      </c>
      <c r="N31" s="1" t="str">
        <v>BioLegend</v>
      </c>
      <c r="O31" s="1" t="str">
        <v>Extra Received</v>
      </c>
      <c r="P31" s="1" t="str">
        <v>STOCK</v>
      </c>
      <c r="Q31" s="1" t="str">
        <v>Stock</v>
      </c>
      <c r="R31" s="1">
        <f t="shared" si="1"/>
        <v>6</v>
      </c>
      <c r="S31" s="1" t="str">
        <f>VLOOKUP(P31,'Customer List'!C:D,2,)</f>
        <v>STOCK</v>
      </c>
    </row>
    <row r="32" spans="1:19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FOC</v>
      </c>
      <c r="G32" s="1" t="str">
        <v>Hyderabad</v>
      </c>
      <c r="H32" s="1" t="str">
        <v>Saturday</v>
      </c>
      <c r="K32" s="1">
        <f t="shared" si="0"/>
        <v>2</v>
      </c>
      <c r="L32" s="1" t="str">
        <v>STOCK</v>
      </c>
      <c r="M32" s="1" t="str">
        <v>RT</v>
      </c>
      <c r="N32" s="1" t="str">
        <v>Genei Lab</v>
      </c>
      <c r="O32" s="1">
        <v>0</v>
      </c>
      <c r="P32" s="1" t="str">
        <v>STOCK</v>
      </c>
      <c r="Q32" s="1" t="str">
        <v>Stock</v>
      </c>
      <c r="R32" s="1">
        <f t="shared" si="1"/>
        <v>2</v>
      </c>
      <c r="S32" s="1" t="str">
        <f>VLOOKUP(P32,'Customer List'!C:D,2,)</f>
        <v>STOCK</v>
      </c>
    </row>
    <row r="33" spans="1:19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Set of 4 item code (N-187978-01-0020, N-187978-02-0020, N-187978-03-0020, N-187978-04-0020)</v>
      </c>
      <c r="G33" s="1" t="str">
        <v>STOCK</v>
      </c>
      <c r="H33" s="1" t="str">
        <v>Stock</v>
      </c>
      <c r="K33" s="1">
        <f t="shared" si="0"/>
        <v>2</v>
      </c>
      <c r="L33" s="1" t="str">
        <v>STOCK</v>
      </c>
      <c r="M33" s="1">
        <v>-20</v>
      </c>
      <c r="N33" s="1" t="str">
        <v>Genei Lab</v>
      </c>
      <c r="O33" s="1" t="str">
        <v>One Piece Damaged received (Replacement received)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>
        <v>0</v>
      </c>
      <c r="G34" s="1" t="str">
        <v>STOCK</v>
      </c>
      <c r="H34" s="1" t="str">
        <v>Stock</v>
      </c>
      <c r="K34" s="1">
        <f t="shared" ref="K34:K62" si="2">SUMIFS(B:B,C:C, L34,D:D, M34,E:E, N34,F:F, O34,G:G, P34,H:H, Q34)</f>
        <v>3</v>
      </c>
      <c r="L34" s="1" t="str">
        <v>STOCK</v>
      </c>
      <c r="M34" s="1">
        <v>-20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3</v>
      </c>
      <c r="S34" s="1" t="str">
        <f>VLOOKUP(P34,'Customer List'!C:D,2,)</f>
        <v>STOCK</v>
      </c>
    </row>
    <row r="35" spans="1:19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>
        <v>0</v>
      </c>
      <c r="G35" s="1" t="str">
        <v>STOCK</v>
      </c>
      <c r="H35" s="1" t="str">
        <v>Stock</v>
      </c>
      <c r="K35" s="1">
        <f t="shared" si="2"/>
        <v>3</v>
      </c>
      <c r="L35" s="1" t="str">
        <v>STOCK</v>
      </c>
      <c r="M35" s="1" t="str">
        <v>rt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>
        <v>0</v>
      </c>
      <c r="G36" s="1" t="str">
        <v>STOCK</v>
      </c>
      <c r="H36" s="1" t="str">
        <v>Stock</v>
      </c>
      <c r="K36" s="1">
        <f t="shared" si="2"/>
        <v>3</v>
      </c>
      <c r="L36" s="1" t="str">
        <v>stock</v>
      </c>
      <c r="M36" s="1">
        <v>4</v>
      </c>
      <c r="N36" s="1" t="str">
        <v>Genexis Biotech</v>
      </c>
      <c r="O36" s="1" t="str">
        <v>Sample Received (Priyanka madam)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>
        <v>0</v>
      </c>
      <c r="G37" s="1" t="str">
        <v>STOCK</v>
      </c>
      <c r="H37" s="1" t="str">
        <v>Stock</v>
      </c>
      <c r="K37" s="1">
        <f t="shared" si="2"/>
        <v>7</v>
      </c>
      <c r="L37" s="1" t="str">
        <v>stock</v>
      </c>
      <c r="M37" s="1">
        <v>-20</v>
      </c>
      <c r="N37" s="1" t="str">
        <v>Intron</v>
      </c>
      <c r="O37" s="1">
        <v>0</v>
      </c>
      <c r="P37" s="1" t="str">
        <v>STOCK</v>
      </c>
      <c r="Q37" s="1" t="str">
        <v>Stock</v>
      </c>
      <c r="R37" s="1">
        <f t="shared" si="3"/>
        <v>7</v>
      </c>
      <c r="S37" s="1" t="str">
        <f>VLOOKUP(P37,'Customer List'!C:D,2,)</f>
        <v>STOCK</v>
      </c>
    </row>
    <row r="38" spans="1:19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71</v>
      </c>
      <c r="L38" s="1" t="str">
        <v>Stock</v>
      </c>
      <c r="M38" s="1" t="str">
        <v>RT</v>
      </c>
      <c r="N38" s="1" t="str">
        <v>Sartorius</v>
      </c>
      <c r="O38" s="1">
        <v>0</v>
      </c>
      <c r="P38" s="1" t="str">
        <v>STOCK</v>
      </c>
      <c r="Q38" s="1" t="str">
        <v>Stock</v>
      </c>
      <c r="R38" s="1">
        <f t="shared" si="3"/>
        <v>71</v>
      </c>
      <c r="S38" s="1" t="str">
        <f>VLOOKUP(P38,'Customer List'!C:D,2,)</f>
        <v>STOCK</v>
      </c>
    </row>
    <row r="39" spans="1:19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28</v>
      </c>
      <c r="L39" s="1" t="str">
        <v>Stock</v>
      </c>
      <c r="M39" s="1" t="str">
        <v>RT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>
        <f t="shared" si="3"/>
        <v>28</v>
      </c>
      <c r="S39" s="1" t="str">
        <f>VLOOKUP(P39,'Customer List'!C:D,2,)</f>
        <v>STOCK</v>
      </c>
    </row>
    <row r="40" spans="1:19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11</v>
      </c>
      <c r="L40" s="1" t="str">
        <v>Stock</v>
      </c>
      <c r="M40" s="1">
        <v>-20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11</v>
      </c>
      <c r="S40" s="1" t="str">
        <f>VLOOKUP(P40,'Customer List'!C:D,2,)</f>
        <v>STOCK</v>
      </c>
    </row>
    <row r="41" spans="1:19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BioLegend</v>
      </c>
      <c r="O41" s="1">
        <v>0</v>
      </c>
      <c r="P41" s="1" t="str">
        <v>STOCK</v>
      </c>
      <c r="Q41" s="1" t="str">
        <v>Priyanka Madam</v>
      </c>
      <c r="R41" s="1">
        <f t="shared" si="3"/>
        <v>1</v>
      </c>
      <c r="S41" s="1" t="str">
        <f>VLOOKUP(P41,'Customer List'!C:D,2,)</f>
        <v>STOCK</v>
      </c>
    </row>
    <row r="42" spans="1:19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4</v>
      </c>
      <c r="L42" s="1" t="str">
        <v>Stock</v>
      </c>
      <c r="M42" s="1">
        <v>4</v>
      </c>
      <c r="N42" s="1" t="str">
        <v>BioLegend</v>
      </c>
      <c r="O42" s="1" t="str">
        <v>Retrun From IGIB , Invoice Number 1058</v>
      </c>
      <c r="P42" s="1" t="str">
        <v>STOCK</v>
      </c>
      <c r="Q42" s="1" t="str">
        <v>Stock</v>
      </c>
      <c r="R42" s="1">
        <f t="shared" si="3"/>
        <v>4</v>
      </c>
      <c r="S42" s="1" t="str">
        <f>VLOOKUP(P42,'Customer List'!C:D,2,)</f>
        <v>STOCK</v>
      </c>
    </row>
    <row r="43" spans="1:19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>
        <v>0</v>
      </c>
      <c r="G43" s="1" t="str">
        <v>STOCK</v>
      </c>
      <c r="H43" s="1" t="str">
        <v>Stock</v>
      </c>
      <c r="K43" s="1">
        <f t="shared" si="2"/>
        <v>2</v>
      </c>
      <c r="L43" s="1" t="str">
        <v>Stock</v>
      </c>
      <c r="M43" s="1">
        <v>4</v>
      </c>
      <c r="N43" s="1" t="str">
        <v>Dharmacon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2</v>
      </c>
      <c r="S43" s="1" t="str">
        <f>VLOOKUP(P43,'Customer List'!C:D,2,)</f>
        <v>STOCK</v>
      </c>
    </row>
    <row r="44" spans="1:19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>
        <v>0</v>
      </c>
      <c r="G44" s="1" t="str">
        <v>STOCK</v>
      </c>
      <c r="H44" s="1" t="str">
        <v>Stock</v>
      </c>
      <c r="K44" s="1">
        <f t="shared" si="2"/>
        <v>6</v>
      </c>
      <c r="L44" s="1" t="str">
        <v>Stock</v>
      </c>
      <c r="M44" s="1">
        <v>4</v>
      </c>
      <c r="N44" s="1" t="str">
        <v>BioLegend</v>
      </c>
      <c r="O44" s="1" t="str">
        <v>Demo Kit Mohan Sir</v>
      </c>
      <c r="P44" s="1" t="str">
        <v>STOCK</v>
      </c>
      <c r="Q44" s="1" t="str">
        <v>DemoKit (Mohan Sir)</v>
      </c>
      <c r="R44" s="1">
        <f t="shared" si="3"/>
        <v>6</v>
      </c>
      <c r="S44" s="1" t="str">
        <f>VLOOKUP(P44,'Customer List'!C:D,2,)</f>
        <v>STOCK</v>
      </c>
    </row>
    <row r="45" spans="1:19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Priyanka Madam</v>
      </c>
      <c r="G45" s="1" t="str">
        <v>delhi</v>
      </c>
      <c r="H45" s="1" t="str">
        <v>Priyanka Madam</v>
      </c>
      <c r="K45" s="1">
        <f t="shared" si="2"/>
        <v>4</v>
      </c>
      <c r="L45" s="1" t="str">
        <v>SYNGENE</v>
      </c>
      <c r="M45" s="1">
        <v>-20</v>
      </c>
      <c r="N45" s="1" t="str">
        <v>MABTECH</v>
      </c>
      <c r="O45" s="1">
        <v>0</v>
      </c>
      <c r="P45" s="1" t="str">
        <v>Banglore</v>
      </c>
      <c r="Q45" s="1" t="str">
        <v>Saturday</v>
      </c>
      <c r="R45" s="1">
        <f t="shared" si="3"/>
        <v>4</v>
      </c>
      <c r="S45" s="1" t="str">
        <f>VLOOKUP(P45,'Customer List'!C:D,2,)</f>
        <v>OutStation</v>
      </c>
    </row>
    <row r="46" spans="1:19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>
        <v>0</v>
      </c>
      <c r="G46" s="1" t="str">
        <v>JAIPUR</v>
      </c>
      <c r="H46" s="1" t="str">
        <v>Saturday</v>
      </c>
      <c r="K46" s="1">
        <f t="shared" si="2"/>
        <v>1</v>
      </c>
      <c r="L46" s="1" t="str">
        <v>VISHAL</v>
      </c>
      <c r="M46" s="1">
        <v>4</v>
      </c>
      <c r="N46" s="1" t="str">
        <v>BioLegend</v>
      </c>
      <c r="O46" s="1" t="str">
        <v>Demo Vail</v>
      </c>
      <c r="P46" s="1" t="str">
        <v>Noida</v>
      </c>
      <c r="Q46" s="1" t="str">
        <v>VISHAL Demo Vail</v>
      </c>
      <c r="R46" s="1">
        <f t="shared" si="3"/>
        <v>1</v>
      </c>
      <c r="S46" s="1" t="str">
        <f>VLOOKUP(P46,'Customer List'!C:D,2,)</f>
        <v>Local</v>
      </c>
    </row>
    <row r="47" spans="1:19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f t="shared" si="3"/>
        <v>0</v>
      </c>
      <c r="S47" s="1" t="e">
        <f>VLOOKUP(P47,'Customer List'!C:D,2,)</f>
        <v>#N/A</v>
      </c>
    </row>
    <row r="48" spans="1:19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K48" s="1">
        <f t="shared" si="2"/>
        <v>0</v>
      </c>
      <c r="L48" s="1"/>
      <c r="M48" s="1"/>
      <c r="N48" s="1"/>
      <c r="O48" s="1"/>
      <c r="P48" s="1"/>
      <c r="Q48" s="1"/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>
        <v>0</v>
      </c>
      <c r="G49" s="1" t="str">
        <v>Delhi</v>
      </c>
      <c r="H49" s="1" t="str">
        <v>Sample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>
        <v>0</v>
      </c>
      <c r="G50" s="1" t="str">
        <v>Delhi</v>
      </c>
      <c r="H50" s="1" t="str">
        <v>Sample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FOC Informed By Priya Madam and informed to SM Sir</v>
      </c>
      <c r="G51" s="1" t="str">
        <v>STOCK</v>
      </c>
      <c r="H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FOC Informed By Priya Madam and informed to SM Sir</v>
      </c>
      <c r="G52" s="1" t="str">
        <v>STOCK</v>
      </c>
      <c r="H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FOC Informed By Priya Madam and informed to SM Sir</v>
      </c>
      <c r="G53" s="1" t="str">
        <v>STOCK</v>
      </c>
      <c r="H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Extra Item Purchased (Informed by Dharmendra Sir)</v>
      </c>
      <c r="G54" s="1" t="str">
        <v>STOCK</v>
      </c>
      <c r="H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 xml:space="preserve">Same item dispatched to Aiims from Opening Stock 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MACHINE (PRIYANKA MADAM)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MACHINE (PRIYANKA MADAM)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Return From Bio Health (Extra Purchase infromed by Priynka Madam)</v>
      </c>
      <c r="G58" s="1" t="str">
        <v>STOCK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Extra Purchase By Priya Madam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>
        <v>0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Extra Received</v>
      </c>
      <c r="G62" s="1" t="str">
        <v>STOCK</v>
      </c>
      <c r="H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Extra Received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Extra Received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Extra Received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>
        <v>0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One Piece Damaged received (Replacement received)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>
        <v>0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Sample Received (Priyanka madam)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>
        <v>0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>
        <v>0</v>
      </c>
      <c r="G109" s="1" t="str">
        <v>STOCK</v>
      </c>
      <c r="H109" s="1" t="str">
        <v>Priyanka Madam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Retrun From IGIB , Invoice Number 1058</v>
      </c>
      <c r="G110" s="1" t="str">
        <v>STOCK</v>
      </c>
      <c r="H110" s="1" t="str"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Retrun From IGIB , Invoice Number 1058</v>
      </c>
      <c r="G111" s="1" t="str">
        <v>STOCK</v>
      </c>
      <c r="H111" s="1" t="str"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Retrun From IGIB , Invoice Number 1058</v>
      </c>
      <c r="G112" s="1" t="str">
        <v>STOCK</v>
      </c>
      <c r="H112" s="1" t="str"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Demo Kit Mohan Sir</v>
      </c>
      <c r="G113" s="1" t="str">
        <v>STOCK</v>
      </c>
      <c r="H113" s="1" t="str">
        <v>DemoKit (Mohan Sir)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Demo Kit Mohan Sir</v>
      </c>
      <c r="G114" s="1" t="str">
        <v>STOCK</v>
      </c>
      <c r="H114" s="1" t="str">
        <v>DemoKit (Mohan Sir)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>
        <v>0</v>
      </c>
      <c r="G120" s="1" t="str">
        <v>Banglore</v>
      </c>
      <c r="H120" s="1" t="str">
        <v>Saturday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Demo Vail</v>
      </c>
      <c r="G121" s="1" t="str">
        <v>Noida</v>
      </c>
      <c r="H121" s="1" t="str">
        <v>VISHAL Demo Vail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JNU</v>
      </c>
      <c r="B10" s="1">
        <v>4</v>
      </c>
      <c r="C10" s="1" t="str">
        <v>MABTECH</v>
      </c>
      <c r="D10" s="1">
        <v>1</v>
      </c>
      <c r="E10" s="1" t="str">
        <v>Local</v>
      </c>
      <c r="F10" s="1" t="str">
        <v>Priyanka Madam</v>
      </c>
    </row>
    <row r="11" spans="1:6" x14ac:dyDescent="0.25">
      <c r="A11" s="1" t="str">
        <v>MIRANDA</v>
      </c>
      <c r="B11" s="1">
        <v>4</v>
      </c>
      <c r="C11" s="1" t="str">
        <v>BioLegend</v>
      </c>
      <c r="D11" s="1">
        <v>14</v>
      </c>
      <c r="E11" s="1" t="str">
        <v>Local</v>
      </c>
      <c r="F11" s="1" t="str">
        <v>Priyanka Madam</v>
      </c>
    </row>
    <row r="12" spans="1:6" x14ac:dyDescent="0.25">
      <c r="A12" s="1" t="str">
        <v>Nanogen Healthcare</v>
      </c>
      <c r="B12" s="1">
        <v>4</v>
      </c>
      <c r="C12" s="1" t="str">
        <v>BioLegend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NIAB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Saturday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Sample (PM)</v>
      </c>
      <c r="B19" s="1">
        <v>4</v>
      </c>
      <c r="C19" s="1" t="str">
        <v>Hansa Biomed</v>
      </c>
      <c r="D19" s="1">
        <v>5</v>
      </c>
      <c r="E19" s="1" t="str">
        <v>Local</v>
      </c>
      <c r="F19" s="1" t="str">
        <v>Priyanka Madam</v>
      </c>
    </row>
    <row r="20" spans="1:6" x14ac:dyDescent="0.25">
      <c r="A20" s="1" t="str">
        <v>Shubh Sales</v>
      </c>
      <c r="B20" s="1">
        <v>-80</v>
      </c>
      <c r="C20" s="1" t="str">
        <v>BPS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SOLUTION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SOUTH CAMPUS</v>
      </c>
      <c r="B22" s="1" t="str">
        <v>RT</v>
      </c>
      <c r="C22" s="1" t="str">
        <v>HOEFER</v>
      </c>
      <c r="D22" s="1">
        <v>2</v>
      </c>
      <c r="E22" s="1" t="str">
        <v>Local</v>
      </c>
      <c r="F22" s="1" t="str">
        <v>Sample</v>
      </c>
    </row>
    <row r="23" spans="1:6" x14ac:dyDescent="0.25">
      <c r="A23" s="1" t="str">
        <v>STOCK</v>
      </c>
      <c r="B23" s="1">
        <v>4</v>
      </c>
      <c r="C23" s="1" t="str">
        <v>BioLegend</v>
      </c>
      <c r="D23" s="1">
        <v>3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 t="str">
        <v>RT</v>
      </c>
      <c r="C26" s="1" t="str">
        <v>Revvity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1</v>
      </c>
      <c r="E27" s="1" t="str">
        <v>STOCK</v>
      </c>
      <c r="F27" s="1" t="str">
        <v>Priyanka Madam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9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4</v>
      </c>
      <c r="C29" s="1" t="str">
        <v>BioLegend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Biotium</v>
      </c>
      <c r="D30" s="1">
        <v>5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6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BioLegend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Genexis Biotech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Intron</v>
      </c>
      <c r="D37" s="1">
        <v>7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Sartorius</v>
      </c>
      <c r="D38" s="1">
        <v>71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Mp Bio</v>
      </c>
      <c r="D39" s="1">
        <v>28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Mp Bio</v>
      </c>
      <c r="D40" s="1">
        <v>11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BioLegend</v>
      </c>
      <c r="D41" s="1">
        <v>4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Dharmacon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6</v>
      </c>
      <c r="E43" s="1" t="str">
        <v>STOCK</v>
      </c>
      <c r="F43" s="1" t="str">
        <v>DemoKit (Mohan Sir)</v>
      </c>
    </row>
    <row r="44" spans="1:6" x14ac:dyDescent="0.25">
      <c r="A44" s="1" t="str">
        <v>SYNGENE</v>
      </c>
      <c r="B44" s="1">
        <v>-20</v>
      </c>
      <c r="C44" s="1" t="str">
        <v>MABTECH</v>
      </c>
      <c r="D44" s="1">
        <v>4</v>
      </c>
      <c r="E44" s="1" t="str">
        <v>OutStation</v>
      </c>
      <c r="F44" s="1" t="str">
        <v>Saturday</v>
      </c>
    </row>
    <row r="45" spans="1:6" x14ac:dyDescent="0.25">
      <c r="A45" s="1" t="str">
        <v>VISHAL</v>
      </c>
      <c r="B45" s="1">
        <v>4</v>
      </c>
      <c r="C45" s="1" t="str">
        <v>BioLegend</v>
      </c>
      <c r="D45" s="1">
        <v>1</v>
      </c>
      <c r="E45" s="1" t="str">
        <v>Local</v>
      </c>
      <c r="F45" s="1" t="str">
        <v>VISHAL Demo Vail</v>
      </c>
    </row>
    <row r="46" spans="1:6" x14ac:dyDescent="0.25">
      <c r="A46" s="1">
        <v>0</v>
      </c>
      <c r="B46" s="1">
        <v>0</v>
      </c>
      <c r="C46" s="1">
        <v>0</v>
      </c>
      <c r="D46" s="1">
        <v>0</v>
      </c>
      <c r="E46" s="1" t="e">
        <v>#N/A</v>
      </c>
      <c r="F46" s="1">
        <v>0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4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58155668325</v>
      </c>
      <c r="C2" s="1">
        <v>0</v>
      </c>
      <c r="D2" s="1" t="str">
        <v>IISER PUNE</v>
      </c>
    </row>
    <row r="3" spans="1:4" x14ac:dyDescent="0.25">
      <c r="A3" s="2">
        <v>45915</v>
      </c>
      <c r="B3" s="1">
        <v>58155693046</v>
      </c>
      <c r="C3" s="1">
        <v>0</v>
      </c>
      <c r="D3" s="1" t="str">
        <v>IIT KANPUR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1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 t="str">
        <v>FSP-3145-2</v>
      </c>
      <c r="B16" s="1">
        <v>1</v>
      </c>
      <c r="C16" s="1" t="str">
        <v>JNU</v>
      </c>
      <c r="D16" s="1">
        <v>4</v>
      </c>
      <c r="E16" s="1" t="str">
        <v>MABTECH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740379</v>
      </c>
      <c r="B17" s="1">
        <v>1</v>
      </c>
      <c r="C17" s="1" t="str">
        <v>MIRANDA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740830</v>
      </c>
      <c r="B18" s="1">
        <v>1</v>
      </c>
      <c r="C18" s="1" t="str">
        <v>MIRANDA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740831</v>
      </c>
      <c r="B19" s="1">
        <v>1</v>
      </c>
      <c r="C19" s="1" t="str">
        <v>MIRANDA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>
        <v>740832</v>
      </c>
      <c r="B20" s="1">
        <v>1</v>
      </c>
      <c r="C20" s="1" t="str">
        <v>MIRANDA</v>
      </c>
      <c r="D20" s="1">
        <v>4</v>
      </c>
      <c r="E20" s="1" t="str">
        <v>BioLegend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740833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740834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740835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740836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740837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740838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740840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740843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740844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741446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335917</v>
      </c>
      <c r="B31" s="1">
        <v>1</v>
      </c>
      <c r="C31" s="1" t="str">
        <v>Nanogen Healthcare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 t="str">
        <v>MQ-050325-01-0002</v>
      </c>
      <c r="B32" s="1">
        <v>1</v>
      </c>
      <c r="C32" s="1" t="str">
        <v>NIAB</v>
      </c>
      <c r="D32" s="1">
        <v>-20</v>
      </c>
      <c r="E32" s="1" t="str">
        <v>Dharmacon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 t="str">
        <v>RU-187978-00-0020</v>
      </c>
      <c r="B33" s="1">
        <v>1</v>
      </c>
      <c r="C33" s="1" t="str">
        <v>Opening Stock</v>
      </c>
      <c r="D33" s="1">
        <v>-20</v>
      </c>
      <c r="E33" s="1" t="str">
        <v>Dharmacon</v>
      </c>
      <c r="F33" s="1" t="str">
        <v>STOCK</v>
      </c>
      <c r="G33" s="1" t="str">
        <v>Stock</v>
      </c>
      <c r="H33" s="1" t="str">
        <f>VLOOKUP(C33,'Customer List'!B:D,3,)</f>
        <v>STOCK</v>
      </c>
    </row>
    <row r="34" spans="1:8" x14ac:dyDescent="0.25">
      <c r="A34" s="1">
        <v>556002</v>
      </c>
      <c r="B34" s="1">
        <v>5</v>
      </c>
      <c r="C34" s="1" t="str">
        <v>Opening Stock</v>
      </c>
      <c r="D34" s="1">
        <v>-20</v>
      </c>
      <c r="E34" s="1" t="str">
        <v>BioLegend</v>
      </c>
      <c r="F34" s="1" t="str">
        <v>STOCK</v>
      </c>
      <c r="G34" s="1" t="str">
        <v>Stock</v>
      </c>
      <c r="H34" s="1" t="str">
        <f>VLOOKUP(C34,'Customer List'!B:D,3,)</f>
        <v>STOCK</v>
      </c>
    </row>
    <row r="35" spans="1:8" x14ac:dyDescent="0.25">
      <c r="A35" s="1">
        <v>570802</v>
      </c>
      <c r="B35" s="1">
        <v>5</v>
      </c>
      <c r="C35" s="1" t="str">
        <v>Opening Stock</v>
      </c>
      <c r="D35" s="1">
        <v>-20</v>
      </c>
      <c r="E35" s="1" t="str">
        <v>BioLegend</v>
      </c>
      <c r="F35" s="1" t="str">
        <v>STOCK</v>
      </c>
      <c r="G35" s="1" t="str">
        <v>Stock</v>
      </c>
      <c r="H35" s="1" t="str">
        <f>VLOOKUP(C35,'Customer List'!B:D,3,)</f>
        <v>STOCK</v>
      </c>
    </row>
    <row r="36" spans="1:8" x14ac:dyDescent="0.25">
      <c r="A36" s="1">
        <v>423303</v>
      </c>
      <c r="B36" s="1">
        <v>2</v>
      </c>
      <c r="C36" s="1" t="str">
        <v>Opening Stock</v>
      </c>
      <c r="D36" s="1">
        <v>-20</v>
      </c>
      <c r="E36" s="1" t="str">
        <v>BioLegend</v>
      </c>
      <c r="F36" s="1" t="str">
        <v>STOCK</v>
      </c>
      <c r="G36" s="1" t="str">
        <v>Stock</v>
      </c>
      <c r="H36" s="1" t="str">
        <f>VLOOKUP(C36,'Customer List'!B:D,3,)</f>
        <v>STOCK</v>
      </c>
    </row>
    <row r="37" spans="1:8" x14ac:dyDescent="0.25">
      <c r="A37" s="1">
        <v>421002</v>
      </c>
      <c r="B37" s="1">
        <v>4</v>
      </c>
      <c r="C37" s="1" t="str">
        <v>Opening 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421403</v>
      </c>
      <c r="B38" s="1">
        <v>7</v>
      </c>
      <c r="C38" s="1" t="str">
        <v>Opening 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420601</v>
      </c>
      <c r="B39" s="1">
        <v>2</v>
      </c>
      <c r="C39" s="1" t="str">
        <v>Opening 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100261</v>
      </c>
      <c r="B40" s="1">
        <v>1</v>
      </c>
      <c r="C40" s="1" t="str">
        <v>Opening 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108123</v>
      </c>
      <c r="B41" s="1">
        <v>1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329702</v>
      </c>
      <c r="B42" s="1">
        <v>2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 t="str">
        <v>B-003000-WB-100</v>
      </c>
      <c r="B43" s="1">
        <v>1</v>
      </c>
      <c r="C43" s="1" t="str">
        <v>OPENING STOCK</v>
      </c>
      <c r="D43" s="1">
        <v>4</v>
      </c>
      <c r="E43" s="1" t="str">
        <v>Dharmacon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16532</v>
      </c>
      <c r="B44" s="1">
        <v>23</v>
      </c>
      <c r="C44" s="1" t="str">
        <v>OPENING STOCK</v>
      </c>
      <c r="D44" s="1" t="str">
        <v>RT</v>
      </c>
      <c r="E44" s="1" t="str">
        <v>Sartorius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 t="str">
        <v>HBM-EXP-B2.5</v>
      </c>
      <c r="B45" s="1">
        <v>5</v>
      </c>
      <c r="C45" s="1" t="str">
        <v>Sample (PM)</v>
      </c>
      <c r="D45" s="1">
        <v>4</v>
      </c>
      <c r="E45" s="1" t="str">
        <v>Hansa Biomed</v>
      </c>
      <c r="F45" s="1" t="str">
        <v>delhi</v>
      </c>
      <c r="G45" s="1" t="str">
        <v>Priyanka Madam</v>
      </c>
      <c r="H45" s="1" t="str">
        <f>VLOOKUP(C45,'Customer List'!B:D,3,)</f>
        <v>Local</v>
      </c>
    </row>
    <row r="46" spans="1:8" x14ac:dyDescent="0.25">
      <c r="A46" s="1">
        <v>79700</v>
      </c>
      <c r="B46" s="1">
        <v>1</v>
      </c>
      <c r="C46" s="1" t="str">
        <v>Shubh Sales</v>
      </c>
      <c r="D46" s="1">
        <v>-80</v>
      </c>
      <c r="E46" s="1" t="str">
        <v>BPS</v>
      </c>
      <c r="F46" s="1" t="str">
        <v>JAIPUR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369624</v>
      </c>
      <c r="B47" s="1">
        <v>1</v>
      </c>
      <c r="C47" s="1" t="str">
        <v>SOLUTION</v>
      </c>
      <c r="D47" s="1">
        <v>4</v>
      </c>
      <c r="E47" s="1" t="str">
        <v>BioLegend</v>
      </c>
      <c r="F47" s="1" t="str">
        <v>DELHI</v>
      </c>
      <c r="G47" s="1" t="str">
        <v>Priyanka Madam</v>
      </c>
      <c r="H47" s="1" t="str">
        <f>VLOOKUP(C47,'Customer List'!B:D,3,)</f>
        <v>Local</v>
      </c>
    </row>
    <row r="48" spans="1:8" x14ac:dyDescent="0.25">
      <c r="A48" s="1">
        <v>514106</v>
      </c>
      <c r="B48" s="1">
        <v>1</v>
      </c>
      <c r="C48" s="1" t="str">
        <v>SOLUTION</v>
      </c>
      <c r="D48" s="1">
        <v>4</v>
      </c>
      <c r="E48" s="1" t="str">
        <v>BioLegend</v>
      </c>
      <c r="F48" s="1" t="str">
        <v>DELHI</v>
      </c>
      <c r="G48" s="1" t="str">
        <v>Priyanka Madam</v>
      </c>
      <c r="H48" s="1" t="str">
        <f>VLOOKUP(C48,'Customer List'!B:D,3,)</f>
        <v>Local</v>
      </c>
    </row>
    <row r="49" spans="1:8" x14ac:dyDescent="0.25">
      <c r="A49" s="1" t="str">
        <v>SE2619T-2-1.5</v>
      </c>
      <c r="B49" s="1">
        <v>1</v>
      </c>
      <c r="C49" s="1" t="str">
        <v>SOUTH CAMPUS</v>
      </c>
      <c r="D49" s="1" t="str">
        <v>RT</v>
      </c>
      <c r="E49" s="1" t="str">
        <v>HOEFER</v>
      </c>
      <c r="F49" s="1" t="str">
        <v>Delhi</v>
      </c>
      <c r="G49" s="1" t="str">
        <v>Sample</v>
      </c>
      <c r="H49" s="1" t="str">
        <f>VLOOKUP(C49,'Customer List'!B:D,3,)</f>
        <v>Local</v>
      </c>
    </row>
    <row r="50" spans="1:8" x14ac:dyDescent="0.25">
      <c r="A50" s="1" t="str">
        <v>SE211A-10-1.5</v>
      </c>
      <c r="B50" s="1">
        <v>1</v>
      </c>
      <c r="C50" s="1" t="str">
        <v>SOUTH CAMPUS</v>
      </c>
      <c r="D50" s="1" t="str">
        <v>RT</v>
      </c>
      <c r="E50" s="1" t="str">
        <v>HOEFER</v>
      </c>
      <c r="F50" s="1" t="str">
        <v>Delhi</v>
      </c>
      <c r="G50" s="1" t="str">
        <v>Sample</v>
      </c>
      <c r="H50" s="1" t="str">
        <f>VLOOKUP(C50,'Customer List'!B:D,3,)</f>
        <v>Local</v>
      </c>
    </row>
    <row r="51" spans="1:8" x14ac:dyDescent="0.25">
      <c r="A51" s="1">
        <v>631151</v>
      </c>
      <c r="B51" s="1">
        <v>1</v>
      </c>
      <c r="C51" s="1" t="str">
        <v>STOCK</v>
      </c>
      <c r="D51" s="1">
        <v>4</v>
      </c>
      <c r="E51" s="1" t="str">
        <v>BioLegend</v>
      </c>
      <c r="F51" s="1" t="str">
        <v>STOCK</v>
      </c>
      <c r="G51" s="1" t="str">
        <v>Stock</v>
      </c>
      <c r="H51" s="1" t="str">
        <f>VLOOKUP(C51,'Customer List'!B:D,3,)</f>
        <v>STOCK</v>
      </c>
    </row>
    <row r="52" spans="1:8" x14ac:dyDescent="0.25">
      <c r="A52" s="1">
        <v>656801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f>VLOOKUP(C52,'Customer List'!B:D,3,)</f>
        <v>STOCK</v>
      </c>
    </row>
    <row r="53" spans="1:8" x14ac:dyDescent="0.25">
      <c r="A53" s="1">
        <v>805002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f>VLOOKUP(C53,'Customer List'!B:D,3,)</f>
        <v>STOCK</v>
      </c>
    </row>
    <row r="54" spans="1:8" x14ac:dyDescent="0.25">
      <c r="A54" s="1" t="str">
        <v>J-004924-06-0010</v>
      </c>
      <c r="B54" s="1">
        <v>1</v>
      </c>
      <c r="C54" s="1" t="str">
        <v>stock</v>
      </c>
      <c r="D54" s="1">
        <v>-20</v>
      </c>
      <c r="E54" s="1" t="str">
        <v>Dharmacon</v>
      </c>
      <c r="F54" s="1" t="str">
        <v>STOCK</v>
      </c>
      <c r="G54" s="1" t="str">
        <v>Stock</v>
      </c>
      <c r="H54" s="1" t="str">
        <f>VLOOKUP(C54,'Customer List'!B:D,3,)</f>
        <v>STOCK</v>
      </c>
    </row>
    <row r="55" spans="1:8" x14ac:dyDescent="0.25">
      <c r="A55" s="1">
        <v>423303</v>
      </c>
      <c r="B55" s="1">
        <v>3</v>
      </c>
      <c r="C55" s="1" t="str">
        <v>STOCK</v>
      </c>
      <c r="D55" s="1">
        <v>-20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 t="str">
        <v>TM125-220</v>
      </c>
      <c r="B56" s="1">
        <v>1</v>
      </c>
      <c r="C56" s="1" t="str">
        <v>STOCK</v>
      </c>
      <c r="D56" s="1" t="str">
        <v>RT</v>
      </c>
      <c r="E56" s="1" t="str">
        <v>Revvity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 t="str">
        <v>TM-125-220-05</v>
      </c>
      <c r="B57" s="1">
        <v>1</v>
      </c>
      <c r="C57" s="1" t="str">
        <v>STOCK</v>
      </c>
      <c r="D57" s="1" t="str">
        <v>RT</v>
      </c>
      <c r="E57" s="1" t="str">
        <v>Revvity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>
        <v>344812</v>
      </c>
      <c r="B58" s="1">
        <v>1</v>
      </c>
      <c r="C58" s="1" t="str">
        <v>STOCK</v>
      </c>
      <c r="D58" s="1">
        <v>4</v>
      </c>
      <c r="E58" s="1" t="str">
        <v>BioLegend</v>
      </c>
      <c r="F58" s="1" t="str">
        <v>STOCK</v>
      </c>
      <c r="G58" s="1" t="str">
        <v>Priyanka Madam</v>
      </c>
      <c r="H58" s="1" t="str">
        <f>VLOOKUP(C58,'Customer List'!B:D,3,)</f>
        <v>STOCK</v>
      </c>
    </row>
    <row r="59" spans="1:8" x14ac:dyDescent="0.25">
      <c r="A59" s="1">
        <v>421403</v>
      </c>
      <c r="B59" s="1">
        <v>1</v>
      </c>
      <c r="C59" s="1" t="str">
        <v>Stock</v>
      </c>
      <c r="D59" s="1">
        <v>4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>
        <v>300408</v>
      </c>
      <c r="B60" s="1">
        <v>1</v>
      </c>
      <c r="C60" s="1" t="str">
        <v>STOCK</v>
      </c>
      <c r="D60" s="1" t="str">
        <v>4</v>
      </c>
      <c r="E60" s="1" t="str">
        <v>BioLegend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>
        <v>41003</v>
      </c>
      <c r="B61" s="1">
        <v>1</v>
      </c>
      <c r="C61" s="1" t="str">
        <v>Stock</v>
      </c>
      <c r="D61" s="1" t="str">
        <v>RT</v>
      </c>
      <c r="E61" s="1" t="str">
        <v>Biotium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432504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Stock</v>
      </c>
      <c r="H62" s="1" t="str">
        <f>VLOOKUP(C62,'Customer List'!B:D,3,)</f>
        <v>STOCK</v>
      </c>
    </row>
    <row r="63" spans="1:8" x14ac:dyDescent="0.25">
      <c r="A63" s="1">
        <v>431304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432604</v>
      </c>
      <c r="B64" s="1">
        <v>1</v>
      </c>
      <c r="C64" s="1" t="str">
        <v>STOCK</v>
      </c>
      <c r="D64" s="1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431414</v>
      </c>
      <c r="B65" s="1">
        <v>1</v>
      </c>
      <c r="C65" s="1" t="str">
        <v>STOCK</v>
      </c>
      <c r="D65" s="1">
        <v>4</v>
      </c>
      <c r="E65" s="1" t="str">
        <v>BioLegend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430804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430904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 t="str">
        <v>2600505001730</v>
      </c>
      <c r="B68" s="1">
        <v>2</v>
      </c>
      <c r="C68" s="1" t="str">
        <v>STOCK</v>
      </c>
      <c r="D68" s="1" t="str">
        <v>RT</v>
      </c>
      <c r="E68" s="1" t="str">
        <v>Genei Lab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 t="str">
        <v>2662070501730</v>
      </c>
      <c r="B69" s="1">
        <v>2</v>
      </c>
      <c r="C69" s="1" t="str">
        <v>STOCK</v>
      </c>
      <c r="D69" s="1">
        <v>-20</v>
      </c>
      <c r="E69" s="1" t="str">
        <v>Genei Lab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 t="str">
        <v>2662670501730</v>
      </c>
      <c r="B70" s="1">
        <v>2</v>
      </c>
      <c r="C70" s="1" t="str">
        <v>STOCK</v>
      </c>
      <c r="D70" s="1">
        <v>-20</v>
      </c>
      <c r="E70" s="1" t="str">
        <v>Genei Lab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421601</v>
      </c>
      <c r="B71" s="1">
        <v>3</v>
      </c>
      <c r="C71" s="1" t="str">
        <v>STOCK</v>
      </c>
      <c r="D71" s="1" t="str">
        <v>rt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LSM 1077</v>
      </c>
      <c r="B72" s="1">
        <v>3</v>
      </c>
      <c r="C72" s="1" t="str">
        <v>stock</v>
      </c>
      <c r="D72" s="1">
        <v>4</v>
      </c>
      <c r="E72" s="1" t="str">
        <v>Genexis Biotech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25021.5</v>
      </c>
      <c r="B73" s="1">
        <v>7</v>
      </c>
      <c r="C73" s="1" t="str">
        <v>stock</v>
      </c>
      <c r="D73" s="1">
        <v>-20</v>
      </c>
      <c r="E73" s="1" t="str">
        <v>Intron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>
        <v>16532</v>
      </c>
      <c r="B74" s="1">
        <v>15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16533</v>
      </c>
      <c r="B75" s="1">
        <v>9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VS0191</v>
      </c>
      <c r="B76" s="1">
        <v>1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 t="str">
        <v>VS0141</v>
      </c>
      <c r="B77" s="1">
        <v>1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 t="str">
        <v>VS0141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 t="str">
        <v>15407-47-MIN</v>
      </c>
      <c r="B79" s="1">
        <v>2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VS04T01</v>
      </c>
      <c r="B80" s="1">
        <v>2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VS04T01</v>
      </c>
      <c r="B81" s="1">
        <v>4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VS15T91</v>
      </c>
      <c r="B82" s="1">
        <v>3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VS15T21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VS2051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VS15TR01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VS15TR21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VS15T01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>
        <v>16532</v>
      </c>
      <c r="B88" s="1">
        <v>20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VS15T21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814326</v>
      </c>
      <c r="B90" s="1">
        <v>2</v>
      </c>
      <c r="C90" s="1" t="str">
        <v>Stock</v>
      </c>
      <c r="D90" s="1" t="str">
        <v>RT</v>
      </c>
      <c r="E90" s="1" t="str">
        <v>Mp Bio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194825</v>
      </c>
      <c r="B91" s="1">
        <v>2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104772</v>
      </c>
      <c r="B92" s="1">
        <v>2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100570</v>
      </c>
      <c r="B93" s="1">
        <v>1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152574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193982</v>
      </c>
      <c r="B95" s="1">
        <v>4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1860454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6553050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194002</v>
      </c>
      <c r="B98" s="1">
        <v>2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092913726</v>
      </c>
      <c r="B99" s="1">
        <v>10</v>
      </c>
      <c r="C99" s="1" t="str">
        <v>Stock</v>
      </c>
      <c r="D99" s="1">
        <v>-20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6542050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6539025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6552050</v>
      </c>
      <c r="B102" s="1">
        <v>6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116910001</v>
      </c>
      <c r="B103" s="1">
        <v>1</v>
      </c>
      <c r="C103" s="1" t="str">
        <v>Stock</v>
      </c>
      <c r="D103" s="1" t="str">
        <v>RT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0210064710</v>
      </c>
      <c r="B104" s="1">
        <v>1</v>
      </c>
      <c r="C104" s="1" t="str">
        <v>Stock</v>
      </c>
      <c r="D104" s="1">
        <v>-20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850494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16006980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152624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0602100031730</v>
      </c>
      <c r="B108" s="1">
        <v>1</v>
      </c>
      <c r="C108" s="1" t="str">
        <v>STOCK</v>
      </c>
      <c r="D108" s="1">
        <v>-20</v>
      </c>
      <c r="E108" s="1" t="str">
        <v>Genei Lab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424401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STOCK</v>
      </c>
      <c r="G109" s="1" t="str">
        <v>Priyanka Madam</v>
      </c>
      <c r="H109" s="1" t="str">
        <f>VLOOKUP(C109,'Customer List'!B:D,3,)</f>
        <v>STOCK</v>
      </c>
    </row>
    <row r="110" spans="1:8" x14ac:dyDescent="0.25">
      <c r="A110" s="1">
        <v>420701</v>
      </c>
      <c r="B110" s="1">
        <v>2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 t="str">
        <v>T-2001-01</v>
      </c>
      <c r="B111" s="1">
        <v>2</v>
      </c>
      <c r="C111" s="1" t="str">
        <v>Stock</v>
      </c>
      <c r="D111" s="1">
        <v>4</v>
      </c>
      <c r="E111" s="1" t="str">
        <v>Dharmacon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424602</v>
      </c>
      <c r="B112" s="1">
        <v>2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740811</v>
      </c>
      <c r="B113" s="1">
        <v>3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DemoKit (Mohan Sir)</v>
      </c>
      <c r="H113" s="1" t="str">
        <f>VLOOKUP(C113,'Customer List'!B:D,3,)</f>
        <v>STOCK</v>
      </c>
    </row>
    <row r="114" spans="1:8" x14ac:dyDescent="0.25">
      <c r="A114" s="1">
        <v>741146</v>
      </c>
      <c r="B114" s="1">
        <v>3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DemoKit (Mohan Sir)</v>
      </c>
      <c r="H114" s="1" t="str">
        <f>VLOOKUP(C114,'Customer List'!B:D,3,)</f>
        <v>STOCK</v>
      </c>
    </row>
    <row r="115" spans="1:8" x14ac:dyDescent="0.25">
      <c r="A115" s="1">
        <v>421101</v>
      </c>
      <c r="B115" s="1">
        <v>3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420301</v>
      </c>
      <c r="B117" s="1">
        <v>2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420801</v>
      </c>
      <c r="B118" s="1">
        <v>2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41003</v>
      </c>
      <c r="B119" s="1">
        <v>4</v>
      </c>
      <c r="C119" s="1" t="str">
        <v>Stock</v>
      </c>
      <c r="D119" s="1" t="str">
        <v>RT</v>
      </c>
      <c r="E119" s="1" t="str">
        <v>Biotium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3617-1</v>
      </c>
      <c r="B120" s="1">
        <v>4</v>
      </c>
      <c r="C120" s="1" t="str">
        <v>SYNGENE</v>
      </c>
      <c r="D120" s="1">
        <v>-20</v>
      </c>
      <c r="E120" s="1" t="str">
        <v>MABTECH</v>
      </c>
      <c r="F120" s="1" t="str">
        <v>Banglore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>
        <v>344613</v>
      </c>
      <c r="B121" s="1">
        <v>1</v>
      </c>
      <c r="C121" s="1" t="str">
        <v>VISHAL</v>
      </c>
      <c r="D121" s="1">
        <v>4</v>
      </c>
      <c r="E121" s="1" t="str">
        <v>BioLegend</v>
      </c>
      <c r="F121" s="1" t="str">
        <v>Noida</v>
      </c>
      <c r="G121" s="1" t="str">
        <v>VISHAL Demo Vail</v>
      </c>
      <c r="H121" s="1" t="str">
        <f>VLOOKUP(C121,'Customer List'!B:D,3,)</f>
        <v>Local</v>
      </c>
    </row>
    <row r="122" spans="1:8" x14ac:dyDescent="0.25">
      <c r="A122" s="1"/>
      <c r="B122" s="1"/>
      <c r="C122" s="1"/>
      <c r="D122" s="1"/>
      <c r="E122" s="1"/>
      <c r="F122" s="1"/>
      <c r="G122" s="1"/>
      <c r="H122" s="1" t="e">
        <f>VLOOKUP(C122,'Customer List'!B:D,3,)</f>
        <v>#N/A</v>
      </c>
    </row>
    <row r="123" spans="1:8" x14ac:dyDescent="0.25">
      <c r="A123" s="1"/>
      <c r="B123" s="1"/>
      <c r="C123" s="1"/>
      <c r="D123" s="1"/>
      <c r="E123" s="1"/>
      <c r="F123" s="1"/>
      <c r="G123" s="1"/>
      <c r="H123" s="1" t="e">
        <f>VLOOKUP(C123,'Customer List'!B:D,3,)</f>
        <v>#N/A</v>
      </c>
    </row>
    <row r="124" spans="1:8" x14ac:dyDescent="0.25">
      <c r="A124" s="1"/>
      <c r="B124" s="1"/>
      <c r="C124" s="1"/>
      <c r="D124" s="1"/>
      <c r="E124" s="1"/>
      <c r="F124" s="1"/>
      <c r="G124" s="1"/>
      <c r="H124" s="1" t="e">
        <f>VLOOKUP(C124,'Customer List'!B:D,3,)</f>
        <v>#N/A</v>
      </c>
    </row>
    <row r="125" spans="1:8" x14ac:dyDescent="0.25">
      <c r="A125" s="1"/>
      <c r="B125" s="1"/>
      <c r="C125" s="1"/>
      <c r="D125" s="1"/>
      <c r="E125" s="1"/>
      <c r="F125" s="1"/>
      <c r="G125" s="1"/>
      <c r="H125" s="1" t="e">
        <f>VLOOKUP(C125,'Customer List'!B:D,3,)</f>
        <v>#N/A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2742</v>
      </c>
      <c r="E2" s="26">
        <f ca="1">SUMIF('Report 2'!A:N,'Brand Wise Report'!A2,'Report 2'!M:M)</f>
        <v>40700160.160000011</v>
      </c>
      <c r="F2" s="26">
        <f ca="1">SUMIF('Report 2'!A:N,'Brand Wise Report'!A2,'Report 2'!I:I)</f>
        <v>94</v>
      </c>
      <c r="G2" s="26">
        <f ca="1">SUMIF('Report 2'!A:N,'Brand Wise Report'!A2,'Report 2'!N:N)</f>
        <v>961263.60000000009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28</v>
      </c>
      <c r="L2" s="26">
        <f>SUMIFS('Report 2'!N:N,'Report 2'!A:A,A2,'Report 2'!J:J,"&lt;&gt;stock")</f>
        <v>582335.59999999986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3571</v>
      </c>
      <c r="E38" s="52">
        <f t="shared" ca="1" si="0"/>
        <v>64229094.320000023</v>
      </c>
      <c r="F38" s="52">
        <f t="shared" ca="1" si="0"/>
        <v>300</v>
      </c>
      <c r="G38" s="52">
        <f t="shared" ca="1" si="0"/>
        <v>2447369.52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63</v>
      </c>
      <c r="L38" s="52">
        <f>SUM(L2:L37)</f>
        <v>658981.83999999985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2025-09-18T04:28:17Z</dcterms:modified>
  <cp:contentStatus/>
</cp:coreProperties>
</file>