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A3A37F37-D4F3-4203-8E74-F687E467394B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Document'!$A$1:$F$365</definedName>
    <definedName name="_xlnm._FilterDatabase" localSheetId="8" hidden="1">'Item Wise Current Inventory'!$A$1:$H$271</definedName>
    <definedName name="_xlnm._FilterDatabase" localSheetId="0" hidden="1">MasterSheet!$A$1:$AB$2859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753" i="1" l="1"/>
  <c r="F2753" i="1" s="1"/>
  <c r="V2753" i="1"/>
  <c r="L2753" i="1"/>
  <c r="G2753" i="1"/>
  <c r="A201" i="20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753" i="1" l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<sst xmlns="http://schemas.openxmlformats.org/spreadsheetml/2006/main" count="18900" uniqueCount="3630">
  <si>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</si>
  <si>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</si>
  <si>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</si>
  <si>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</si>
  <si>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</si>
  <si>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</si>
  <si>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</si>
  <si>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</si>
  <si>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</si>
  <si>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</si>
  <si>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</si>
  <si>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</si>
  <si>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</si>
  <si>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</si>
  <si>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</si>
  <si>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</si>
  <si>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</si>
  <si>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</si>
  <si>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</si>
  <si>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</si>
  <si>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</si>
  <si>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</si>
  <si>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</si>
  <si>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</si>
  <si>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</si>
  <si>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</si>
  <si>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</si>
  <si>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</si>
  <si>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</si>
  <si>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</si>
  <si>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</si>
  <si>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</si>
  <si>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</si>
  <si>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</si>
  <si>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</si>
  <si>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</si>
  <si>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</si>
  <si>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</si>
  <si>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</si>
  <si>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</si>
  <si>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</si>
  <si>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</si>
  <si>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</si>
  <si>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</si>
  <si>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</si>
  <si>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</si>
  <si>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</si>
  <si>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</si>
  <si>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</si>
  <si>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</si>
  <si>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</si>
  <si>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</si>
  <si>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</si>
  <si>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</si>
  <si>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</si>
  <si>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</si>
  <si>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</si>
  <si>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</si>
  <si>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</si>
  <si>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</si>
  <si>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</si>
  <si>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</si>
  <si>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</si>
  <si>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</si>
  <si>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</si>
  <si>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</si>
  <si>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</si>
  <si>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</si>
  <si>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</si>
  <si>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</si>
  <si>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</si>
  <si>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</si>
  <si>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</si>
  <si>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</si>
  <si>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</si>
  <si>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</si>
  <si>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</si>
  <si>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</si>
  <si>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</si>
  <si>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</si>
  <si>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</si>
  <si>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</si>
  <si>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</si>
  <si>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</si>
  <si>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</si>
  <si>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</si>
  <si>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</si>
  <si>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</si>
  <si>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</si>
  <si>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</si>
  <si>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</si>
  <si>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</si>
  <si>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</si>
  <si>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</si>
  <si>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</si>
  <si>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</si>
  <si>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</si>
  <si>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</si>
  <si>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</si>
  <si>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</si>
  <si>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</si>
  <si>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</si>
  <si>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</si>
  <si>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</si>
  <si>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</si>
  <si>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</si>
  <si>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</si>
  <si>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</si>
  <si>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</si>
  <si>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</si>
  <si>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</si>
  <si>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</si>
  <si>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</si>
  <si>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</si>
  <si>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</si>
  <si>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</si>
  <si>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</si>
  <si>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</si>
  <si>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</si>
  <si>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</si>
  <si>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</si>
  <si>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</si>
  <si>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</si>
  <si>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</si>
  <si>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</si>
  <si>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</si>
  <si>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</si>
  <si>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</si>
  <si>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</si>
  <si>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</si>
  <si>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</si>
  <si>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</si>
  <si>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</si>
  <si>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</si>
  <si>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</si>
  <si>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</si>
  <si>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</si>
  <si>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</si>
  <si>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</si>
  <si>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</si>
  <si>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</si>
  <si>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</si>
  <si>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</si>
  <si>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</si>
  <si>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</si>
  <si>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</si>
  <si>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</si>
  <si>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</si>
  <si>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</si>
  <si>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</si>
  <si>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</si>
  <si>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</si>
  <si>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</si>
  <si>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</si>
  <si>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</si>
  <si>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</si>
  <si>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</si>
  <si>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</si>
  <si>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</si>
  <si>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</si>
  <si>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</si>
  <si>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</si>
  <si>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</si>
  <si>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</si>
  <si>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</si>
  <si>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</si>
  <si>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</si>
  <si>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</si>
  <si>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</si>
  <si>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</si>
  <si>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</si>
  <si>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</si>
  <si>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</si>
  <si>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</si>
  <si>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</si>
  <si>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</si>
  <si>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</si>
  <si>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</si>
  <si>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</si>
  <si>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</si>
  <si>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</si>
  <si>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</si>
  <si>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</si>
  <si>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</si>
  <si>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</si>
  <si>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</si>
  <si>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</si>
  <si>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</si>
  <si>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</si>
  <si>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</si>
  <si>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</si>
  <si>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</si>
  <si>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</si>
  <si>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</si>
  <si>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</si>
  <si>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</si>
  <si>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</si>
  <si>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</si>
  <si>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</si>
  <si>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</si>
  <si>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</si>
  <si>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</si>
  <si>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</si>
  <si>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</si>
  <si>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</si>
  <si>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</si>
  <si>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</si>
  <si>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</si>
  <si>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</si>
  <si>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</si>
  <si>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</si>
  <si>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</si>
  <si>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</si>
  <si>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</si>
  <si>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</si>
  <si>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</si>
  <si>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</si>
  <si>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</si>
  <si>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</si>
  <si>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</si>
  <si>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</si>
  <si>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</si>
  <si>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</si>
  <si>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</si>
  <si>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</si>
  <si>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</si>
  <si>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</si>
  <si>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</si>
  <si>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</si>
  <si>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</si>
  <si>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</si>
  <si>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</si>
  <si>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</si>
  <si>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</si>
  <si>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</si>
  <si>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</si>
  <si>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</si>
  <si>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</si>
  <si>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</si>
  <si>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</si>
  <si>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</si>
  <si>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</si>
  <si>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</si>
  <si>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</si>
  <si>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</si>
  <si>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</si>
  <si>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</si>
  <si>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</si>
  <si>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</si>
  <si>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</si>
  <si>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</si>
  <si>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</si>
  <si>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</si>
  <si>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</si>
  <si>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</si>
  <si>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</si>
  <si>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</si>
  <si>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</si>
  <si>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</si>
  <si>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</si>
  <si>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</si>
  <si>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</si>
  <si>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</si>
  <si>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</si>
  <si>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</si>
  <si>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</si>
  <si>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</si>
  <si>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</si>
  <si>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</si>
  <si>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</si>
  <si>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</si>
  <si>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</si>
  <si>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</si>
  <si>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</si>
  <si>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</si>
  <si>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</si>
  <si>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</si>
  <si>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</si>
  <si>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</si>
  <si>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</si>
  <si>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</si>
  <si>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</si>
  <si>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</si>
  <si>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</si>
  <si>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</si>
  <si>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</si>
  <si>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</si>
  <si>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</si>
  <si>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</si>
  <si>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</si>
  <si>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</si>
  <si>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</si>
  <si>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</si>
  <si>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</si>
  <si>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</si>
  <si>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</si>
  <si>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</si>
  <si>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</si>
  <si>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</si>
  <si>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</si>
  <si>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</si>
  <si>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</si>
  <si>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</si>
  <si>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</si>
  <si>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</si>
  <si>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</si>
  <si>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</si>
  <si>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</si>
  <si>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</si>
  <si>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</si>
  <si>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</si>
  <si>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</si>
  <si>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</si>
  <si>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</si>
  <si>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</si>
  <si>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</si>
  <si>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</si>
  <si>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</si>
  <si>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</si>
  <si>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</si>
  <si>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</si>
  <si>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</si>
  <si>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</si>
  <si>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</si>
  <si>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</si>
  <si>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</si>
  <si>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</si>
  <si>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</si>
  <si>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</si>
  <si>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</si>
  <si>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</si>
  <si>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</si>
  <si>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</si>
  <si>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</si>
  <si>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</si>
  <si>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</si>
  <si>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</si>
  <si>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</si>
  <si>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</si>
  <si>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</si>
  <si>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</si>
  <si>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</si>
  <si>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</si>
  <si>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</si>
  <si>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</si>
  <si>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</si>
  <si>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</si>
  <si>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</si>
  <si>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</si>
  <si>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</si>
  <si>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</si>
  <si>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</si>
  <si>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</si>
  <si>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</si>
  <si>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</si>
  <si>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</si>
  <si>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</si>
  <si>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</si>
  <si>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</si>
  <si>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</si>
  <si>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</si>
  <si>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</si>
  <si>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</si>
  <si>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</si>
  <si>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</si>
  <si>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</si>
  <si>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</si>
  <si>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</si>
  <si>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</si>
  <si>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</si>
  <si>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</si>
  <si>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</si>
  <si>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</si>
  <si>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</si>
  <si>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</si>
  <si>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</si>
  <si>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</si>
  <si>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</si>
  <si>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</si>
  <si>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</si>
  <si>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</si>
  <si>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</si>
  <si>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</si>
  <si>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</si>
  <si>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</si>
  <si>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</si>
  <si>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</si>
  <si>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</si>
  <si>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</si>
  <si>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</si>
  <si>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</si>
  <si>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</si>
  <si>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</si>
  <si>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</si>
  <si>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</si>
  <si>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</si>
  <si>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</si>
  <si>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</si>
  <si>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</si>
  <si>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</si>
  <si>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</si>
  <si>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</si>
  <si>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</si>
  <si>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</si>
  <si>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</si>
  <si>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</si>
  <si>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</si>
  <si>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</si>
  <si>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</si>
  <si>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</si>
  <si>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</si>
  <si>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</si>
  <si>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</si>
  <si>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</si>
  <si>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</si>
  <si>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</si>
  <si>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</si>
  <si>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</si>
  <si>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</si>
  <si>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</si>
  <si>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</si>
  <si>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</si>
  <si>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</si>
  <si>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</si>
  <si>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</si>
  <si>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</si>
  <si>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</si>
  <si>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</si>
  <si>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</si>
  <si>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</si>
  <si>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</si>
  <si>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</si>
  <si>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</si>
  <si>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</si>
  <si>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</si>
  <si>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</si>
  <si>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</si>
  <si>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</si>
  <si>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</si>
  <si>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</si>
  <si>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</si>
  <si>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</si>
  <si>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</si>
  <si>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</si>
  <si>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</si>
  <si>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</si>
  <si>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</si>
  <si>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</si>
  <si>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</si>
  <si>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</si>
  <si>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</si>
  <si>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</si>
  <si>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</si>
  <si>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</si>
  <si>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</si>
  <si>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</si>
  <si>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</si>
  <si>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</si>
  <si>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</si>
  <si>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</si>
  <si>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</si>
  <si>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</si>
  <si>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</si>
  <si>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</si>
  <si>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</si>
  <si>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</si>
  <si>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</si>
  <si>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</si>
  <si>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</si>
  <si>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</si>
  <si>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</si>
  <si>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</si>
  <si>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</si>
  <si>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</si>
  <si>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</si>
  <si>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</si>
  <si>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</si>
  <si>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</si>
  <si>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</si>
  <si>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</si>
  <si>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</si>
  <si>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</si>
  <si>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</si>
  <si>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</si>
  <si>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</si>
  <si>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</si>
  <si>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</si>
  <si>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</si>
  <si>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</si>
  <si>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</si>
  <si>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</si>
  <si>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</si>
  <si>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</si>
  <si>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</si>
  <si>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</si>
  <si>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</si>
  <si>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</si>
  <si>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</si>
  <si>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</si>
  <si>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</si>
  <si>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</si>
  <si>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</si>
  <si>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</si>
  <si>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</si>
  <si>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</si>
  <si>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</si>
  <si>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</si>
  <si>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</si>
  <si>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</si>
  <si>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</si>
  <si>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</si>
  <si>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</si>
  <si>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</si>
  <si>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</si>
  <si>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</si>
  <si>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</si>
  <si>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</si>
  <si>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</si>
  <si>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</si>
  <si>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</si>
  <si>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</si>
  <si>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</si>
  <si>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</si>
  <si>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</si>
  <si>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</si>
  <si>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</si>
  <si>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</si>
  <si>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</si>
  <si>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</si>
  <si>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</si>
  <si>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</si>
  <si>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</si>
  <si>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</si>
  <si>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</si>
  <si>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</si>
  <si>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</si>
  <si>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</si>
  <si>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</si>
  <si>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</si>
  <si>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</si>
  <si>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</si>
  <si>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</si>
  <si>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</si>
  <si>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</si>
  <si>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</si>
  <si>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</si>
  <si>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</si>
  <si>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</si>
  <si>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</si>
  <si>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</si>
  <si>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</si>
  <si>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</si>
  <si>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</si>
  <si>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</si>
  <si>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</si>
  <si>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</si>
  <si>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</si>
  <si>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</si>
  <si>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</si>
  <si>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</si>
  <si>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</si>
  <si>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</si>
  <si>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</si>
  <si>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</si>
  <si>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</si>
  <si>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</si>
  <si>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</si>
  <si>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</si>
  <si>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</si>
  <si>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</si>
  <si>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</si>
  <si>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</si>
  <si>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</si>
  <si>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</si>
  <si>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</si>
  <si>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</si>
  <si>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</si>
  <si>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</si>
  <si>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</si>
  <si>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</si>
  <si>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</si>
  <si>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</si>
  <si>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</si>
  <si>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</si>
  <si>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</si>
  <si>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</si>
  <si>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</si>
  <si>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</si>
  <si>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</si>
  <si>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</si>
  <si>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</si>
  <si>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</si>
  <si>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</si>
  <si>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</si>
  <si>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</si>
  <si>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</si>
  <si>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</si>
  <si>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</si>
  <si>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</si>
  <si>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</si>
  <si>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</si>
  <si>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</si>
  <si>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</si>
  <si>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</si>
  <si>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</si>
  <si>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</si>
  <si>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</si>
  <si>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</si>
  <si>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</si>
  <si>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</si>
  <si>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</si>
  <si>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</si>
  <si>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</si>
  <si>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</si>
  <si>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</si>
  <si>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</si>
  <si>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</si>
  <si>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</si>
  <si>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</si>
  <si>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</si>
  <si>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</si>
  <si>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</si>
  <si>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</si>
  <si>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</si>
  <si>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</si>
  <si>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</si>
  <si>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</si>
  <si>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</si>
  <si>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</si>
  <si>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</si>
  <si>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</si>
  <si>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</si>
  <si>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</si>
  <si>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</si>
  <si>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</si>
  <si>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</si>
  <si>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</si>
  <si>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</si>
  <si>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</si>
  <si>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</si>
  <si>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</si>
  <si>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</si>
  <si>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</si>
  <si>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</si>
  <si>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</si>
  <si>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</si>
  <si>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</si>
  <si>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</si>
  <si>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</si>
  <si>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</si>
  <si>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</si>
  <si>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</si>
  <si>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</si>
  <si>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</si>
  <si>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</si>
  <si>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</si>
  <si>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</si>
  <si>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</si>
  <si>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</si>
  <si>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</si>
  <si>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</si>
  <si>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</si>
  <si>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</si>
  <si>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</si>
  <si>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</si>
  <si>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</si>
  <si>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</si>
  <si>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</si>
  <si>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</si>
  <si>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</si>
  <si>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</si>
  <si>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</si>
  <si>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</si>
  <si>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</si>
  <si>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</si>
  <si>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</si>
  <si>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</si>
  <si>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</si>
  <si>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</si>
  <si>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</si>
  <si>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</si>
  <si>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</si>
  <si>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</si>
  <si>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</si>
  <si>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</si>
  <si>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</si>
  <si>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</si>
  <si>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</si>
  <si>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</si>
  <si>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</si>
  <si>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</si>
  <si>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</si>
  <si>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</si>
  <si>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</si>
  <si>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</si>
  <si>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</si>
  <si>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</si>
  <si>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</si>
  <si>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</si>
  <si>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</si>
  <si>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</si>
  <si>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</si>
  <si>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</si>
  <si>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</si>
  <si>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</si>
  <si>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</si>
  <si>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</si>
  <si>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</si>
  <si>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</si>
  <si>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</si>
  <si>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</si>
  <si>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</si>
  <si>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</si>
  <si>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</si>
  <si>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</si>
  <si>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</si>
  <si>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</si>
  <si>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</si>
  <si>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</si>
  <si>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</si>
  <si>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</si>
  <si>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</si>
  <si>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</si>
  <si>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</si>
  <si>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</si>
  <si>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</si>
  <si>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</si>
  <si>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</si>
  <si>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</si>
  <si>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</si>
  <si>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</si>
  <si>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</si>
  <si>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</si>
  <si>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</si>
  <si>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</si>
  <si>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</si>
  <si>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</si>
  <si>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</si>
  <si>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</si>
  <si>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</si>
  <si>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</si>
  <si>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</si>
  <si>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</si>
  <si>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</si>
  <si>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</si>
  <si>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</si>
  <si>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</si>
  <si>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</si>
  <si>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</si>
  <si>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</si>
  <si>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</si>
  <si>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</si>
  <si>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</si>
  <si>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</si>
  <si>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</si>
  <si>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</si>
  <si>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</si>
  <si>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</si>
  <si>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</si>
  <si>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</si>
  <si>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</si>
  <si>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</si>
  <si>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</si>
  <si>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</si>
  <si>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</si>
  <si>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</si>
  <si>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</si>
  <si>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</si>
  <si>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</si>
  <si>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</si>
  <si>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</si>
  <si>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</si>
  <si>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</si>
  <si>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</si>
  <si>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</si>
  <si>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</si>
  <si>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</si>
  <si>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</si>
  <si>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</si>
  <si>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</si>
  <si>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</si>
  <si>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</si>
  <si>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</si>
  <si>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</si>
  <si>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</si>
  <si>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</si>
  <si>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</si>
  <si>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</si>
  <si>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</si>
  <si>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</si>
  <si>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</si>
  <si>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</si>
  <si>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</si>
  <si>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</si>
  <si>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</si>
  <si>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</si>
  <si>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</si>
  <si>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</si>
  <si>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</si>
  <si>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</si>
  <si>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</si>
  <si>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</si>
  <si>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</si>
  <si>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</si>
  <si>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</si>
  <si>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</si>
  <si>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</si>
  <si>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</si>
  <si>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</si>
  <si>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</si>
  <si>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</si>
  <si>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</si>
  <si>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</si>
  <si>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</si>
  <si>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</si>
  <si>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</si>
  <si>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</si>
  <si>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</si>
  <si>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</si>
  <si>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</si>
  <si>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</si>
  <si>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</si>
  <si>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</si>
  <si>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</si>
  <si>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</si>
  <si>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</si>
  <si>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</si>
  <si>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</si>
  <si>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</si>
  <si>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</si>
  <si>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</si>
  <si>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</si>
  <si>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</si>
  <si>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</si>
  <si>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</si>
  <si>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</si>
  <si>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</si>
  <si>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</si>
  <si>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</si>
  <si>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</si>
  <si>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</si>
  <si>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</si>
  <si>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</si>
  <si>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</si>
  <si>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</si>
  <si>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</si>
  <si>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</si>
  <si>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</si>
  <si>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</si>
  <si>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</si>
  <si>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</si>
  <si>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</si>
  <si>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</si>
  <si>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</si>
  <si>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</si>
  <si>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</si>
  <si>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</si>
  <si>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</si>
  <si>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</si>
  <si>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</si>
  <si>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</si>
  <si>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</si>
  <si>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</si>
  <si>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</si>
  <si>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</si>
  <si>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</si>
  <si>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</si>
  <si>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</si>
  <si>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</si>
  <si>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</si>
  <si>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</si>
  <si>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</si>
  <si>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</si>
  <si>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</si>
  <si>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</si>
  <si>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</si>
  <si>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</si>
  <si>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</si>
  <si>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</si>
  <si>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</si>
  <si>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</si>
  <si>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</si>
  <si>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</si>
  <si>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</si>
  <si>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</si>
  <si>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</si>
  <si>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</si>
  <si>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</si>
  <si>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</si>
  <si>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</si>
  <si>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</si>
  <si>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</si>
  <si>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</si>
  <si>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</si>
  <si>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</si>
  <si>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</si>
  <si>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</si>
  <si>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</si>
  <si>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</si>
  <si>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</si>
  <si>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</si>
  <si>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</si>
  <si>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</si>
  <si>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</si>
  <si>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</si>
  <si>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</si>
  <si>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</si>
  <si>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</si>
  <si>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</si>
  <si>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</si>
  <si>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</si>
  <si>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</si>
  <si>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</si>
  <si>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</si>
  <si>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</si>
  <si>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</si>
  <si>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</si>
  <si>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</si>
  <si>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</si>
  <si>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</si>
  <si>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</si>
  <si>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</si>
  <si>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</si>
  <si>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</si>
  <si>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</si>
  <si>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</si>
  <si>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</si>
  <si>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</si>
  <si>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</si>
  <si>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</si>
  <si>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</si>
  <si>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</si>
  <si>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</si>
  <si>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</si>
  <si>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</si>
  <si>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</si>
  <si>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</si>
  <si>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</si>
  <si>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</si>
  <si>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</si>
  <si>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</si>
  <si>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</si>
  <si>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</si>
  <si>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</si>
  <si>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</si>
  <si>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</si>
  <si>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</si>
  <si>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</si>
  <si>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</si>
  <si>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</si>
  <si>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</si>
  <si>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</si>
  <si>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</si>
  <si>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</si>
  <si>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</si>
  <si>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</si>
  <si>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</si>
  <si>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</si>
  <si>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</si>
  <si>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</si>
  <si>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</si>
  <si>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</si>
  <si>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</si>
  <si>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</si>
  <si>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</si>
  <si>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</si>
  <si>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</si>
  <si>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</si>
  <si>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</si>
  <si>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</si>
  <si>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</si>
  <si>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</si>
  <si>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</si>
  <si>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</si>
  <si>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</si>
  <si>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</si>
  <si>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</si>
  <si>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</si>
  <si>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</si>
  <si>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</si>
  <si>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</si>
  <si>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</si>
  <si>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</si>
  <si>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</si>
  <si>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</si>
  <si>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</si>
  <si>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</si>
  <si>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</si>
  <si>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</si>
  <si>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</si>
  <si>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</si>
  <si>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</si>
  <si>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</si>
  <si>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</si>
  <si>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</si>
  <si>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</si>
  <si>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</si>
  <si>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</si>
  <si>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</si>
  <si>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</si>
  <si>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</si>
  <si>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</si>
  <si>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</si>
  <si>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</si>
  <si>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</si>
  <si>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</si>
  <si>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</si>
  <si>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</si>
  <si>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</si>
  <si>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</si>
  <si>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</si>
  <si>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</si>
  <si>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</si>
  <si>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</si>
  <si>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</si>
  <si>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</si>
  <si>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</si>
  <si>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</si>
  <si>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</si>
  <si>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</si>
  <si>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</si>
  <si>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</si>
  <si>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</si>
  <si>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</si>
  <si>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</si>
  <si>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</si>
  <si>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</si>
  <si>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</si>
  <si>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</si>
  <si>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</si>
  <si>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</si>
  <si>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</si>
  <si>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</si>
  <si>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</si>
  <si>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</si>
  <si>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</si>
  <si>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</si>
  <si>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</si>
  <si>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</si>
  <si>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</si>
  <si>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</si>
  <si>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</si>
  <si>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</si>
  <si>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</si>
  <si>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</si>
  <si>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</si>
  <si>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</si>
  <si>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</si>
  <si>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</si>
  <si>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</si>
  <si>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</si>
  <si>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</si>
  <si>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</si>
  <si>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</si>
  <si>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</si>
  <si>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</si>
  <si>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</si>
  <si>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</si>
  <si>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</si>
  <si>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</si>
  <si>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</si>
  <si>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</si>
  <si>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</si>
  <si>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</si>
  <si>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</si>
  <si>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</si>
  <si>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</si>
  <si>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</si>
  <si>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</si>
  <si>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</si>
  <si>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</si>
  <si>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</si>
  <si>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</si>
  <si>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</si>
  <si>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</si>
  <si>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</si>
  <si>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</si>
  <si>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</si>
  <si>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</si>
  <si>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</si>
  <si>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</si>
  <si>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</si>
  <si>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</si>
  <si>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</si>
  <si>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</si>
  <si>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</si>
  <si>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</si>
  <si>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</si>
  <si>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</si>
  <si>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</si>
  <si>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</si>
  <si>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</si>
  <si>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</si>
  <si>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</si>
  <si>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</si>
  <si>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</si>
  <si>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</si>
  <si>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</si>
  <si>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</si>
  <si>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</si>
  <si>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</si>
  <si>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</si>
  <si>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</si>
  <si>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</si>
  <si>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</si>
  <si>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</si>
  <si>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</si>
  <si>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</si>
  <si>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</si>
  <si>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</si>
  <si>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</si>
  <si>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</si>
  <si>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</si>
  <si>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</si>
  <si>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</si>
  <si>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</si>
  <si>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</si>
  <si>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</si>
  <si>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</si>
  <si>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</si>
  <si>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</si>
  <si>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</si>
  <si>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</si>
  <si>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</si>
  <si>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</si>
  <si>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</si>
  <si>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</si>
  <si>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</si>
  <si>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</si>
  <si>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</si>
  <si>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</si>
  <si>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</si>
  <si>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</si>
  <si>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</si>
  <si>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</si>
  <si>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</si>
  <si>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</si>
  <si>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</si>
  <si>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</si>
  <si>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</si>
  <si>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</si>
  <si>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</si>
  <si>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</si>
  <si>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</si>
  <si>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</si>
  <si>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</si>
  <si>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</si>
  <si>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</si>
  <si>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</si>
  <si>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</si>
  <si>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</si>
  <si>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</si>
  <si>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</si>
  <si>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</si>
  <si>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</si>
  <si>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</si>
  <si>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</si>
  <si>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</si>
  <si>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</si>
  <si>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</si>
  <si>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</si>
  <si>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</si>
  <si>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</si>
  <si>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</si>
  <si>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</si>
  <si>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</si>
  <si>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</si>
  <si>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</si>
  <si>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</si>
  <si>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</si>
  <si>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</si>
  <si>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</si>
  <si>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</si>
  <si>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</si>
  <si>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</si>
  <si>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</si>
  <si>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</si>
  <si>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</si>
  <si>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</si>
  <si>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</si>
  <si>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</si>
  <si>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</si>
  <si>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</si>
  <si>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</si>
  <si>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</si>
  <si>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</si>
  <si>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</si>
  <si>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</si>
  <si>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</si>
  <si>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</si>
  <si>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</si>
  <si>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</si>
  <si>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</si>
  <si>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</si>
  <si>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</si>
  <si>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</si>
  <si>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</si>
  <si>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</si>
  <si>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</si>
  <si>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</si>
  <si>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</si>
  <si>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</si>
  <si>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</si>
  <si>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</si>
  <si>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</si>
  <si>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</si>
  <si>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</si>
  <si>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</si>
  <si>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</si>
  <si>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</si>
  <si>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</si>
  <si>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</si>
  <si>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</si>
  <si>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</si>
  <si>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</si>
  <si>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</si>
  <si>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</si>
  <si>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</si>
  <si>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</si>
  <si>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</si>
  <si>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</si>
  <si>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</si>
  <si>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</si>
  <si>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</si>
  <si>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</si>
  <si>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</si>
  <si>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</si>
  <si>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</si>
  <si>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</si>
  <si>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</si>
  <si>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</si>
  <si>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</si>
  <si>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</si>
  <si>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</si>
  <si>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</si>
  <si>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</si>
  <si>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</si>
  <si>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</si>
  <si>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</si>
  <si>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</si>
  <si>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</si>
  <si>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</si>
  <si>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</si>
  <si>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</si>
  <si>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</si>
  <si>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</si>
  <si>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</si>
  <si>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</si>
  <si>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</si>
  <si>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</si>
  <si>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</si>
  <si>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</si>
  <si>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</si>
  <si>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</si>
  <si>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</si>
  <si>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</si>
  <si>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</si>
  <si>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</si>
  <si>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</si>
  <si>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</si>
  <si>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</si>
  <si>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</si>
  <si>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</si>
  <si>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</si>
  <si>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</si>
  <si>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</si>
  <si>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</si>
  <si>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</si>
  <si>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</si>
  <si>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</si>
  <si>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</si>
  <si>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</si>
  <si>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</si>
  <si>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</si>
  <si>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</si>
  <si>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</si>
  <si>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</si>
  <si>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</si>
  <si>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</si>
  <si>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</si>
  <si>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</si>
  <si>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</si>
  <si>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</si>
  <si>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</si>
  <si>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</si>
  <si>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</si>
  <si>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</si>
  <si>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</si>
  <si>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</si>
  <si>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</si>
  <si>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</si>
  <si>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</si>
  <si>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</si>
  <si>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</si>
  <si>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</si>
  <si>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</si>
  <si>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</si>
  <si>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</si>
  <si>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</si>
  <si>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</si>
  <si>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</si>
  <si>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</si>
  <si>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</si>
  <si>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</si>
  <si>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</si>
  <si>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</si>
  <si>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</si>
  <si>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</si>
  <si>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</si>
  <si>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</si>
  <si>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</si>
  <si>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</si>
  <si>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</si>
  <si>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</si>
  <si>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</si>
  <si>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</si>
  <si>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</si>
  <si>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</si>
  <si>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</si>
  <si>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</si>
  <si>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</si>
  <si>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</si>
  <si>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</si>
  <si>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</si>
  <si>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</si>
  <si>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</si>
  <si>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</si>
  <si>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</si>
  <si>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</si>
  <si>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</si>
  <si>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</si>
  <si>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</si>
  <si>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</si>
  <si>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</si>
  <si>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</si>
  <si>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</si>
  <si>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</si>
  <si>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</si>
  <si>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</si>
  <si>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</si>
  <si>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</si>
  <si>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</si>
  <si>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</si>
  <si>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</si>
  <si>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</si>
  <si>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</si>
  <si>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</si>
  <si>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</si>
  <si>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</si>
  <si>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</si>
  <si>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</si>
  <si>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</si>
  <si>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</si>
  <si>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</si>
  <si>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</si>
  <si>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</si>
  <si>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</si>
  <si>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</si>
  <si>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</si>
  <si>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</si>
  <si>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</si>
  <si>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</si>
  <si>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</si>
  <si>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</si>
  <si>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</si>
  <si>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</si>
  <si>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</si>
  <si>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</si>
  <si>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</si>
  <si>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</si>
  <si>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</si>
  <si>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</si>
  <si>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</si>
  <si>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</si>
  <si>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</si>
  <si>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</si>
  <si>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</si>
  <si>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</si>
  <si>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</si>
  <si>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</si>
  <si>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</si>
  <si>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</si>
  <si>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</si>
  <si>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</si>
  <si>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</si>
  <si>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</si>
  <si>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</si>
  <si>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</si>
  <si>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</si>
  <si>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</si>
  <si>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</si>
  <si>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</si>
  <si>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</si>
  <si>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</si>
  <si>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</si>
  <si>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</si>
  <si>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</si>
  <si>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</si>
  <si>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</si>
  <si>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</si>
  <si>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</si>
  <si>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</si>
  <si>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</si>
  <si>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</si>
  <si>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</si>
  <si>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</si>
  <si>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</si>
  <si>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</si>
  <si>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</si>
  <si>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</si>
  <si>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</si>
  <si>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</si>
  <si>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</si>
  <si>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</si>
  <si>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</si>
  <si>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</si>
  <si>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</si>
  <si>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</si>
  <si>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</si>
  <si>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</si>
  <si>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</si>
  <si>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</si>
  <si>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</si>
  <si>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</si>
  <si>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</si>
  <si>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</si>
  <si>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</si>
  <si>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</si>
  <si>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</si>
  <si>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</si>
  <si>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</si>
  <si>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</si>
  <si>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</si>
  <si>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</si>
  <si>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</si>
  <si>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</si>
  <si>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</si>
  <si>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</si>
  <si>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</si>
  <si>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</si>
  <si>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</si>
  <si>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</si>
  <si>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</si>
  <si>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</si>
  <si>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</si>
  <si>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</si>
  <si>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</si>
  <si>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</si>
  <si>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</si>
  <si>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</si>
  <si>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</si>
  <si>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</si>
  <si>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</si>
  <si>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</si>
  <si>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</si>
  <si>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</si>
  <si>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</si>
  <si>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</si>
  <si>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</si>
  <si>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</si>
  <si>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</si>
  <si>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</si>
  <si>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</si>
  <si>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</si>
  <si>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</si>
  <si>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</si>
  <si>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</si>
  <si>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</si>
  <si>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</si>
  <si>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</si>
  <si>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</si>
  <si>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</si>
  <si>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</si>
  <si>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</si>
  <si>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</si>
  <si>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</si>
  <si>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</si>
  <si>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</si>
  <si>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</si>
  <si>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</si>
  <si>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</si>
  <si>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</si>
  <si>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</si>
  <si>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</si>
  <si>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</si>
  <si>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</si>
  <si>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</si>
  <si>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</si>
  <si>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</si>
  <si>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</si>
  <si>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</si>
  <si>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</si>
  <si>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</si>
  <si>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</si>
  <si>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</si>
  <si>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</si>
  <si>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</si>
  <si>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</si>
  <si>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</si>
  <si>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</si>
  <si>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</si>
  <si>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</si>
  <si>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</si>
  <si>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</si>
  <si>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</si>
  <si>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</si>
  <si>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</si>
  <si>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</si>
  <si>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</si>
  <si>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</si>
  <si>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</si>
  <si>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</si>
  <si>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</si>
  <si>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</si>
  <si>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</si>
  <si>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</si>
  <si>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</si>
  <si>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</si>
  <si>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</si>
  <si>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</si>
  <si>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</si>
  <si>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</si>
  <si>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</si>
  <si>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</si>
  <si>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</si>
  <si>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</si>
  <si>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</si>
  <si>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</si>
  <si>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</si>
  <si>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</si>
  <si>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</si>
  <si>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</si>
  <si>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</si>
  <si>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</si>
  <si>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</si>
  <si>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</si>
  <si>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</si>
  <si>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</si>
  <si>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</si>
  <si>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</si>
  <si>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</si>
  <si>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</si>
  <si>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</si>
  <si>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</si>
  <si>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</si>
  <si>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</si>
  <si>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</si>
  <si>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</si>
  <si>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</si>
  <si>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</si>
  <si>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</si>
  <si>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</si>
  <si>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</si>
  <si>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</si>
  <si>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</si>
  <si>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</si>
  <si>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</si>
  <si>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</si>
  <si>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</si>
  <si>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</si>
  <si>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</si>
  <si>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</si>
  <si>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</si>
  <si>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</si>
  <si>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</si>
  <si>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</si>
  <si>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</si>
  <si>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</si>
  <si>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</si>
  <si>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</si>
  <si>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</si>
  <si>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</si>
  <si>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</si>
  <si>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</si>
  <si>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</si>
  <si>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</si>
  <si>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</si>
  <si>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</si>
  <si>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</si>
  <si>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</si>
  <si>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</si>
  <si>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</si>
  <si>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</si>
  <si>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</si>
  <si>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</si>
  <si>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</si>
  <si>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</si>
  <si>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</si>
  <si>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</si>
  <si>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</si>
  <si>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</si>
  <si>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</si>
  <si>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</si>
  <si>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</si>
  <si>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</si>
  <si>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</si>
  <si>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</si>
  <si>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</si>
  <si>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</si>
  <si>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</si>
  <si>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</si>
  <si>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</si>
  <si>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</si>
  <si>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</si>
  <si>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</si>
  <si>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</si>
  <si>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</si>
  <si>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</si>
  <si>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</si>
  <si>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</si>
  <si>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</si>
  <si>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</si>
  <si>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</si>
  <si>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</si>
  <si>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</si>
  <si>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</si>
  <si>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</si>
  <si>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</si>
  <si>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</si>
  <si>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</si>
  <si>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</si>
  <si>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</si>
  <si>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</si>
  <si>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</si>
  <si>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</si>
  <si>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</si>
  <si>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</si>
  <si>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</si>
  <si>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</si>
  <si>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</si>
  <si>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</si>
  <si>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</si>
  <si>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</si>
  <si>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</si>
  <si>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</si>
  <si>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</si>
  <si>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</si>
  <si>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</si>
  <si>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</si>
  <si>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</si>
  <si>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</si>
  <si>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</si>
  <si>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</si>
  <si>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</si>
  <si>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</si>
  <si>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</si>
  <si>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</si>
  <si>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</si>
  <si>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</si>
  <si>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</si>
  <si>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</si>
  <si>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</si>
  <si>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</si>
  <si>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</si>
  <si>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</si>
  <si>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</si>
  <si>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</si>
  <si>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</si>
  <si>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</si>
  <si>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</si>
  <si>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</si>
  <si>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</si>
  <si>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</si>
  <si>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</si>
  <si>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</si>
  <si>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</si>
  <si>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</si>
  <si>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</si>
  <si>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</si>
  <si>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</si>
  <si>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</si>
  <si>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</si>
  <si>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</si>
  <si>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</si>
  <si>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</si>
  <si>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</si>
  <si>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</si>
  <si>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</si>
  <si>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</si>
  <si>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</si>
  <si>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</si>
  <si>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</si>
  <si>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</si>
  <si>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</si>
  <si>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</si>
  <si>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</si>
  <si>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</si>
  <si>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</si>
  <si>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</si>
  <si>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</si>
  <si>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</si>
  <si>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</si>
  <si>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</si>
  <si>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</si>
  <si>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</si>
  <si>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</si>
  <si>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</si>
  <si>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</si>
  <si>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</si>
  <si>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</si>
  <si>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</si>
  <si>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</si>
  <si>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</si>
  <si>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</si>
  <si>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</si>
  <si>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</si>
  <si>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</si>
  <si>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</si>
  <si>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</si>
  <si>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</si>
  <si>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</si>
  <si>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</si>
  <si>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</si>
  <si>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</si>
  <si>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</si>
  <si>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</si>
  <si>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</si>
  <si>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</si>
  <si>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</si>
  <si>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</si>
  <si>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</si>
  <si>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</si>
  <si>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</si>
  <si>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</si>
  <si>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</si>
  <si>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</si>
  <si>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</si>
  <si>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</si>
  <si>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</si>
  <si>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</si>
  <si>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</si>
  <si>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</si>
  <si>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</si>
  <si>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</si>
  <si>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</si>
  <si>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</si>
  <si>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</si>
  <si>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</si>
  <si>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</si>
  <si>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</si>
  <si>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</si>
  <si>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</si>
  <si>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</si>
  <si>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</si>
  <si>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</si>
  <si>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</si>
  <si>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</si>
  <si>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</si>
  <si>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</si>
  <si>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</si>
  <si>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</si>
  <si>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</si>
  <si>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</si>
  <si>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</si>
  <si>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</si>
  <si>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</si>
  <si>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</si>
  <si>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</si>
  <si>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</si>
  <si>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</si>
  <si>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</si>
  <si>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</si>
  <si>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</si>
  <si>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</si>
  <si>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</si>
  <si>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</si>
  <si>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</si>
  <si>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</si>
  <si>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</si>
  <si>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</si>
  <si>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</si>
  <si>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</si>
  <si>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</si>
  <si>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</si>
  <si>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</si>
  <si>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</si>
  <si>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</si>
  <si>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</si>
  <si>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</si>
  <si>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</si>
  <si>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</si>
  <si>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</si>
  <si>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</si>
  <si>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</si>
  <si>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</si>
  <si>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</si>
  <si>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</si>
  <si>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</si>
  <si>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</si>
  <si>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</si>
  <si>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</si>
  <si>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</si>
  <si>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</si>
  <si>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</si>
  <si>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</si>
  <si>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</si>
  <si>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</si>
  <si>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</si>
  <si>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</si>
  <si>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</si>
  <si>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</si>
  <si>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</si>
  <si>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</si>
  <si>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</si>
  <si>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</si>
  <si>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</si>
  <si>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</si>
  <si>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</si>
  <si>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</si>
  <si>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</si>
  <si>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</si>
  <si>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</si>
  <si>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</si>
  <si>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</si>
  <si>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</si>
  <si>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</si>
  <si>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</si>
  <si>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</si>
  <si>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</si>
  <si>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</si>
  <si>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</si>
  <si>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</si>
  <si>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</si>
  <si>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</si>
  <si>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</si>
  <si>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</si>
  <si>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</si>
  <si>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</si>
  <si>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</si>
  <si>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</si>
  <si>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</si>
  <si>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</si>
  <si>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</si>
  <si>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</si>
  <si>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</si>
  <si>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</si>
  <si>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</si>
  <si>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</si>
  <si>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</si>
  <si>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</si>
  <si>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</si>
  <si>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</si>
  <si>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</si>
  <si>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</si>
  <si>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</si>
  <si>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</si>
  <si>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</si>
  <si>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</si>
  <si>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</si>
  <si>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</si>
  <si>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</si>
  <si>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</si>
  <si>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</si>
  <si>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</si>
  <si>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</si>
  <si>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</si>
  <si>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</si>
  <si>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</si>
  <si>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</si>
  <si>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</si>
  <si>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</si>
  <si>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</si>
  <si>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</si>
  <si>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</si>
  <si>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</si>
  <si>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</si>
  <si>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</si>
  <si>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</si>
  <si>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</si>
  <si>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</si>
  <si>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</si>
  <si>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</si>
  <si>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</si>
  <si>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</si>
  <si>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</si>
  <si>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</si>
  <si>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</si>
  <si>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</si>
  <si>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</si>
  <si>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</si>
  <si>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</si>
  <si>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</si>
  <si>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</si>
  <si>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</si>
  <si>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</si>
  <si>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</si>
  <si>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</si>
  <si>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</si>
  <si>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</si>
  <si>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</si>
  <si>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</si>
  <si>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</si>
  <si>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</si>
  <si>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</si>
  <si>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</si>
  <si>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</si>
  <si>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</si>
  <si>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</si>
  <si>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</si>
  <si>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</si>
  <si>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</si>
  <si>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</si>
  <si>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</si>
  <si>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</si>
  <si>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</si>
  <si>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</si>
  <si>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</si>
  <si>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</si>
  <si>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</si>
  <si>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</si>
  <si>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</si>
  <si>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</si>
  <si>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</si>
  <si>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</si>
  <si>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</si>
  <si>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</si>
  <si>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</si>
  <si>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</si>
  <si>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</si>
  <si>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</si>
  <si>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</si>
  <si>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</si>
  <si>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</si>
  <si>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</si>
  <si>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</si>
  <si>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</si>
  <si>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</si>
  <si>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</si>
  <si>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</si>
  <si>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</si>
  <si>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</si>
  <si>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</si>
  <si>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</si>
  <si>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</si>
  <si>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</si>
  <si>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</si>
  <si>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</si>
  <si>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</si>
  <si>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</si>
  <si>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</si>
  <si>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</si>
  <si>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</si>
  <si>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</si>
  <si>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</si>
  <si>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</si>
  <si>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</si>
  <si>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</si>
  <si>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</si>
  <si>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</si>
  <si>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</si>
  <si>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</si>
  <si>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</si>
  <si>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</si>
  <si>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</si>
  <si>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</si>
  <si>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</si>
  <si>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</si>
  <si>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</si>
  <si>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</si>
  <si>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</si>
  <si>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</si>
  <si>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</si>
  <si>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</si>
  <si>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</si>
  <si>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</si>
  <si>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</si>
  <si>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</si>
  <si>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</si>
  <si>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</si>
  <si>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</si>
  <si>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</si>
  <si>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</si>
  <si>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</si>
  <si>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</si>
  <si>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</si>
  <si>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</si>
  <si>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</si>
  <si>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</si>
  <si>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</si>
  <si>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</si>
  <si>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</si>
  <si>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</si>
  <si>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</si>
  <si>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</si>
  <si>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</si>
  <si>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</si>
  <si>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</si>
  <si>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</si>
  <si>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</si>
  <si>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</si>
  <si>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</si>
  <si>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</si>
  <si>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</si>
  <si>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</si>
  <si>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</si>
  <si>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</si>
  <si>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</si>
  <si>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</si>
  <si>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</si>
  <si>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</si>
  <si>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</si>
  <si>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</si>
  <si>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</si>
  <si>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</si>
  <si>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</si>
  <si>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</si>
  <si>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</si>
  <si>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</si>
  <si>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</si>
  <si>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</si>
  <si>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</si>
  <si>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</si>
  <si>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</si>
  <si>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</si>
  <si>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</si>
  <si>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</si>
  <si>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</si>
  <si>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</si>
  <si>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</si>
  <si>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</si>
  <si>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</si>
  <si>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</si>
  <si>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</si>
  <si>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</si>
  <si>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</si>
  <si>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</si>
  <si>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</si>
  <si>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</si>
  <si>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</si>
  <si>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</si>
  <si>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</si>
  <si>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</si>
  <si>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</si>
  <si>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</si>
  <si>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</si>
  <si>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</si>
  <si>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</si>
  <si>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</si>
  <si>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</si>
  <si>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</si>
  <si>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</si>
  <si>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</si>
  <si>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</si>
  <si>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</si>
  <si>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</si>
  <si>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</si>
  <si>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</si>
  <si>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</si>
  <si>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</si>
  <si>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</si>
  <si>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</si>
  <si>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</si>
  <si>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</si>
  <si>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</si>
  <si>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</si>
  <si>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</si>
  <si>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</si>
  <si>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</si>
  <si>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</si>
  <si>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</si>
  <si>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</si>
  <si>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</si>
  <si>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</si>
  <si>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</si>
  <si>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</si>
  <si>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</si>
  <si>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</si>
  <si>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</si>
  <si>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</si>
  <si>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</si>
  <si>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</si>
  <si>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</si>
  <si>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</si>
  <si>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</si>
  <si>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</si>
  <si>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</si>
  <si>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</si>
  <si>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</si>
  <si>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</si>
  <si>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</si>
  <si>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</si>
  <si>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</si>
  <si>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</si>
  <si>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</si>
  <si>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</si>
  <si>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</si>
  <si>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</si>
  <si>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</si>
  <si>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</si>
  <si>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</si>
  <si>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</si>
  <si>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</si>
  <si>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</si>
  <si>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</si>
  <si>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</si>
  <si>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</si>
  <si>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</si>
  <si>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</si>
  <si>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</si>
  <si>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</si>
  <si>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</si>
  <si>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</si>
  <si>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</si>
  <si>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</si>
  <si>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</si>
  <si>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</si>
  <si>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</si>
  <si>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</si>
  <si>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</si>
  <si>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</si>
  <si>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</si>
  <si>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</si>
  <si>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</si>
  <si>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</si>
  <si>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</si>
  <si>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</si>
  <si>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</si>
  <si>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</si>
  <si>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</si>
  <si>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</si>
  <si>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</si>
  <si>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</si>
  <si>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</si>
  <si>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</si>
  <si>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</si>
  <si>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</si>
  <si>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</si>
  <si>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</si>
  <si>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</si>
  <si>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</si>
  <si>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</si>
  <si>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</si>
  <si>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</si>
  <si>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</si>
  <si>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</si>
  <si>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</si>
  <si>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</si>
  <si>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</si>
  <si>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</si>
  <si>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</si>
  <si>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</si>
  <si>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</si>
  <si>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</si>
  <si>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</si>
  <si>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</si>
  <si>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</si>
  <si>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</si>
  <si>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</si>
  <si>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</si>
  <si>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</si>
  <si>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</si>
  <si>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</si>
  <si>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</si>
  <si>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</si>
  <si>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</si>
  <si>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</si>
  <si>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</si>
  <si>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</si>
  <si>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</si>
  <si>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</si>
  <si>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</si>
  <si>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</si>
  <si>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</si>
  <si>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</si>
  <si>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</si>
  <si>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</si>
  <si>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</si>
  <si>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</si>
  <si>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</si>
  <si>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</si>
  <si>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</si>
  <si>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</si>
  <si>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</si>
  <si>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</si>
  <si>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</si>
  <si>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</si>
  <si>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</si>
  <si>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</si>
  <si>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</si>
  <si>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</si>
  <si>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</si>
  <si>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</si>
  <si>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</si>
  <si>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</si>
  <si>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</si>
  <si>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</si>
  <si>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</si>
  <si>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</si>
  <si>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</si>
  <si>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</si>
  <si>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</si>
  <si>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</si>
  <si>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</si>
  <si>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</si>
  <si>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</si>
  <si>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</si>
  <si>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</si>
  <si>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</si>
  <si>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</si>
  <si>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</si>
  <si>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</si>
  <si>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</si>
  <si>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</si>
  <si>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</si>
  <si>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</si>
  <si>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</si>
  <si>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</si>
  <si>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</si>
  <si>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</si>
  <si>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</si>
  <si>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</si>
  <si>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</si>
  <si>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</si>
  <si>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</si>
  <si>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</si>
  <si>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</si>
  <si>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</si>
  <si>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</si>
  <si>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</si>
  <si>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</si>
  <si>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</si>
  <si>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</si>
  <si>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</si>
  <si>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</si>
  <si>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</si>
  <si>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</si>
  <si>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</si>
  <si>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</si>
  <si>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</si>
  <si>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</si>
  <si>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</si>
  <si>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</si>
  <si>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</si>
  <si>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</si>
  <si>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</si>
  <si>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</si>
  <si>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</si>
  <si>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</si>
  <si>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</si>
  <si>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</si>
  <si>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</si>
  <si>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</si>
  <si>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</si>
  <si>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</si>
  <si>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</si>
  <si>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</si>
  <si>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</si>
  <si>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</si>
  <si>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</si>
  <si>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</si>
  <si>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</si>
  <si>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</si>
  <si>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</si>
  <si>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</si>
  <si>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</si>
  <si>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</si>
  <si>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</si>
  <si>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</si>
  <si>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</si>
  <si>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</si>
  <si>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</si>
  <si>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</si>
  <si>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</si>
  <si>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</si>
  <si>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</si>
  <si>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</si>
  <si>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</si>
  <si>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</si>
  <si>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</si>
  <si>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</si>
  <si>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</si>
  <si>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</si>
  <si>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</si>
  <si>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</si>
  <si>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</si>
  <si>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</si>
  <si>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</si>
  <si>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</si>
  <si>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</si>
  <si>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</si>
  <si>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</si>
  <si>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</si>
  <si>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</si>
  <si>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</si>
  <si>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</si>
  <si>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</si>
  <si>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</si>
  <si>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</si>
  <si>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</si>
  <si>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</si>
  <si>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</si>
  <si>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</si>
  <si>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</si>
  <si>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</si>
  <si>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</si>
  <si>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</si>
  <si>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</si>
  <si>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</si>
  <si>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</si>
  <si>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</si>
  <si>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</si>
  <si>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</si>
  <si>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</si>
  <si>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</si>
  <si>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</si>
  <si>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</si>
  <si>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</si>
  <si>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</si>
  <si>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</si>
  <si>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</si>
  <si>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</si>
  <si>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</si>
  <si>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</si>
  <si>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</si>
  <si>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</si>
  <si>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</si>
  <si>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</si>
  <si>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</si>
  <si>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</si>
  <si>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</si>
  <si>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</si>
  <si>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</si>
  <si>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</si>
  <si>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</si>
  <si>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</si>
  <si>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</si>
  <si>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</si>
  <si>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</si>
  <si>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</si>
  <si>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</si>
  <si>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</si>
  <si>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</si>
  <si>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</si>
  <si>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</si>
  <si>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</si>
  <si>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</si>
  <si>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</si>
  <si>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</si>
  <si>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</si>
  <si>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</si>
  <si>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</si>
  <si>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</si>
  <si>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</si>
  <si>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</si>
  <si>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</si>
  <si>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</si>
  <si>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</si>
  <si>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</si>
  <si>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</si>
  <si>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</si>
  <si>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</si>
  <si>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</si>
  <si>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</si>
  <si>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</si>
  <si>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</si>
  <si>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</si>
  <si>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</si>
  <si>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</si>
  <si>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</si>
  <si>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</si>
  <si>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</si>
  <si>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</si>
  <si>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</si>
  <si>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</si>
  <si>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</si>
  <si>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</si>
  <si>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</si>
  <si>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</si>
  <si>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</si>
  <si>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</si>
  <si>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</si>
  <si>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</si>
  <si>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</si>
  <si>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</si>
  <si>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</si>
  <si>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</si>
  <si>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</si>
  <si>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</si>
  <si>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</si>
  <si>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</si>
  <si>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</si>
  <si>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</si>
  <si>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</si>
  <si>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</si>
  <si>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</si>
  <si>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</si>
  <si>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</si>
  <si>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</si>
  <si>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</si>
  <si>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</si>
  <si>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</si>
  <si>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</si>
  <si>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</si>
  <si>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</si>
  <si>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</si>
  <si>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</si>
  <si>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</si>
  <si>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</si>
  <si>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</si>
  <si>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</si>
  <si>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</si>
  <si>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</si>
  <si>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</si>
  <si>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</si>
  <si>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</si>
  <si>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</si>
  <si>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</si>
  <si>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</si>
  <si>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</si>
  <si>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</si>
  <si>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</si>
  <si>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</si>
  <si>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</si>
  <si>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</si>
  <si>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</si>
  <si>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</si>
  <si>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</si>
  <si>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</si>
  <si>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</si>
  <si>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</si>
  <si>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</si>
  <si>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</si>
  <si>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</si>
  <si>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</si>
  <si>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</si>
  <si>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</si>
  <si>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</si>
  <si>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</si>
  <si>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</si>
  <si>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</si>
  <si>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</si>
  <si>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</si>
  <si>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</si>
  <si>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</si>
  <si>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</si>
  <si>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</si>
  <si>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</si>
  <si>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</si>
  <si>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</si>
  <si>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</si>
  <si>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</si>
  <si>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</si>
  <si>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</si>
  <si>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</si>
  <si>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</si>
  <si>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</si>
  <si>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</si>
  <si>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</si>
  <si>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</si>
  <si>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</si>
  <si>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</si>
  <si>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</si>
  <si>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</si>
  <si>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</si>
  <si>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</si>
  <si>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</si>
  <si>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</si>
  <si>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</si>
  <si>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</si>
  <si>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</si>
  <si>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</si>
  <si>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</si>
  <si>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</si>
  <si>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</si>
  <si>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</si>
  <si>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</si>
  <si>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</si>
  <si>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</si>
  <si>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</si>
  <si>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</si>
  <si>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</si>
  <si>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</si>
  <si>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</si>
  <si>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</si>
  <si>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</si>
  <si>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</si>
  <si>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</si>
  <si>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</si>
  <si>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</si>
  <si>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</si>
  <si>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</si>
  <si>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</si>
  <si>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</si>
  <si>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</si>
  <si>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</si>
  <si>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</si>
  <si>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</si>
  <si>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</si>
  <si>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</si>
  <si>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</si>
  <si>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</si>
  <si>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</si>
  <si>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</si>
  <si>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</si>
  <si>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</si>
  <si>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</si>
  <si>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</si>
  <si>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</si>
  <si>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</si>
  <si>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</si>
  <si>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</si>
  <si>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</si>
  <si>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</si>
  <si>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</si>
  <si>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</si>
  <si>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</si>
  <si>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</si>
  <si>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</si>
  <si>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</si>
  <si>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</si>
  <si>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</si>
  <si>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</si>
  <si>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</si>
  <si>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</si>
  <si>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</si>
  <si>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</si>
  <si>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</si>
  <si>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</si>
  <si>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</si>
  <si>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</si>
  <si>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</si>
  <si>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</si>
  <si>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</si>
  <si>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</si>
  <si>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</si>
  <si>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</si>
  <si>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</si>
  <si>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</si>
  <si>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</si>
  <si>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</si>
  <si>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</si>
  <si>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</si>
  <si>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</si>
  <si>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</si>
  <si>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</si>
  <si>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</si>
  <si>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</si>
  <si>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</si>
  <si>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</si>
  <si>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</si>
  <si>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</si>
  <si>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</si>
  <si>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</si>
  <si>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</si>
  <si>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</si>
  <si>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</si>
  <si>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</si>
  <si>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</si>
  <si>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</si>
  <si>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</si>
  <si>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</si>
  <si>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</si>
  <si>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</si>
  <si>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</si>
  <si>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</si>
  <si>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</si>
  <si>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</si>
  <si>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</si>
  <si>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</si>
  <si>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</si>
  <si>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</si>
  <si>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</si>
  <si>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</si>
  <si>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</si>
  <si>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</si>
  <si>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</si>
  <si>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</si>
  <si>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</si>
  <si>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</si>
  <si>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</si>
  <si>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</si>
  <si>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</si>
  <si>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</si>
  <si>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</si>
  <si>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</si>
  <si>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</si>
  <si>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</si>
  <si>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</si>
  <si>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</si>
  <si>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</si>
  <si>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</si>
  <si>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</si>
  <si>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</si>
  <si>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</si>
  <si>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</si>
  <si>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</si>
  <si>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</si>
  <si>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</si>
  <si>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</si>
  <si>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</si>
  <si>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</si>
  <si>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</si>
  <si>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</si>
  <si>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</si>
  <si>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</si>
  <si>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</si>
  <si>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</si>
  <si>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</si>
  <si>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</si>
  <si>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</si>
  <si>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</si>
  <si>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</si>
  <si>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</si>
  <si>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</si>
  <si>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</si>
  <si>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</si>
  <si>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</si>
  <si>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</si>
  <si>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</si>
  <si>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</si>
  <si>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</si>
  <si>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</si>
  <si>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</si>
  <si>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</si>
  <si>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</si>
  <si>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</si>
  <si>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</si>
  <si>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</si>
  <si>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</si>
  <si>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</si>
  <si>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</si>
  <si>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</si>
  <si>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</si>
  <si>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</si>
  <si>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</si>
  <si>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</si>
  <si>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</si>
  <si>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</si>
  <si>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</si>
  <si>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</si>
  <si>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</si>
  <si>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</si>
  <si>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</si>
  <si>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</si>
  <si>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</si>
  <si>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</si>
  <si>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</si>
  <si>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</si>
  <si>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</si>
  <si>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</si>
  <si>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</si>
  <si>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</si>
  <si>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</si>
  <si>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</si>
  <si>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</si>
  <si>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</si>
  <si>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</si>
  <si>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</si>
  <si>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</si>
  <si>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</si>
  <si>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</si>
  <si>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</si>
  <si>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</si>
  <si>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</si>
  <si>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</si>
  <si>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</si>
  <si>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</si>
  <si>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</si>
  <si>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</si>
  <si>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</si>
  <si>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</si>
  <si>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</si>
  <si>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</si>
  <si>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</si>
  <si>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</si>
  <si>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</si>
  <si>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</si>
  <si>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</si>
  <si>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</si>
  <si>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</si>
  <si>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</si>
  <si>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</si>
  <si>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</si>
  <si>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</si>
  <si>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</si>
  <si>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</si>
  <si>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</si>
  <si>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</si>
  <si>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</si>
  <si>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</si>
  <si>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</si>
  <si>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</si>
  <si>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</si>
  <si>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</si>
  <si>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</si>
  <si>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</si>
  <si>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</si>
  <si>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</si>
  <si>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</si>
  <si>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</si>
  <si>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</si>
  <si>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</si>
  <si>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</si>
  <si>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</si>
  <si>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</si>
  <si>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</si>
  <si>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</si>
  <si>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</si>
  <si>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</si>
  <si>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</si>
  <si>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</si>
  <si>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</si>
  <si>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</si>
  <si>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</si>
  <si>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</si>
  <si>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</si>
  <si>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</si>
  <si>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</si>
  <si>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</si>
  <si>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</si>
  <si>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</si>
  <si>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</si>
  <si>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</si>
  <si>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</si>
  <si>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</si>
  <si>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</si>
  <si>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</si>
  <si>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</si>
  <si>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</si>
  <si>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</si>
  <si>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</si>
  <si>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</si>
  <si>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</si>
  <si>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</si>
  <si>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</si>
  <si>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</si>
  <si>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</si>
  <si>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</si>
  <si>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</si>
  <si>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</si>
  <si>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</si>
  <si>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</si>
  <si>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</si>
  <si>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</si>
  <si>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</si>
  <si>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</si>
  <si>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</si>
  <si>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</si>
  <si>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</si>
  <si>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</si>
  <si>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</si>
  <si>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</si>
  <si>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</si>
  <si>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</si>
  <si>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</si>
  <si>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</si>
  <si>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</si>
  <si>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</si>
  <si>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</si>
  <si>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</si>
  <si>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</si>
  <si>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</si>
  <si>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</si>
  <si>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</si>
  <si>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</si>
  <si>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</si>
  <si>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</si>
  <si>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</si>
  <si>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</si>
  <si>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</si>
  <si>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</si>
  <si>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</si>
  <si>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</si>
  <si>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</si>
  <si>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</si>
  <si>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</si>
  <si>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</si>
  <si>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</si>
  <si>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</si>
  <si>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</si>
  <si>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</si>
  <si>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</si>
  <si>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</si>
  <si>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</si>
  <si>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</si>
  <si>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</si>
  <si>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</si>
  <si>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</si>
  <si>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</si>
  <si>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</si>
  <si>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</si>
  <si>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</si>
  <si>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</si>
  <si>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</si>
  <si>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</si>
  <si>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</si>
  <si>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</si>
  <si>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</si>
  <si>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</si>
  <si>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</si>
  <si>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</si>
  <si>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</si>
  <si>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</si>
  <si>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</si>
  <si>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</si>
  <si>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</si>
  <si>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</si>
  <si>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</si>
  <si>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</si>
  <si>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</si>
  <si>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</si>
  <si>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</si>
  <si>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</si>
  <si>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</si>
  <si>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</si>
  <si>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</si>
  <si>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</si>
  <si>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</si>
  <si>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</si>
  <si>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</si>
  <si>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</si>
  <si>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</si>
  <si>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</si>
  <si>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</si>
  <si>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</si>
  <si>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</si>
  <si>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</si>
  <si>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</si>
  <si>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</si>
  <si>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</si>
  <si>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</si>
  <si>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</si>
  <si>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</si>
  <si>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</si>
  <si>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</si>
  <si>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</si>
  <si>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</si>
  <si>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</si>
  <si>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</si>
  <si>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</si>
  <si>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</si>
  <si>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</si>
  <si>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</si>
  <si>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</si>
  <si>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</si>
  <si>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</si>
  <si>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</si>
  <si>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</si>
  <si>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</si>
  <si>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</si>
  <si>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</si>
  <si>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</si>
  <si>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</si>
  <si>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</si>
  <si>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</si>
  <si>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</si>
  <si>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</si>
  <si>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</si>
  <si>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</si>
  <si>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</si>
  <si>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</si>
  <si>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</si>
  <si>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</si>
  <si>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</si>
  <si>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</si>
  <si>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</si>
  <si>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</si>
  <si>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</si>
  <si>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</si>
  <si>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</si>
  <si>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</si>
  <si>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</si>
  <si>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</si>
  <si>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</si>
  <si>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</si>
  <si>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</si>
  <si>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</si>
  <si>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</si>
  <si>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</si>
  <si>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</si>
  <si>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</si>
  <si>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</si>
  <si>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</si>
  <si>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</si>
  <si>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</si>
  <si>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</si>
  <si>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</si>
  <si>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</si>
  <si>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</si>
  <si>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</si>
  <si>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</si>
  <si>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</si>
  <si>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</si>
  <si>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</si>
  <si>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</si>
  <si>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</si>
  <si>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</si>
  <si>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</si>
  <si>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</si>
  <si>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</si>
  <si>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</si>
  <si>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</si>
  <si>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</si>
  <si>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</si>
  <si>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</si>
  <si>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</si>
  <si>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</si>
  <si>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</si>
  <si>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</si>
  <si>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</si>
  <si>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</si>
  <si>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</si>
  <si>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</si>
  <si>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</si>
  <si>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</si>
  <si>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</si>
  <si>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</si>
  <si>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</si>
  <si>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</si>
  <si>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</si>
  <si>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</si>
  <si>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</si>
  <si>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</si>
  <si>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</si>
  <si>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</si>
  <si>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</si>
  <si>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</si>
  <si>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</si>
  <si>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</si>
  <si>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</si>
  <si>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</si>
  <si>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</si>
  <si>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</si>
  <si>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</si>
  <si>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</si>
  <si>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</si>
  <si>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</si>
  <si>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</si>
  <si>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</si>
  <si>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</si>
  <si>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</si>
  <si>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</si>
  <si>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</si>
  <si>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</si>
  <si>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</si>
  <si>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</si>
  <si>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</si>
  <si>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</si>
  <si>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</si>
  <si>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</si>
  <si>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</si>
  <si>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</si>
  <si>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</si>
  <si>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</si>
  <si>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</si>
  <si>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</si>
  <si>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</si>
  <si>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</si>
  <si>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</si>
  <si>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</si>
  <si>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</si>
  <si>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</si>
  <si>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</si>
  <si>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</si>
  <si>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</si>
  <si>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</si>
  <si>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</si>
  <si>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</si>
  <si>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</si>
  <si>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</si>
  <si>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</si>
  <si>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</si>
  <si>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</si>
  <si>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</si>
  <si>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</si>
  <si>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</si>
  <si>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</si>
  <si>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</si>
  <si>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</si>
  <si>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</si>
  <si>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</si>
  <si>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</si>
  <si>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</si>
  <si>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</si>
  <si>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</si>
  <si>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</si>
  <si>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</si>
  <si>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</si>
  <si>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</si>
  <si>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</si>
  <si>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</si>
  <si>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</si>
  <si>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</si>
  <si>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</si>
  <si>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</si>
  <si>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</si>
  <si>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</si>
  <si>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</si>
  <si>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</si>
  <si>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</si>
  <si>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</si>
  <si>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</si>
  <si>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</si>
  <si>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</si>
  <si>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</si>
  <si>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</si>
  <si>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</si>
  <si>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</si>
  <si>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</si>
  <si>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</si>
  <si>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</si>
  <si>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</si>
  <si>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</si>
  <si>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</si>
  <si>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</si>
  <si>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</si>
  <si>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</si>
  <si>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</si>
  <si>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</si>
  <si>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</si>
  <si>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</si>
  <si>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</si>
  <si>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</si>
  <si>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</si>
  <si>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</si>
  <si>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</si>
  <si>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</si>
  <si>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</si>
  <si>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</si>
  <si>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</si>
  <si>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</si>
  <si>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</si>
  <si>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</si>
  <si>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</si>
  <si>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</si>
  <si>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</si>
  <si>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</si>
  <si>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</si>
  <si>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</si>
  <si>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</si>
  <si>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</si>
  <si>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</si>
  <si>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</si>
  <si>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</si>
  <si>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</si>
  <si>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</si>
  <si>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</si>
  <si>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</si>
  <si>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</si>
  <si>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</si>
  <si>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</si>
  <si>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</si>
  <si>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</si>
  <si>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</si>
  <si>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</si>
  <si>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</si>
  <si>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</si>
  <si>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</si>
  <si>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</si>
  <si>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</si>
  <si>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</si>
  <si>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</si>
  <si>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</si>
  <si>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</si>
  <si>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</si>
  <si>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</si>
  <si>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</si>
  <si>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</si>
  <si>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</si>
  <si>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</si>
  <si>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</si>
  <si>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</si>
  <si>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</si>
  <si>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</si>
  <si>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</si>
  <si>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</si>
  <si>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</si>
  <si>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</si>
  <si>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</si>
  <si>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</si>
  <si>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</si>
  <si>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</si>
  <si>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</si>
  <si>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</si>
  <si>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</si>
  <si>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</si>
  <si>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</si>
  <si>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</si>
  <si>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</si>
  <si>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</si>
  <si>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</si>
  <si>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</si>
  <si>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</si>
  <si>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</si>
  <si>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</si>
  <si>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</si>
  <si>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</si>
  <si>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</si>
  <si>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</si>
  <si>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</si>
  <si>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</si>
  <si>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</si>
  <si>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</si>
  <si>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</si>
  <si>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</si>
  <si>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</si>
  <si>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</si>
  <si>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</si>
  <si>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</si>
  <si>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</si>
  <si>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</si>
  <si>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</si>
  <si>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</si>
  <si>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</si>
  <si>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</si>
  <si>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</si>
  <si>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</si>
  <si>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</si>
  <si>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</si>
  <si>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</si>
  <si>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</si>
  <si>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</si>
  <si>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</si>
  <si>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</si>
  <si>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</si>
  <si>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</si>
  <si>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</si>
  <si>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</si>
  <si>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</si>
  <si>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</si>
  <si>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</si>
  <si>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</si>
  <si>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</si>
  <si>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</si>
  <si>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</si>
  <si>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</si>
  <si>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</si>
  <si>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</si>
  <si>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</si>
  <si>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</si>
  <si>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</si>
  <si>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</si>
  <si>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</si>
  <si>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</si>
  <si>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</si>
  <si>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</si>
  <si>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</si>
  <si>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</si>
  <si>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</si>
  <si>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</si>
  <si>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</si>
  <si>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</si>
  <si>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</si>
  <si>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</si>
  <si>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</si>
  <si>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</si>
  <si>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</si>
  <si>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</si>
  <si>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</si>
  <si>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</si>
  <si>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</si>
  <si>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</si>
  <si>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</si>
  <si>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</si>
  <si>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</si>
  <si>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</si>
  <si>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</si>
  <si>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</si>
  <si>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</si>
  <si>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</si>
  <si>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</si>
  <si>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</si>
  <si>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</si>
  <si>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</si>
  <si>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</si>
  <si>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</si>
  <si>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</si>
  <si>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</si>
  <si>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</si>
  <si>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</si>
  <si>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</si>
  <si>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</si>
  <si>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</si>
  <si>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</si>
  <si>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</si>
  <si>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</si>
  <si>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</si>
  <si>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</si>
  <si>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</si>
  <si>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</si>
  <si>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</si>
  <si>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</si>
  <si>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</si>
  <si>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</si>
  <si>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</si>
  <si>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</si>
  <si>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</si>
  <si>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</si>
  <si>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</si>
  <si>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</si>
  <si>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</si>
  <si>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</si>
  <si>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</si>
  <si>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</si>
  <si>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</si>
  <si>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</si>
  <si>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</si>
  <si>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</si>
  <si>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</si>
  <si>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</si>
  <si>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</si>
  <si>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</si>
  <si>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</si>
  <si>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</si>
  <si>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</si>
  <si>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</si>
  <si>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</si>
  <si>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</si>
  <si>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</si>
  <si>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</si>
  <si>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</si>
  <si>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</si>
  <si>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</si>
  <si>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</si>
  <si>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</si>
  <si>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</si>
  <si>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</si>
  <si>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</si>
  <si>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</si>
  <si>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</si>
  <si>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</si>
  <si>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</si>
  <si>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</si>
  <si>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</si>
  <si>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</si>
  <si>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</si>
  <si>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</si>
  <si>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</si>
  <si>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</si>
  <si>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</si>
  <si>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</si>
  <si>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</si>
  <si>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</si>
  <si>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</si>
  <si>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</si>
  <si>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</si>
  <si>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</si>
  <si>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</si>
  <si>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</si>
  <si>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</si>
  <si>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</si>
  <si>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</si>
  <si>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</si>
  <si>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</si>
  <si>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</si>
  <si>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</si>
  <si>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</si>
  <si>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</si>
  <si>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</si>
  <si>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</si>
  <si>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</si>
  <si>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</si>
  <si>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</si>
  <si>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</si>
  <si>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</si>
  <si>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</si>
  <si>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</si>
  <si>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</si>
  <si>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</si>
  <si>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</si>
  <si>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</si>
  <si>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</si>
  <si>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</si>
  <si>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</si>
  <si>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</si>
  <si>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</si>
  <si>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</si>
  <si>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</si>
  <si>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</si>
  <si>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</si>
  <si>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</si>
  <si>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</si>
  <si>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</si>
  <si>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</si>
  <si>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</si>
  <si>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</si>
  <si>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</si>
  <si>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</si>
  <si>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</si>
  <si>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</si>
  <si>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</si>
  <si>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</si>
  <si>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</si>
  <si>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</si>
  <si>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</si>
  <si>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</si>
  <si>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</si>
  <si>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</si>
  <si>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</si>
  <si>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</si>
  <si>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</si>
  <si>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</si>
  <si>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</si>
  <si>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</si>
  <si>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</si>
  <si>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</si>
  <si>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</si>
  <si>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</si>
  <si>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</si>
  <si>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</si>
  <si>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</si>
  <si>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</si>
  <si>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</si>
  <si>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</si>
  <si>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</si>
  <si>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</si>
  <si>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</si>
  <si>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</si>
  <si>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</si>
  <si>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</si>
  <si>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</si>
  <si>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</si>
  <si>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</si>
  <si>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</si>
  <si>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</si>
  <si>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</si>
  <si>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</si>
  <si>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</si>
  <si>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</si>
  <si>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</si>
  <si>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</si>
  <si>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</si>
  <si>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</si>
  <si>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</si>
  <si>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</si>
  <si>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</si>
  <si>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</si>
  <si>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</si>
  <si>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</si>
  <si>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</si>
  <si>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</si>
  <si>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</si>
  <si>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</si>
  <si>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</si>
  <si>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</si>
  <si>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</si>
  <si>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</si>
  <si>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</si>
  <si>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</si>
  <si>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</si>
  <si>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</si>
  <si>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</si>
  <si>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</si>
  <si>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</si>
  <si>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</si>
  <si>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</si>
  <si>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</si>
  <si>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</si>
  <si>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</si>
  <si>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</si>
  <si>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</si>
  <si>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</si>
  <si>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</si>
  <si>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</si>
  <si>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</si>
  <si>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</si>
  <si>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</si>
  <si>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</si>
  <si>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</si>
  <si>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</si>
  <si>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</si>
  <si>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</si>
  <si>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</si>
  <si>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</si>
  <si>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</si>
  <si>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</si>
  <si>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</si>
  <si>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</si>
  <si>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</si>
  <si>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</si>
  <si>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</si>
  <si>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</si>
  <si>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</si>
  <si>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</si>
  <si>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</si>
  <si>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</si>
  <si>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</si>
  <si>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</si>
  <si>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</si>
  <si>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</si>
  <si>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</si>
  <si>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</si>
  <si>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</si>
  <si>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</si>
  <si>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</si>
  <si>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</si>
  <si>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</si>
  <si>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</si>
  <si>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</si>
  <si>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</si>
  <si>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</si>
  <si>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</si>
  <si>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</si>
  <si>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</si>
  <si>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</si>
  <si>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</si>
  <si>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</si>
  <si>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</si>
  <si>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</si>
  <si>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</si>
  <si>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</si>
  <si>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</si>
  <si>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</si>
  <si>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</si>
  <si>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</si>
  <si>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</si>
  <si>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</si>
  <si>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</si>
  <si>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</si>
  <si>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</si>
  <si>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</si>
  <si>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</si>
  <si>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</si>
  <si>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</si>
  <si>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</si>
  <si>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</si>
  <si>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</si>
  <si>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</si>
  <si>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</si>
  <si>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</si>
  <si>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</si>
  <si>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</si>
  <si>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</si>
  <si>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</si>
  <si>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</si>
  <si>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</si>
  <si>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</si>
  <si>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</si>
  <si>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</si>
  <si>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</si>
  <si>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</si>
  <si>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</si>
  <si>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</si>
  <si>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</si>
  <si>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</si>
  <si>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</si>
  <si>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</si>
  <si>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</si>
  <si>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</si>
  <si>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</si>
  <si>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</si>
  <si>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</si>
  <si>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</si>
  <si>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</si>
  <si>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</si>
  <si>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</si>
  <si>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</si>
  <si>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</si>
  <si>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</si>
  <si>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</si>
  <si>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</si>
  <si>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</si>
  <si>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</si>
  <si>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</si>
  <si>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</si>
  <si>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</si>
  <si>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</si>
  <si>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</si>
  <si>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</si>
  <si>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</si>
  <si>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</si>
  <si>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</si>
  <si>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</si>
  <si>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</si>
  <si>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</si>
  <si>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</si>
  <si>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</si>
  <si>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</si>
  <si>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</si>
  <si>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</si>
  <si>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</si>
  <si>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</si>
  <si>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</si>
  <si>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</si>
  <si>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</si>
  <si>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</si>
  <si>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</si>
  <si>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</si>
  <si>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</si>
  <si>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</si>
  <si>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</si>
  <si>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</si>
  <si>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</si>
  <si>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</si>
  <si>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</si>
  <si>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</si>
  <si>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</si>
  <si>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</si>
  <si>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</si>
  <si>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</si>
  <si>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</si>
  <si>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</si>
  <si>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</si>
  <si>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</si>
  <si>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</si>
  <si>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</si>
  <si>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</si>
  <si>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</si>
  <si>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</si>
  <si>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</si>
  <si>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</si>
  <si>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</si>
  <si>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</si>
  <si>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</si>
  <si>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</si>
  <si>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</si>
  <si>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</si>
  <si>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</si>
  <si>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</si>
  <si>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</si>
  <si>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</si>
  <si>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</si>
  <si>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</si>
  <si>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</si>
  <si>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</si>
  <si>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</si>
  <si>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</si>
  <si>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</si>
  <si>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</si>
  <si>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</si>
  <si>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</si>
  <si>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</si>
  <si>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</si>
  <si>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</si>
  <si>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</si>
  <si>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</si>
  <si>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</si>
  <si>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</si>
  <si>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</si>
  <si>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</si>
  <si>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</si>
  <si>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</si>
  <si>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</si>
  <si>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</si>
  <si>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</si>
  <si>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</si>
  <si>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</si>
  <si>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</si>
  <si>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</si>
  <si>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</si>
  <si>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</si>
  <si>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</si>
  <si>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</si>
  <si>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</si>
  <si>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</si>
  <si>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</si>
  <si>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</si>
  <si>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</si>
  <si>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</si>
  <si>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</si>
  <si>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</si>
  <si>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</si>
  <si>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</si>
  <si>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</si>
  <si>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</si>
  <si>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</si>
  <si>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</si>
  <si>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</si>
  <si>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</si>
  <si>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</si>
  <si>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</si>
  <si>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</si>
  <si>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</si>
  <si>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</si>
  <si>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</si>
  <si>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</si>
  <si>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</si>
  <si>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</si>
  <si>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</si>
  <si>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</si>
  <si>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</si>
  <si>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</si>
  <si>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</si>
  <si>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</si>
  <si>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</si>
  <si>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</si>
  <si>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</si>
  <si>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</si>
  <si>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</si>
  <si>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</si>
  <si>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</si>
  <si>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</si>
  <si>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</si>
  <si>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</si>
  <si>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</si>
  <si>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</si>
  <si>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</si>
  <si>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</si>
  <si>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</si>
  <si>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</si>
  <si>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</si>
  <si>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</si>
  <si>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</si>
  <si>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</si>
  <si>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</si>
  <si>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</si>
  <si>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</si>
  <si>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</si>
  <si>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</si>
  <si>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</si>
  <si>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</si>
  <si>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</si>
  <si>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</si>
  <si>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</si>
  <si>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</si>
  <si>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</si>
  <si>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</si>
  <si>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</si>
  <si>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</si>
  <si>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</si>
  <si>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</si>
  <si>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</si>
  <si>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</si>
  <si>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</si>
  <si>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</si>
  <si>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</si>
  <si>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</si>
  <si>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</si>
  <si>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</si>
  <si>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</si>
  <si>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</si>
  <si>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</si>
  <si>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</si>
  <si>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</si>
  <si>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</si>
  <si>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Priyanka Madam (one Kit of 14pcs)</t>
  </si>
  <si>
    <t>Demo Piece</t>
  </si>
  <si>
    <t>Mohan Sir, (Demo)</t>
  </si>
  <si>
    <t>Saturday (Challan)</t>
  </si>
  <si>
    <t>Saturday (one kit of 12 Pcs) (Payment Slip)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</si>
</sst>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9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3496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3579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3578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3566</v>
      </c>
      <c r="N34" s="47">
        <v>45915</v>
      </c>
      <c r="O34" s="57">
        <v>8060</v>
      </c>
      <c r="P34" s="26" t="s">
        <v>3444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-80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-80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-80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-80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-80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3466</v>
      </c>
      <c r="N1678" s="47">
        <v>45911</v>
      </c>
      <c r="O1678" s="57">
        <f>16391.25*4</f>
        <v>65565</v>
      </c>
      <c r="P1678" s="26" t="s">
        <v>3462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3564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3568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3569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3564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3439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3543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3543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3543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3541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3467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3468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3469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3470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3430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3576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3422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3417</v>
      </c>
      <c r="N2318" s="47">
        <v>45908</v>
      </c>
      <c r="O2318" s="57">
        <v>12164.99</v>
      </c>
      <c r="P2318" s="26" t="s">
        <v>2520</v>
      </c>
      <c r="Q2318" s="26" t="s">
        <v>3409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3417</v>
      </c>
      <c r="N2319" s="47">
        <v>45908</v>
      </c>
      <c r="O2319" s="57">
        <v>12164.99</v>
      </c>
      <c r="P2319" s="26" t="s">
        <v>2520</v>
      </c>
      <c r="Q2319" s="26" t="s">
        <v>3409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3417</v>
      </c>
      <c r="N2320" s="47">
        <v>45908</v>
      </c>
      <c r="O2320" s="57">
        <v>43120.5</v>
      </c>
      <c r="P2320" s="26" t="s">
        <v>2520</v>
      </c>
      <c r="Q2320" s="26" t="s">
        <v>3409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3417</v>
      </c>
      <c r="N2321" s="47">
        <v>45908</v>
      </c>
      <c r="O2321" s="57">
        <v>34947.79</v>
      </c>
      <c r="P2321" s="26" t="s">
        <v>2520</v>
      </c>
      <c r="Q2321" s="26" t="s">
        <v>3409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3417</v>
      </c>
      <c r="N2322" s="47">
        <v>45908</v>
      </c>
      <c r="O2322" s="57">
        <v>12164.99</v>
      </c>
      <c r="P2322" s="26" t="s">
        <v>2520</v>
      </c>
      <c r="Q2322" s="26" t="s">
        <v>3409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3565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3575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3577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3575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3577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3421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3421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3421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3421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3421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3421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3417</v>
      </c>
      <c r="N2340" s="47">
        <v>45908</v>
      </c>
      <c r="O2340" s="57">
        <v>90763</v>
      </c>
      <c r="P2340" s="26" t="s">
        <v>2520</v>
      </c>
      <c r="Q2340" s="26" t="s">
        <v>3409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3436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3436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3436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3436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3436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3436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3436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3492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3493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3625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3625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3625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3625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3625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3625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3625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3625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3625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3625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3625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3625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3625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3625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3563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3563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3563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3563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3416</v>
      </c>
      <c r="N2407" s="47">
        <v>45908</v>
      </c>
      <c r="O2407" s="57">
        <v>31573.5</v>
      </c>
      <c r="P2407" s="26" t="s">
        <v>899</v>
      </c>
      <c r="Q2407" s="26" t="s">
        <v>3407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3563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3563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3563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3563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3563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3425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3563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3563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3433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3434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3424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3433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3434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3424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3433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3434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3424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3424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3424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3424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3425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3434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3424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3424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3425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3425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3425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3425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3425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3432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3425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3425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3424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3434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3425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3425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3425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3424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3432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3424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3434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3425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3432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3424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3425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3424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3425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3425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3560</v>
      </c>
      <c r="N2480" s="47">
        <v>45915</v>
      </c>
      <c r="O2480" s="57">
        <v>16391.25</v>
      </c>
      <c r="P2480" s="26" t="s">
        <v>27</v>
      </c>
      <c r="Q2480" s="26" t="s">
        <v>3572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3424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3424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3430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3426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3434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3424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3415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3431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3494</v>
      </c>
      <c r="U2503" s="26" t="s">
        <v>19</v>
      </c>
      <c r="V2503" s="26" t="str">
        <f>VLOOKUP(P2503,'Customer List'!B:C,2,)</f>
        <v>Noida</v>
      </c>
      <c r="W2503" s="59" t="s">
        <v>3495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3419</v>
      </c>
      <c r="N2508" s="47">
        <v>45908</v>
      </c>
      <c r="O2508" s="57">
        <v>38843</v>
      </c>
      <c r="P2508" s="26" t="s">
        <v>225</v>
      </c>
      <c r="Q2508" s="26" t="s">
        <v>3406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3411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3415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3431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3437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3418</v>
      </c>
      <c r="N2518" s="47">
        <v>45908</v>
      </c>
      <c r="O2518" s="57">
        <v>15949.5</v>
      </c>
      <c r="P2518" s="26" t="s">
        <v>3355</v>
      </c>
      <c r="Q2518" s="26" t="s">
        <v>3408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3425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3427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3435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3430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3426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3430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3426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3429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3430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3426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3428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3425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3437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3425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3621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3620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3413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3423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3414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3410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3412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3420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3420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3438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3618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3442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3547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3442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3442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3547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3442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3540</v>
      </c>
      <c r="N2555" s="47">
        <v>45913</v>
      </c>
      <c r="O2555" s="57">
        <v>11718</v>
      </c>
      <c r="P2555" s="26" t="s">
        <v>3443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3442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3566</v>
      </c>
      <c r="N2556" s="47">
        <v>45915</v>
      </c>
      <c r="O2556" s="57">
        <v>4464</v>
      </c>
      <c r="P2556" s="26" t="s">
        <v>3444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3442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3622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3442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3545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3442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3545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3442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3540</v>
      </c>
      <c r="N2560" s="47">
        <v>45913</v>
      </c>
      <c r="O2560" s="57">
        <v>13615.2</v>
      </c>
      <c r="P2560" s="26" t="s">
        <v>3443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3442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3540</v>
      </c>
      <c r="N2561" s="47">
        <v>45913</v>
      </c>
      <c r="O2561" s="57">
        <v>19641</v>
      </c>
      <c r="P2561" s="26" t="s">
        <v>3443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3442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3442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3545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3442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3547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3442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3540</v>
      </c>
      <c r="N2565" s="47">
        <v>45913</v>
      </c>
      <c r="O2565" s="57">
        <v>20980.799999999999</v>
      </c>
      <c r="P2565" s="26" t="s">
        <v>3443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3442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3547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3442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3545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3442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3545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3442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3547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3442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3547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3442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3545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3442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3545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3442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3533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3442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3622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3442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3547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3442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3545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3442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3540</v>
      </c>
      <c r="N2577" s="47">
        <v>45913</v>
      </c>
      <c r="O2577" s="57">
        <v>33368.400000000001</v>
      </c>
      <c r="P2577" s="26" t="s">
        <v>3443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3442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3545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3442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3547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3442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3622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3442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3547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3442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3442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3532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3442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3442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3442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3463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3442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3548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3442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3463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3442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3463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3442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3546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3442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3546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3442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3554</v>
      </c>
      <c r="N2592" s="47">
        <v>45913</v>
      </c>
      <c r="O2592" s="57">
        <v>15177.6</v>
      </c>
      <c r="P2592" s="26" t="s">
        <v>192</v>
      </c>
      <c r="Q2592" s="26" t="s">
        <v>3570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3442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3548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3442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3546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3442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3548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3442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3464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3442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3548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3442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3464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3442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3622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3442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3546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3442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3539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3442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3537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3442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3464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3442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3546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3442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3546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3442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3546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3442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3465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3442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3537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3442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3464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3442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3537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3442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3552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3442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3559</v>
      </c>
      <c r="N2612" s="47">
        <v>45915</v>
      </c>
      <c r="O2612" s="57">
        <v>11284</v>
      </c>
      <c r="P2612" s="26" t="s">
        <v>225</v>
      </c>
      <c r="Q2612" s="26" t="s">
        <v>3574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3442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3548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3442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3555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3442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3445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3442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3548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3442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3546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3442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3539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3442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3539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3442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>
        <v>1</v>
      </c>
      <c r="L2620" s="26">
        <f t="shared" si="314"/>
        <v>0</v>
      </c>
      <c r="M2620" s="26"/>
      <c r="N2620" s="47">
        <v>45918</v>
      </c>
      <c r="O2620" s="57"/>
      <c r="P2620" s="26" t="s">
        <v>3446</v>
      </c>
      <c r="Q2620" s="26" t="s">
        <v>1131</v>
      </c>
      <c r="R2620" s="26" t="s">
        <v>1131</v>
      </c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>Thursday</v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3442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3548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3442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3447</v>
      </c>
      <c r="U2622" s="26" t="s">
        <v>19</v>
      </c>
      <c r="V2622" s="26" t="str">
        <f>VLOOKUP(P2622,'Customer List'!B:C,2,)</f>
        <v>Delhi</v>
      </c>
      <c r="W2622" s="59" t="s">
        <v>3448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3442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3447</v>
      </c>
      <c r="U2623" s="26" t="s">
        <v>19</v>
      </c>
      <c r="V2623" s="26" t="str">
        <f>VLOOKUP(P2623,'Customer List'!B:C,2,)</f>
        <v>Delhi</v>
      </c>
      <c r="W2623" s="59" t="s">
        <v>3448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3442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3546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3442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3532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3442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3548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3442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3548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3442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3548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3442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3536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3442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3548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3442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3536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3442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3532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3442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3536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3442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3548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3442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3532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3442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3536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3442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3536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3442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3548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3442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3532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3442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3532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3442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3532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3442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3532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3442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3532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3442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3548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3442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3532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3442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3532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3442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3532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3442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3532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3442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3536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3442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3442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3531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3442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3540</v>
      </c>
      <c r="N2652" s="47">
        <v>45913</v>
      </c>
      <c r="O2652" s="57">
        <v>39060</v>
      </c>
      <c r="P2652" s="26" t="s">
        <v>3443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3442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3555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3442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3545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3442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3547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3442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3535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3442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3545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3442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3545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3442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3545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3442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3538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3442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3557</v>
      </c>
      <c r="N2661" s="47">
        <v>45915</v>
      </c>
      <c r="O2661" s="57">
        <v>41447</v>
      </c>
      <c r="P2661" s="26" t="s">
        <v>899</v>
      </c>
      <c r="Q2661" s="26" t="s">
        <v>3573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3442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3546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3442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3566</v>
      </c>
      <c r="N2663" s="47">
        <v>45915</v>
      </c>
      <c r="O2663" s="57">
        <v>10912</v>
      </c>
      <c r="P2663" s="26" t="s">
        <v>3444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3442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3546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3442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3566</v>
      </c>
      <c r="N2665" s="47">
        <v>45915</v>
      </c>
      <c r="O2665" s="57">
        <v>5456</v>
      </c>
      <c r="P2665" s="26" t="s">
        <v>3444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3442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3547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3442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3547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3442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3547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3442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3545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3442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3442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3545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3442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>
        <v>1</v>
      </c>
      <c r="L2672" s="26">
        <f t="shared" si="327"/>
        <v>0</v>
      </c>
      <c r="M2672" s="26"/>
      <c r="N2672" s="47">
        <v>45918</v>
      </c>
      <c r="O2672" s="57"/>
      <c r="P2672" s="26" t="s">
        <v>3446</v>
      </c>
      <c r="Q2672" s="26" t="s">
        <v>1131</v>
      </c>
      <c r="R2672" s="26" t="s">
        <v>1131</v>
      </c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>Thursday</v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3442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3547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3442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3547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3442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3545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3442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3449</v>
      </c>
      <c r="U2676" s="26" t="s">
        <v>19</v>
      </c>
      <c r="V2676" s="26" t="str">
        <f>VLOOKUP(P2676,'Customer List'!B:C,2,)</f>
        <v>STOCK</v>
      </c>
      <c r="W2676" s="59" t="s">
        <v>3450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3442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3530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3442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3530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3442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3530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3442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3530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3442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3530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3442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3530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3442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3530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3442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3530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3442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3530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3442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3449</v>
      </c>
      <c r="U2686" s="26" t="s">
        <v>19</v>
      </c>
      <c r="V2686" s="26" t="str">
        <f>VLOOKUP(P2686,'Customer List'!B:C,2,)</f>
        <v>STOCK</v>
      </c>
      <c r="W2686" s="59" t="s">
        <v>3450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3442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3545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3442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3534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3442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3463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3473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3471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3549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3474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3473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3472</v>
      </c>
      <c r="I2691" s="26"/>
      <c r="J2691" s="26">
        <v>1</v>
      </c>
      <c r="K2691" s="26">
        <v>1</v>
      </c>
      <c r="L2691" s="26">
        <f t="shared" ref="L2691:L2755" si="340">J2691-K2691</f>
        <v>0</v>
      </c>
      <c r="M2691" s="26" t="s">
        <v>3549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3474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6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3475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3581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3476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3567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3477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3478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3618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3479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3480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3551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3479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3481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3551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3479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3482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3551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3479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3483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3544</v>
      </c>
      <c r="N2702" s="47">
        <v>45913</v>
      </c>
      <c r="O2702" s="57">
        <v>3360</v>
      </c>
      <c r="P2702" s="26" t="s">
        <v>3484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3485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3486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3542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3487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3488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3550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3487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3489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3550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3497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3553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3498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3526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3499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3562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 t="s">
        <v>41</v>
      </c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>
        <v>45917</v>
      </c>
      <c r="Y2708" s="26">
        <f t="shared" ref="Y2708:Y2736" si="352">IF(X2708="", "", X2708-N2708)</f>
        <v>2</v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>Wednesday</v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3526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3500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3562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 t="s">
        <v>41</v>
      </c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>
        <v>45917</v>
      </c>
      <c r="Y2709" s="26">
        <f t="shared" si="352"/>
        <v>2</v>
      </c>
      <c r="Z2709" s="26" t="str">
        <f t="shared" si="353"/>
        <v>Monday</v>
      </c>
      <c r="AA2709" s="26" t="str">
        <f t="shared" si="354"/>
        <v>Wednesday</v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3526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3501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3562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 t="s">
        <v>41</v>
      </c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>
        <v>45917</v>
      </c>
      <c r="Y2710" s="26">
        <f t="shared" si="352"/>
        <v>2</v>
      </c>
      <c r="Z2710" s="26" t="str">
        <f t="shared" si="353"/>
        <v>Monday</v>
      </c>
      <c r="AA2710" s="26" t="str">
        <f t="shared" si="354"/>
        <v>Wednesday</v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3526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3502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3562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 t="s">
        <v>41</v>
      </c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>
        <v>45917</v>
      </c>
      <c r="Y2711" s="26">
        <f t="shared" si="352"/>
        <v>2</v>
      </c>
      <c r="Z2711" s="26" t="str">
        <f t="shared" si="353"/>
        <v>Monday</v>
      </c>
      <c r="AA2711" s="26" t="str">
        <f t="shared" si="354"/>
        <v>Wednesday</v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3526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3503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3562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si="352"/>
        <v>2</v>
      </c>
      <c r="Z2712" s="26" t="str">
        <f t="shared" si="353"/>
        <v>Monday</v>
      </c>
      <c r="AA2712" s="26" t="str">
        <f t="shared" si="354"/>
        <v>Wednesday</v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3526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3504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3562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52"/>
        <v>2</v>
      </c>
      <c r="Z2713" s="26" t="str">
        <f t="shared" si="353"/>
        <v>Monday</v>
      </c>
      <c r="AA2713" s="26" t="str">
        <f t="shared" si="354"/>
        <v>Wednesday</v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3526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3505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3562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52"/>
        <v>2</v>
      </c>
      <c r="Z2714" s="26" t="str">
        <f t="shared" si="353"/>
        <v>Monday</v>
      </c>
      <c r="AA2714" s="26" t="str">
        <f t="shared" si="354"/>
        <v>Wednesday</v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3526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3506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3562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52"/>
        <v>2</v>
      </c>
      <c r="Z2715" s="26" t="str">
        <f t="shared" si="353"/>
        <v>Monday</v>
      </c>
      <c r="AA2715" s="26" t="str">
        <f t="shared" si="354"/>
        <v>Wednesday</v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3526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3507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3562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52"/>
        <v>2</v>
      </c>
      <c r="Z2716" s="26" t="str">
        <f t="shared" si="353"/>
        <v>Monday</v>
      </c>
      <c r="AA2716" s="26" t="str">
        <f t="shared" si="354"/>
        <v>Wednesday</v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3526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3508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3562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52"/>
        <v>2</v>
      </c>
      <c r="Z2717" s="26" t="str">
        <f t="shared" si="353"/>
        <v>Monday</v>
      </c>
      <c r="AA2717" s="26" t="str">
        <f t="shared" si="354"/>
        <v>Wednesday</v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3526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3509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3562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52"/>
        <v>2</v>
      </c>
      <c r="Z2718" s="26" t="str">
        <f t="shared" si="353"/>
        <v>Monday</v>
      </c>
      <c r="AA2718" s="26" t="str">
        <f t="shared" si="354"/>
        <v>Wednesday</v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3526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3510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3526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3511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3526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3512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3526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3513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3526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3514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3526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3515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3526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3516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3526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3517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3526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3518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3526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3519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3526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3520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3526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3521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3526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3522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3558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3526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3523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3558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3526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3524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3556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3526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3556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3526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3526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3525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841</v>
      </c>
      <c r="Q2736" s="26"/>
      <c r="R2736" s="26"/>
      <c r="S2736" s="3">
        <v>-20</v>
      </c>
      <c r="T2736" s="58" t="s">
        <v>610</v>
      </c>
      <c r="U2736" s="26" t="s">
        <v>321</v>
      </c>
      <c r="V2736" s="26" t="str">
        <f>VLOOKUP(P2736,'Customer List'!B:C,2,)</f>
        <v>Hyderabad</v>
      </c>
      <c r="W2736" s="59" t="s">
        <v>3628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3528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3561</v>
      </c>
      <c r="N2737" s="47">
        <v>45915</v>
      </c>
      <c r="O2737" s="57">
        <v>16244</v>
      </c>
      <c r="P2737" s="26" t="s">
        <v>3529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3528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3582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3583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3590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>
        <v>1</v>
      </c>
      <c r="L2741" s="26">
        <f t="shared" si="340"/>
        <v>0</v>
      </c>
      <c r="M2741" s="26"/>
      <c r="N2741" s="47">
        <v>45918</v>
      </c>
      <c r="O2741" s="57"/>
      <c r="P2741" s="26" t="s">
        <v>3592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3527</v>
      </c>
      <c r="X2741" s="47"/>
      <c r="Y2741" s="26" t="str">
        <f t="shared" si="355"/>
        <v/>
      </c>
      <c r="Z2741" s="26" t="str">
        <f t="shared" si="356"/>
        <v>Thursday</v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3590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>
        <v>1</v>
      </c>
      <c r="L2742" s="26">
        <f t="shared" si="340"/>
        <v>0</v>
      </c>
      <c r="M2742" s="26"/>
      <c r="N2742" s="47">
        <v>45918</v>
      </c>
      <c r="O2742" s="57"/>
      <c r="P2742" s="26" t="s">
        <v>3592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3527</v>
      </c>
      <c r="X2742" s="47"/>
      <c r="Y2742" s="26" t="str">
        <f t="shared" si="355"/>
        <v/>
      </c>
      <c r="Z2742" s="26" t="str">
        <f t="shared" si="356"/>
        <v>Thursday</v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3590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3584</v>
      </c>
      <c r="I2743" s="26"/>
      <c r="J2743" s="26">
        <v>3</v>
      </c>
      <c r="K2743" s="26">
        <v>3</v>
      </c>
      <c r="L2743" s="26">
        <f t="shared" si="340"/>
        <v>0</v>
      </c>
      <c r="M2743" s="26"/>
      <c r="N2743" s="47">
        <v>45918</v>
      </c>
      <c r="O2743" s="57"/>
      <c r="P2743" s="26" t="s">
        <v>3592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3527</v>
      </c>
      <c r="X2743" s="47"/>
      <c r="Y2743" s="26" t="str">
        <f t="shared" si="355"/>
        <v/>
      </c>
      <c r="Z2743" s="26" t="str">
        <f t="shared" si="356"/>
        <v>Thursday</v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3590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3585</v>
      </c>
      <c r="I2744" s="26"/>
      <c r="J2744" s="26">
        <v>3</v>
      </c>
      <c r="K2744" s="26">
        <v>3</v>
      </c>
      <c r="L2744" s="26">
        <f t="shared" si="340"/>
        <v>0</v>
      </c>
      <c r="M2744" s="26"/>
      <c r="N2744" s="47">
        <v>45918</v>
      </c>
      <c r="O2744" s="57"/>
      <c r="P2744" s="26" t="s">
        <v>3592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3527</v>
      </c>
      <c r="X2744" s="47"/>
      <c r="Y2744" s="26" t="str">
        <f t="shared" si="355"/>
        <v/>
      </c>
      <c r="Z2744" s="26" t="str">
        <f t="shared" si="356"/>
        <v>Thursday</v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3590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3586</v>
      </c>
      <c r="I2745" s="26"/>
      <c r="J2745" s="26">
        <v>3</v>
      </c>
      <c r="K2745" s="26">
        <v>3</v>
      </c>
      <c r="L2745" s="26">
        <f t="shared" si="340"/>
        <v>0</v>
      </c>
      <c r="M2745" s="26"/>
      <c r="N2745" s="47">
        <v>45918</v>
      </c>
      <c r="O2745" s="57"/>
      <c r="P2745" s="26" t="s">
        <v>3592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3527</v>
      </c>
      <c r="X2745" s="47"/>
      <c r="Y2745" s="26" t="str">
        <f t="shared" si="355"/>
        <v/>
      </c>
      <c r="Z2745" s="26" t="str">
        <f t="shared" si="356"/>
        <v>Thursday</v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3590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3587</v>
      </c>
      <c r="I2746" s="26"/>
      <c r="J2746" s="26">
        <v>3</v>
      </c>
      <c r="K2746" s="26">
        <v>3</v>
      </c>
      <c r="L2746" s="26">
        <f t="shared" si="340"/>
        <v>0</v>
      </c>
      <c r="M2746" s="26"/>
      <c r="N2746" s="47">
        <v>45918</v>
      </c>
      <c r="O2746" s="57"/>
      <c r="P2746" s="26" t="s">
        <v>3592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3527</v>
      </c>
      <c r="X2746" s="47"/>
      <c r="Y2746" s="26" t="str">
        <f t="shared" si="355"/>
        <v/>
      </c>
      <c r="Z2746" s="26" t="str">
        <f t="shared" si="356"/>
        <v>Thursday</v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3590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3588</v>
      </c>
      <c r="I2747" s="26"/>
      <c r="J2747" s="26">
        <v>5</v>
      </c>
      <c r="K2747" s="26">
        <v>5</v>
      </c>
      <c r="L2747" s="26">
        <f t="shared" si="340"/>
        <v>0</v>
      </c>
      <c r="M2747" s="26"/>
      <c r="N2747" s="47">
        <v>45918</v>
      </c>
      <c r="O2747" s="57"/>
      <c r="P2747" s="26" t="s">
        <v>3592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3527</v>
      </c>
      <c r="X2747" s="47"/>
      <c r="Y2747" s="26" t="str">
        <f t="shared" si="355"/>
        <v/>
      </c>
      <c r="Z2747" s="26" t="str">
        <f t="shared" si="356"/>
        <v>Thursday</v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3590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3591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3618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3590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3589</v>
      </c>
      <c r="I2749" s="26"/>
      <c r="J2749" s="26">
        <v>1</v>
      </c>
      <c r="K2749" s="26">
        <v>1</v>
      </c>
      <c r="L2749" s="26">
        <f t="shared" si="340"/>
        <v>0</v>
      </c>
      <c r="M2749" s="26"/>
      <c r="N2749" s="47">
        <v>45918</v>
      </c>
      <c r="O2749" s="57"/>
      <c r="P2749" s="26" t="s">
        <v>3592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3527</v>
      </c>
      <c r="X2749" s="47"/>
      <c r="Y2749" s="26" t="str">
        <f t="shared" si="355"/>
        <v/>
      </c>
      <c r="Z2749" s="26" t="str">
        <f t="shared" si="356"/>
        <v>Thursday</v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3618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3596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>
        <v>922048</v>
      </c>
      <c r="C2753" s="47">
        <v>45915</v>
      </c>
      <c r="D2753" s="47">
        <v>45918</v>
      </c>
      <c r="E2753" s="8">
        <v>548.25</v>
      </c>
      <c r="F2753" s="8">
        <f t="shared" ref="F2753" si="364">IF(AB2753="DOLLAR",E2753*88,E2753)</f>
        <v>48246</v>
      </c>
      <c r="G2753" s="56">
        <f t="shared" ref="G2753" si="365">E2753*J2753</f>
        <v>548.25</v>
      </c>
      <c r="H2753" s="26" t="s">
        <v>3623</v>
      </c>
      <c r="I2753" s="26"/>
      <c r="J2753" s="26">
        <v>1</v>
      </c>
      <c r="K2753" s="26"/>
      <c r="L2753" s="26">
        <f t="shared" si="340"/>
        <v>1</v>
      </c>
      <c r="M2753" s="26"/>
      <c r="N2753" s="47"/>
      <c r="O2753" s="57"/>
      <c r="P2753" s="26" t="s">
        <v>621</v>
      </c>
      <c r="Q2753" s="26"/>
      <c r="R2753" s="26"/>
      <c r="S2753" s="3">
        <v>4</v>
      </c>
      <c r="T2753" s="58"/>
      <c r="U2753" s="26" t="s">
        <v>3624</v>
      </c>
      <c r="V2753" s="26" t="str">
        <f>VLOOKUP(P2753,'Customer List'!B:C,2,)</f>
        <v>Mumbai</v>
      </c>
      <c r="W2753" s="59" t="s">
        <v>3618</v>
      </c>
      <c r="X2753" s="47"/>
      <c r="Y2753" s="26"/>
      <c r="Z2753" s="26"/>
      <c r="AA2753" s="26"/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3602</v>
      </c>
      <c r="C2754" s="47">
        <v>45913</v>
      </c>
      <c r="D2754" s="47">
        <v>45918</v>
      </c>
      <c r="E2754" s="8">
        <v>3348.95</v>
      </c>
      <c r="F2754" s="8">
        <f t="shared" ref="F2754:F2817" si="366">IF(AB2754="DOLLAR",E2754*88,E2754)</f>
        <v>294707.59999999998</v>
      </c>
      <c r="G2754" s="56">
        <f t="shared" ref="G2754:G2817" si="367">E2754*J2754</f>
        <v>3348.95</v>
      </c>
      <c r="H2754" s="26" t="s">
        <v>3605</v>
      </c>
      <c r="I2754" s="26"/>
      <c r="J2754" s="26">
        <v>1</v>
      </c>
      <c r="K2754" s="26"/>
      <c r="L2754" s="26">
        <f t="shared" si="340"/>
        <v>1</v>
      </c>
      <c r="M2754" s="26"/>
      <c r="N2754" s="47"/>
      <c r="O2754" s="57"/>
      <c r="P2754" s="26" t="s">
        <v>371</v>
      </c>
      <c r="Q2754" s="26"/>
      <c r="R2754" s="26"/>
      <c r="S2754" s="3">
        <v>-20</v>
      </c>
      <c r="T2754" s="58"/>
      <c r="U2754" s="26" t="s">
        <v>3614</v>
      </c>
      <c r="V2754" s="26" t="str">
        <f>VLOOKUP(P2754,'Customer List'!B:C,2,)</f>
        <v>Gujrat</v>
      </c>
      <c r="W2754" s="59" t="s">
        <v>3618</v>
      </c>
      <c r="X2754" s="47"/>
      <c r="Y2754" s="26" t="str">
        <f t="shared" ref="Y2754:Y2817" si="368">IF(X2754="", "", X2754-N2754)</f>
        <v/>
      </c>
      <c r="Z2754" s="26" t="str">
        <f t="shared" ref="Z2754:Z2817" si="369">IF(N2754="", "", TEXT(N2754, "dddd"))</f>
        <v/>
      </c>
      <c r="AA2754" s="26" t="str">
        <f t="shared" ref="AA2754:AA2817" si="370">IF(X2754="", "", TEXT(X2754, "dddd"))</f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3602</v>
      </c>
      <c r="C2755" s="47">
        <v>45913</v>
      </c>
      <c r="D2755" s="47">
        <v>45918</v>
      </c>
      <c r="E2755" s="8">
        <v>1679</v>
      </c>
      <c r="F2755" s="8">
        <f t="shared" si="366"/>
        <v>147752</v>
      </c>
      <c r="G2755" s="56">
        <f t="shared" si="367"/>
        <v>1679</v>
      </c>
      <c r="H2755" s="26" t="s">
        <v>3606</v>
      </c>
      <c r="I2755" s="26"/>
      <c r="J2755" s="26">
        <v>1</v>
      </c>
      <c r="K2755" s="26"/>
      <c r="L2755" s="26">
        <f t="shared" si="340"/>
        <v>1</v>
      </c>
      <c r="M2755" s="26"/>
      <c r="N2755" s="47"/>
      <c r="O2755" s="57"/>
      <c r="P2755" s="26" t="s">
        <v>255</v>
      </c>
      <c r="Q2755" s="26"/>
      <c r="R2755" s="26"/>
      <c r="S2755" s="3">
        <v>-20</v>
      </c>
      <c r="T2755" s="58"/>
      <c r="U2755" s="26" t="s">
        <v>3614</v>
      </c>
      <c r="V2755" s="26" t="str">
        <f>VLOOKUP(P2755,'Customer List'!B:C,2,)</f>
        <v>Delhi</v>
      </c>
      <c r="W2755" s="59" t="s">
        <v>606</v>
      </c>
      <c r="X2755" s="47"/>
      <c r="Y2755" s="26" t="str">
        <f t="shared" si="368"/>
        <v/>
      </c>
      <c r="Z2755" s="26" t="str">
        <f t="shared" si="369"/>
        <v/>
      </c>
      <c r="AA2755" s="26" t="str">
        <f t="shared" si="370"/>
        <v/>
      </c>
      <c r="AB2755" s="26" t="str">
        <f>VLOOKUP(U2755,'Currency Sheet'!A:C,3,)</f>
        <v>DOLLAR</v>
      </c>
    </row>
    <row r="2756" spans="1:28" x14ac:dyDescent="0.25">
      <c r="A2756" s="26">
        <f t="shared" si="344"/>
        <v>2755</v>
      </c>
      <c r="B2756" s="26" t="s">
        <v>3602</v>
      </c>
      <c r="C2756" s="47">
        <v>45913</v>
      </c>
      <c r="D2756" s="47">
        <v>45918</v>
      </c>
      <c r="E2756" s="8">
        <v>1144</v>
      </c>
      <c r="F2756" s="8">
        <f t="shared" si="366"/>
        <v>100672</v>
      </c>
      <c r="G2756" s="56">
        <f t="shared" si="367"/>
        <v>1144</v>
      </c>
      <c r="H2756" s="26" t="s">
        <v>3607</v>
      </c>
      <c r="I2756" s="26"/>
      <c r="J2756" s="26">
        <v>1</v>
      </c>
      <c r="K2756" s="26"/>
      <c r="L2756" s="26">
        <f t="shared" ref="L2756:L2819" si="371">J2756-K2756</f>
        <v>1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3614</v>
      </c>
      <c r="V2756" s="26" t="str">
        <f>VLOOKUP(P2756,'Customer List'!B:C,2,)</f>
        <v>Banglore</v>
      </c>
      <c r="W2756" s="59" t="s">
        <v>3618</v>
      </c>
      <c r="X2756" s="47"/>
      <c r="Y2756" s="26" t="str">
        <f t="shared" si="368"/>
        <v/>
      </c>
      <c r="Z2756" s="26" t="str">
        <f t="shared" si="369"/>
        <v/>
      </c>
      <c r="AA2756" s="26" t="str">
        <f t="shared" si="370"/>
        <v/>
      </c>
      <c r="AB2756" s="26" t="str">
        <f>VLOOKUP(U2756,'Currency Sheet'!A:C,3,)</f>
        <v>DOLLAR</v>
      </c>
    </row>
    <row r="2757" spans="1:28" x14ac:dyDescent="0.25">
      <c r="A2757" s="26">
        <f t="shared" ref="A2757:A2820" si="372">A2756+1</f>
        <v>2756</v>
      </c>
      <c r="B2757" s="26" t="s">
        <v>3602</v>
      </c>
      <c r="C2757" s="47">
        <v>45913</v>
      </c>
      <c r="D2757" s="47">
        <v>45918</v>
      </c>
      <c r="E2757" s="8">
        <v>1040</v>
      </c>
      <c r="F2757" s="8">
        <f t="shared" si="366"/>
        <v>91520</v>
      </c>
      <c r="G2757" s="56">
        <f t="shared" si="367"/>
        <v>1040</v>
      </c>
      <c r="H2757" s="26" t="s">
        <v>3608</v>
      </c>
      <c r="I2757" s="26"/>
      <c r="J2757" s="26">
        <v>1</v>
      </c>
      <c r="K2757" s="26"/>
      <c r="L2757" s="26">
        <f t="shared" si="371"/>
        <v>1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3614</v>
      </c>
      <c r="V2757" s="26" t="str">
        <f>VLOOKUP(P2757,'Customer List'!B:C,2,)</f>
        <v>Banglore</v>
      </c>
      <c r="W2757" s="59" t="s">
        <v>3618</v>
      </c>
      <c r="X2757" s="47"/>
      <c r="Y2757" s="26" t="str">
        <f t="shared" si="368"/>
        <v/>
      </c>
      <c r="Z2757" s="26" t="str">
        <f t="shared" si="369"/>
        <v/>
      </c>
      <c r="AA2757" s="26" t="str">
        <f t="shared" si="370"/>
        <v/>
      </c>
      <c r="AB2757" s="26" t="str">
        <f>VLOOKUP(U2757,'Currency Sheet'!A:C,3,)</f>
        <v>DOLLAR</v>
      </c>
    </row>
    <row r="2758" spans="1:28" x14ac:dyDescent="0.25">
      <c r="A2758" s="26">
        <f t="shared" si="372"/>
        <v>2757</v>
      </c>
      <c r="B2758" s="26" t="s">
        <v>3602</v>
      </c>
      <c r="C2758" s="47">
        <v>45913</v>
      </c>
      <c r="D2758" s="47">
        <v>45918</v>
      </c>
      <c r="E2758" s="8">
        <v>188</v>
      </c>
      <c r="F2758" s="8">
        <f t="shared" si="366"/>
        <v>16544</v>
      </c>
      <c r="G2758" s="56">
        <f t="shared" si="367"/>
        <v>376</v>
      </c>
      <c r="H2758" s="26" t="s">
        <v>373</v>
      </c>
      <c r="I2758" s="26"/>
      <c r="J2758" s="26">
        <v>2</v>
      </c>
      <c r="K2758" s="26"/>
      <c r="L2758" s="26">
        <f t="shared" si="371"/>
        <v>2</v>
      </c>
      <c r="M2758" s="26"/>
      <c r="N2758" s="47"/>
      <c r="O2758" s="57"/>
      <c r="P2758" s="26" t="s">
        <v>629</v>
      </c>
      <c r="Q2758" s="26"/>
      <c r="R2758" s="26"/>
      <c r="S2758" s="3">
        <v>-20</v>
      </c>
      <c r="T2758" s="58"/>
      <c r="U2758" s="26" t="s">
        <v>3614</v>
      </c>
      <c r="V2758" s="26" t="str">
        <f>VLOOKUP(P2758,'Customer List'!B:C,2,)</f>
        <v>Banglore</v>
      </c>
      <c r="W2758" s="59" t="s">
        <v>3618</v>
      </c>
      <c r="X2758" s="47"/>
      <c r="Y2758" s="26" t="str">
        <f t="shared" si="368"/>
        <v/>
      </c>
      <c r="Z2758" s="26" t="str">
        <f t="shared" si="369"/>
        <v/>
      </c>
      <c r="AA2758" s="26" t="str">
        <f t="shared" si="370"/>
        <v/>
      </c>
      <c r="AB2758" s="26" t="str">
        <f>VLOOKUP(U2758,'Currency Sheet'!A:C,3,)</f>
        <v>DOLLAR</v>
      </c>
    </row>
    <row r="2759" spans="1:28" x14ac:dyDescent="0.25">
      <c r="A2759" s="26">
        <f t="shared" si="372"/>
        <v>2758</v>
      </c>
      <c r="B2759" s="26" t="s">
        <v>3602</v>
      </c>
      <c r="C2759" s="47">
        <v>45913</v>
      </c>
      <c r="D2759" s="47">
        <v>45918</v>
      </c>
      <c r="E2759" s="8">
        <v>132</v>
      </c>
      <c r="F2759" s="8">
        <f t="shared" si="366"/>
        <v>11616</v>
      </c>
      <c r="G2759" s="56">
        <f t="shared" si="367"/>
        <v>132</v>
      </c>
      <c r="H2759" s="26" t="s">
        <v>3609</v>
      </c>
      <c r="I2759" s="26"/>
      <c r="J2759" s="26">
        <v>1</v>
      </c>
      <c r="K2759" s="26"/>
      <c r="L2759" s="26">
        <f t="shared" si="371"/>
        <v>1</v>
      </c>
      <c r="M2759" s="26"/>
      <c r="N2759" s="47"/>
      <c r="O2759" s="57"/>
      <c r="P2759" s="26" t="s">
        <v>166</v>
      </c>
      <c r="Q2759" s="26"/>
      <c r="R2759" s="26"/>
      <c r="S2759" s="3">
        <v>-20</v>
      </c>
      <c r="T2759" s="58"/>
      <c r="U2759" s="26" t="s">
        <v>3614</v>
      </c>
      <c r="V2759" s="26" t="str">
        <f>VLOOKUP(P2759,'Customer List'!B:C,2,)</f>
        <v>Lucknow</v>
      </c>
      <c r="W2759" s="59" t="s">
        <v>3618</v>
      </c>
      <c r="X2759" s="47"/>
      <c r="Y2759" s="26" t="str">
        <f t="shared" si="368"/>
        <v/>
      </c>
      <c r="Z2759" s="26" t="str">
        <f t="shared" si="369"/>
        <v/>
      </c>
      <c r="AA2759" s="26" t="str">
        <f t="shared" si="370"/>
        <v/>
      </c>
      <c r="AB2759" s="26" t="str">
        <f>VLOOKUP(U2759,'Currency Sheet'!A:C,3,)</f>
        <v>DOLLAR</v>
      </c>
    </row>
    <row r="2760" spans="1:28" x14ac:dyDescent="0.25">
      <c r="A2760" s="26">
        <f t="shared" si="372"/>
        <v>2759</v>
      </c>
      <c r="B2760" s="26" t="s">
        <v>3602</v>
      </c>
      <c r="C2760" s="47">
        <v>45913</v>
      </c>
      <c r="D2760" s="47">
        <v>45918</v>
      </c>
      <c r="E2760" s="8">
        <v>603</v>
      </c>
      <c r="F2760" s="8">
        <f t="shared" si="366"/>
        <v>53064</v>
      </c>
      <c r="G2760" s="56">
        <f t="shared" si="367"/>
        <v>603</v>
      </c>
      <c r="H2760" s="26" t="s">
        <v>3610</v>
      </c>
      <c r="I2760" s="26"/>
      <c r="J2760" s="26">
        <v>1</v>
      </c>
      <c r="K2760" s="26"/>
      <c r="L2760" s="26">
        <f t="shared" si="371"/>
        <v>1</v>
      </c>
      <c r="M2760" s="26"/>
      <c r="N2760" s="47"/>
      <c r="O2760" s="57"/>
      <c r="P2760" s="26" t="s">
        <v>303</v>
      </c>
      <c r="Q2760" s="26"/>
      <c r="R2760" s="26"/>
      <c r="S2760" s="3">
        <v>-80</v>
      </c>
      <c r="T2760" s="58"/>
      <c r="U2760" s="26" t="s">
        <v>3614</v>
      </c>
      <c r="V2760" s="26" t="str">
        <f>VLOOKUP(P2760,'Customer List'!B:C,2,)</f>
        <v>Banglore</v>
      </c>
      <c r="W2760" s="59" t="s">
        <v>3618</v>
      </c>
      <c r="X2760" s="47"/>
      <c r="Y2760" s="26" t="str">
        <f t="shared" si="368"/>
        <v/>
      </c>
      <c r="Z2760" s="26" t="str">
        <f t="shared" si="369"/>
        <v/>
      </c>
      <c r="AA2760" s="26" t="str">
        <f t="shared" si="370"/>
        <v/>
      </c>
      <c r="AB2760" s="26" t="str">
        <f>VLOOKUP(U2760,'Currency Sheet'!A:C,3,)</f>
        <v>DOLLAR</v>
      </c>
    </row>
    <row r="2761" spans="1:28" x14ac:dyDescent="0.25">
      <c r="A2761" s="26">
        <f t="shared" si="372"/>
        <v>2760</v>
      </c>
      <c r="B2761" s="26" t="s">
        <v>3602</v>
      </c>
      <c r="C2761" s="47">
        <v>45913</v>
      </c>
      <c r="D2761" s="47">
        <v>45918</v>
      </c>
      <c r="E2761" s="8">
        <v>909</v>
      </c>
      <c r="F2761" s="8">
        <f t="shared" si="366"/>
        <v>79992</v>
      </c>
      <c r="G2761" s="56">
        <f t="shared" si="367"/>
        <v>909</v>
      </c>
      <c r="H2761" s="26" t="s">
        <v>3611</v>
      </c>
      <c r="I2761" s="26"/>
      <c r="J2761" s="26">
        <v>1</v>
      </c>
      <c r="K2761" s="26"/>
      <c r="L2761" s="26">
        <f t="shared" si="371"/>
        <v>1</v>
      </c>
      <c r="M2761" s="26"/>
      <c r="N2761" s="47"/>
      <c r="O2761" s="57"/>
      <c r="P2761" s="26" t="s">
        <v>371</v>
      </c>
      <c r="Q2761" s="26"/>
      <c r="R2761" s="26"/>
      <c r="S2761" s="3">
        <v>-80</v>
      </c>
      <c r="T2761" s="58"/>
      <c r="U2761" s="26" t="s">
        <v>3614</v>
      </c>
      <c r="V2761" s="26" t="str">
        <f>VLOOKUP(P2761,'Customer List'!B:C,2,)</f>
        <v>Gujrat</v>
      </c>
      <c r="W2761" s="59" t="s">
        <v>3618</v>
      </c>
      <c r="X2761" s="47"/>
      <c r="Y2761" s="26" t="str">
        <f t="shared" si="368"/>
        <v/>
      </c>
      <c r="Z2761" s="26" t="str">
        <f t="shared" si="369"/>
        <v/>
      </c>
      <c r="AA2761" s="26" t="str">
        <f t="shared" si="370"/>
        <v/>
      </c>
      <c r="AB2761" s="26" t="str">
        <f>VLOOKUP(U2761,'Currency Sheet'!A:C,3,)</f>
        <v>DOLLAR</v>
      </c>
    </row>
    <row r="2762" spans="1:28" x14ac:dyDescent="0.25">
      <c r="A2762" s="26">
        <f t="shared" si="372"/>
        <v>2761</v>
      </c>
      <c r="B2762" s="26" t="s">
        <v>3602</v>
      </c>
      <c r="C2762" s="47">
        <v>45913</v>
      </c>
      <c r="D2762" s="47">
        <v>45918</v>
      </c>
      <c r="E2762" s="8">
        <v>69</v>
      </c>
      <c r="F2762" s="8">
        <f t="shared" si="366"/>
        <v>6072</v>
      </c>
      <c r="G2762" s="56">
        <f t="shared" si="367"/>
        <v>69</v>
      </c>
      <c r="H2762" s="26" t="s">
        <v>356</v>
      </c>
      <c r="I2762" s="26"/>
      <c r="J2762" s="26">
        <v>1</v>
      </c>
      <c r="K2762" s="26"/>
      <c r="L2762" s="26">
        <f t="shared" si="371"/>
        <v>1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3614</v>
      </c>
      <c r="V2762" s="26" t="str">
        <f>VLOOKUP(P2762,'Customer List'!B:C,2,)</f>
        <v>Banglore</v>
      </c>
      <c r="W2762" s="59" t="s">
        <v>3618</v>
      </c>
      <c r="X2762" s="47"/>
      <c r="Y2762" s="26" t="str">
        <f t="shared" si="368"/>
        <v/>
      </c>
      <c r="Z2762" s="26" t="str">
        <f t="shared" si="369"/>
        <v/>
      </c>
      <c r="AA2762" s="26" t="str">
        <f t="shared" si="370"/>
        <v/>
      </c>
      <c r="AB2762" s="26" t="str">
        <f>VLOOKUP(U2762,'Currency Sheet'!A:C,3,)</f>
        <v>DOLLAR</v>
      </c>
    </row>
    <row r="2763" spans="1:28" x14ac:dyDescent="0.25">
      <c r="A2763" s="26">
        <f t="shared" si="372"/>
        <v>2762</v>
      </c>
      <c r="B2763" s="26" t="s">
        <v>3602</v>
      </c>
      <c r="C2763" s="47">
        <v>45913</v>
      </c>
      <c r="D2763" s="47">
        <v>45918</v>
      </c>
      <c r="E2763" s="8">
        <v>237</v>
      </c>
      <c r="F2763" s="8">
        <f t="shared" si="366"/>
        <v>20856</v>
      </c>
      <c r="G2763" s="56">
        <f t="shared" si="367"/>
        <v>711</v>
      </c>
      <c r="H2763" s="26" t="s">
        <v>3612</v>
      </c>
      <c r="I2763" s="26"/>
      <c r="J2763" s="26">
        <v>3</v>
      </c>
      <c r="K2763" s="26"/>
      <c r="L2763" s="26">
        <f t="shared" si="371"/>
        <v>3</v>
      </c>
      <c r="M2763" s="26"/>
      <c r="N2763" s="47"/>
      <c r="O2763" s="57"/>
      <c r="P2763" s="26" t="s">
        <v>629</v>
      </c>
      <c r="Q2763" s="26"/>
      <c r="R2763" s="26"/>
      <c r="S2763" s="3">
        <v>4</v>
      </c>
      <c r="T2763" s="58"/>
      <c r="U2763" s="26" t="s">
        <v>3614</v>
      </c>
      <c r="V2763" s="26" t="str">
        <f>VLOOKUP(P2763,'Customer List'!B:C,2,)</f>
        <v>Banglore</v>
      </c>
      <c r="W2763" s="59" t="s">
        <v>3618</v>
      </c>
      <c r="X2763" s="47"/>
      <c r="Y2763" s="26" t="str">
        <f t="shared" si="368"/>
        <v/>
      </c>
      <c r="Z2763" s="26" t="str">
        <f t="shared" si="369"/>
        <v/>
      </c>
      <c r="AA2763" s="26" t="str">
        <f t="shared" si="370"/>
        <v/>
      </c>
      <c r="AB2763" s="26" t="str">
        <f>VLOOKUP(U2763,'Currency Sheet'!A:C,3,)</f>
        <v>DOLLAR</v>
      </c>
    </row>
    <row r="2764" spans="1:28" x14ac:dyDescent="0.25">
      <c r="A2764" s="26">
        <f t="shared" si="372"/>
        <v>2763</v>
      </c>
      <c r="B2764" s="26" t="s">
        <v>3602</v>
      </c>
      <c r="C2764" s="47">
        <v>45913</v>
      </c>
      <c r="D2764" s="47">
        <v>45918</v>
      </c>
      <c r="E2764" s="8">
        <v>393</v>
      </c>
      <c r="F2764" s="8">
        <f t="shared" si="366"/>
        <v>34584</v>
      </c>
      <c r="G2764" s="56">
        <f t="shared" si="367"/>
        <v>393</v>
      </c>
      <c r="H2764" s="26" t="s">
        <v>365</v>
      </c>
      <c r="I2764" s="26"/>
      <c r="J2764" s="26">
        <v>1</v>
      </c>
      <c r="K2764" s="26"/>
      <c r="L2764" s="26">
        <f t="shared" si="371"/>
        <v>1</v>
      </c>
      <c r="M2764" s="26"/>
      <c r="N2764" s="47"/>
      <c r="O2764" s="57"/>
      <c r="P2764" s="26" t="s">
        <v>255</v>
      </c>
      <c r="Q2764" s="26"/>
      <c r="R2764" s="26"/>
      <c r="S2764" s="3">
        <v>4</v>
      </c>
      <c r="T2764" s="58"/>
      <c r="U2764" s="26" t="s">
        <v>3614</v>
      </c>
      <c r="V2764" s="26" t="str">
        <f>VLOOKUP(P2764,'Customer List'!B:C,2,)</f>
        <v>Delhi</v>
      </c>
      <c r="W2764" s="59" t="s">
        <v>606</v>
      </c>
      <c r="X2764" s="47"/>
      <c r="Y2764" s="26" t="str">
        <f t="shared" si="368"/>
        <v/>
      </c>
      <c r="Z2764" s="26" t="str">
        <f t="shared" si="369"/>
        <v/>
      </c>
      <c r="AA2764" s="26" t="str">
        <f t="shared" si="370"/>
        <v/>
      </c>
      <c r="AB2764" s="26" t="str">
        <f>VLOOKUP(U2764,'Currency Sheet'!A:C,3,)</f>
        <v>DOLLAR</v>
      </c>
    </row>
    <row r="2765" spans="1:28" x14ac:dyDescent="0.25">
      <c r="A2765" s="26">
        <f t="shared" si="372"/>
        <v>2764</v>
      </c>
      <c r="B2765" s="26" t="s">
        <v>3603</v>
      </c>
      <c r="C2765" s="47">
        <v>45912</v>
      </c>
      <c r="D2765" s="47">
        <v>45918</v>
      </c>
      <c r="E2765" s="8">
        <v>169.4</v>
      </c>
      <c r="F2765" s="8">
        <f t="shared" si="366"/>
        <v>14907.2</v>
      </c>
      <c r="G2765" s="56">
        <f t="shared" si="367"/>
        <v>169.4</v>
      </c>
      <c r="H2765" s="26">
        <v>100222</v>
      </c>
      <c r="I2765" s="26"/>
      <c r="J2765" s="26">
        <v>1</v>
      </c>
      <c r="K2765" s="26"/>
      <c r="L2765" s="26">
        <f t="shared" si="371"/>
        <v>1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 t="s">
        <v>606</v>
      </c>
      <c r="X2765" s="47"/>
      <c r="Y2765" s="26" t="str">
        <f t="shared" si="368"/>
        <v/>
      </c>
      <c r="Z2765" s="26" t="str">
        <f t="shared" si="369"/>
        <v/>
      </c>
      <c r="AA2765" s="26" t="str">
        <f t="shared" si="370"/>
        <v/>
      </c>
      <c r="AB2765" s="26" t="str">
        <f>VLOOKUP(U2765,'Currency Sheet'!A:C,3,)</f>
        <v>DOLLAR</v>
      </c>
    </row>
    <row r="2766" spans="1:28" x14ac:dyDescent="0.25">
      <c r="A2766" s="26">
        <f t="shared" si="372"/>
        <v>2765</v>
      </c>
      <c r="B2766" s="26" t="s">
        <v>3603</v>
      </c>
      <c r="C2766" s="47">
        <v>45912</v>
      </c>
      <c r="D2766" s="47">
        <v>45918</v>
      </c>
      <c r="E2766" s="8">
        <v>231.75</v>
      </c>
      <c r="F2766" s="8">
        <f t="shared" si="366"/>
        <v>20394</v>
      </c>
      <c r="G2766" s="56">
        <f t="shared" si="367"/>
        <v>231.75</v>
      </c>
      <c r="H2766" s="26">
        <v>101243</v>
      </c>
      <c r="I2766" s="26"/>
      <c r="J2766" s="26">
        <v>1</v>
      </c>
      <c r="K2766" s="26"/>
      <c r="L2766" s="26">
        <f t="shared" si="371"/>
        <v>1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 t="s">
        <v>606</v>
      </c>
      <c r="X2766" s="47"/>
      <c r="Y2766" s="26" t="str">
        <f t="shared" si="368"/>
        <v/>
      </c>
      <c r="Z2766" s="26" t="str">
        <f t="shared" si="369"/>
        <v/>
      </c>
      <c r="AA2766" s="26" t="str">
        <f t="shared" si="370"/>
        <v/>
      </c>
      <c r="AB2766" s="26" t="str">
        <f>VLOOKUP(U2766,'Currency Sheet'!A:C,3,)</f>
        <v>DOLLAR</v>
      </c>
    </row>
    <row r="2767" spans="1:28" x14ac:dyDescent="0.25">
      <c r="A2767" s="26">
        <f t="shared" si="372"/>
        <v>2766</v>
      </c>
      <c r="B2767" s="26" t="s">
        <v>3603</v>
      </c>
      <c r="C2767" s="47">
        <v>45912</v>
      </c>
      <c r="D2767" s="47">
        <v>45918</v>
      </c>
      <c r="E2767" s="8">
        <v>226.8</v>
      </c>
      <c r="F2767" s="8">
        <f t="shared" si="366"/>
        <v>19958.400000000001</v>
      </c>
      <c r="G2767" s="56">
        <f t="shared" si="367"/>
        <v>226.8</v>
      </c>
      <c r="H2767" s="26">
        <v>103056</v>
      </c>
      <c r="I2767" s="26"/>
      <c r="J2767" s="26">
        <v>1</v>
      </c>
      <c r="K2767" s="26"/>
      <c r="L2767" s="26">
        <f t="shared" si="371"/>
        <v>1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 t="s">
        <v>606</v>
      </c>
      <c r="X2767" s="47"/>
      <c r="Y2767" s="26" t="str">
        <f t="shared" si="368"/>
        <v/>
      </c>
      <c r="Z2767" s="26" t="str">
        <f t="shared" si="369"/>
        <v/>
      </c>
      <c r="AA2767" s="26" t="str">
        <f t="shared" si="370"/>
        <v/>
      </c>
      <c r="AB2767" s="26" t="str">
        <f>VLOOKUP(U2767,'Currency Sheet'!A:C,3,)</f>
        <v>DOLLAR</v>
      </c>
    </row>
    <row r="2768" spans="1:28" x14ac:dyDescent="0.25">
      <c r="A2768" s="26">
        <f t="shared" si="372"/>
        <v>2767</v>
      </c>
      <c r="B2768" s="26" t="s">
        <v>3603</v>
      </c>
      <c r="C2768" s="47">
        <v>45912</v>
      </c>
      <c r="D2768" s="47">
        <v>45918</v>
      </c>
      <c r="E2768" s="8">
        <v>215.6</v>
      </c>
      <c r="F2768" s="8">
        <f t="shared" si="366"/>
        <v>18972.8</v>
      </c>
      <c r="G2768" s="56">
        <f t="shared" si="367"/>
        <v>215.6</v>
      </c>
      <c r="H2768" s="26">
        <v>106310</v>
      </c>
      <c r="I2768" s="26"/>
      <c r="J2768" s="26">
        <v>1</v>
      </c>
      <c r="K2768" s="26"/>
      <c r="L2768" s="26">
        <f t="shared" si="371"/>
        <v>1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 t="s">
        <v>606</v>
      </c>
      <c r="X2768" s="47"/>
      <c r="Y2768" s="26" t="str">
        <f t="shared" si="368"/>
        <v/>
      </c>
      <c r="Z2768" s="26" t="str">
        <f t="shared" si="369"/>
        <v/>
      </c>
      <c r="AA2768" s="26" t="str">
        <f t="shared" si="370"/>
        <v/>
      </c>
      <c r="AB2768" s="26" t="str">
        <f>VLOOKUP(U2768,'Currency Sheet'!A:C,3,)</f>
        <v>DOLLAR</v>
      </c>
    </row>
    <row r="2769" spans="1:28" x14ac:dyDescent="0.25">
      <c r="A2769" s="26">
        <f t="shared" si="372"/>
        <v>2768</v>
      </c>
      <c r="B2769" s="26" t="s">
        <v>3603</v>
      </c>
      <c r="C2769" s="47">
        <v>45912</v>
      </c>
      <c r="D2769" s="47">
        <v>45918</v>
      </c>
      <c r="E2769" s="8">
        <v>177.75</v>
      </c>
      <c r="F2769" s="8">
        <f t="shared" si="366"/>
        <v>15642</v>
      </c>
      <c r="G2769" s="56">
        <f t="shared" si="367"/>
        <v>177.75</v>
      </c>
      <c r="H2769" s="26">
        <v>107632</v>
      </c>
      <c r="I2769" s="26"/>
      <c r="J2769" s="26">
        <v>1</v>
      </c>
      <c r="K2769" s="26"/>
      <c r="L2769" s="26">
        <f t="shared" si="371"/>
        <v>1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 t="s">
        <v>606</v>
      </c>
      <c r="X2769" s="47"/>
      <c r="Y2769" s="26" t="str">
        <f t="shared" si="368"/>
        <v/>
      </c>
      <c r="Z2769" s="26" t="str">
        <f t="shared" si="369"/>
        <v/>
      </c>
      <c r="AA2769" s="26" t="str">
        <f t="shared" si="370"/>
        <v/>
      </c>
      <c r="AB2769" s="26" t="str">
        <f>VLOOKUP(U2769,'Currency Sheet'!A:C,3,)</f>
        <v>DOLLAR</v>
      </c>
    </row>
    <row r="2770" spans="1:28" x14ac:dyDescent="0.25">
      <c r="A2770" s="26">
        <f t="shared" si="372"/>
        <v>2769</v>
      </c>
      <c r="B2770" s="26" t="s">
        <v>3603</v>
      </c>
      <c r="C2770" s="47">
        <v>45912</v>
      </c>
      <c r="D2770" s="47">
        <v>45918</v>
      </c>
      <c r="E2770" s="8">
        <v>37.799999999999997</v>
      </c>
      <c r="F2770" s="8">
        <f t="shared" si="366"/>
        <v>3326.3999999999996</v>
      </c>
      <c r="G2770" s="56">
        <f t="shared" si="367"/>
        <v>37.799999999999997</v>
      </c>
      <c r="H2770" s="26">
        <v>115505</v>
      </c>
      <c r="I2770" s="26"/>
      <c r="J2770" s="26">
        <v>1</v>
      </c>
      <c r="K2770" s="26"/>
      <c r="L2770" s="26">
        <f t="shared" si="371"/>
        <v>1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 t="s">
        <v>606</v>
      </c>
      <c r="X2770" s="47"/>
      <c r="Y2770" s="26" t="str">
        <f t="shared" si="368"/>
        <v/>
      </c>
      <c r="Z2770" s="26" t="str">
        <f t="shared" si="369"/>
        <v/>
      </c>
      <c r="AA2770" s="26" t="str">
        <f t="shared" si="370"/>
        <v/>
      </c>
      <c r="AB2770" s="26" t="str">
        <f>VLOOKUP(U2770,'Currency Sheet'!A:C,3,)</f>
        <v>DOLLAR</v>
      </c>
    </row>
    <row r="2771" spans="1:28" x14ac:dyDescent="0.25">
      <c r="A2771" s="26">
        <f t="shared" si="372"/>
        <v>2770</v>
      </c>
      <c r="B2771" s="26" t="s">
        <v>3603</v>
      </c>
      <c r="C2771" s="47">
        <v>45912</v>
      </c>
      <c r="D2771" s="47">
        <v>45918</v>
      </c>
      <c r="E2771" s="8">
        <v>161.69999999999999</v>
      </c>
      <c r="F2771" s="8">
        <f t="shared" si="366"/>
        <v>14229.599999999999</v>
      </c>
      <c r="G2771" s="56">
        <f t="shared" si="367"/>
        <v>161.69999999999999</v>
      </c>
      <c r="H2771" s="26">
        <v>117318</v>
      </c>
      <c r="I2771" s="26"/>
      <c r="J2771" s="26">
        <v>1</v>
      </c>
      <c r="K2771" s="26"/>
      <c r="L2771" s="26">
        <f t="shared" si="371"/>
        <v>1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 t="s">
        <v>606</v>
      </c>
      <c r="X2771" s="47"/>
      <c r="Y2771" s="26" t="str">
        <f t="shared" si="368"/>
        <v/>
      </c>
      <c r="Z2771" s="26" t="str">
        <f t="shared" si="369"/>
        <v/>
      </c>
      <c r="AA2771" s="26" t="str">
        <f t="shared" si="370"/>
        <v/>
      </c>
      <c r="AB2771" s="26" t="str">
        <f>VLOOKUP(U2771,'Currency Sheet'!A:C,3,)</f>
        <v>DOLLAR</v>
      </c>
    </row>
    <row r="2772" spans="1:28" x14ac:dyDescent="0.25">
      <c r="A2772" s="26">
        <f t="shared" si="372"/>
        <v>2771</v>
      </c>
      <c r="B2772" s="26" t="s">
        <v>3603</v>
      </c>
      <c r="C2772" s="47">
        <v>45912</v>
      </c>
      <c r="D2772" s="47">
        <v>45918</v>
      </c>
      <c r="E2772" s="8">
        <v>227.25</v>
      </c>
      <c r="F2772" s="8">
        <f t="shared" si="366"/>
        <v>19998</v>
      </c>
      <c r="G2772" s="56">
        <f t="shared" si="367"/>
        <v>227.25</v>
      </c>
      <c r="H2772" s="26">
        <v>119721</v>
      </c>
      <c r="I2772" s="26"/>
      <c r="J2772" s="26">
        <v>1</v>
      </c>
      <c r="K2772" s="26"/>
      <c r="L2772" s="26">
        <f t="shared" si="371"/>
        <v>1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 t="s">
        <v>606</v>
      </c>
      <c r="X2772" s="47"/>
      <c r="Y2772" s="26" t="str">
        <f t="shared" si="368"/>
        <v/>
      </c>
      <c r="Z2772" s="26" t="str">
        <f t="shared" si="369"/>
        <v/>
      </c>
      <c r="AA2772" s="26" t="str">
        <f t="shared" si="370"/>
        <v/>
      </c>
      <c r="AB2772" s="26" t="str">
        <f>VLOOKUP(U2772,'Currency Sheet'!A:C,3,)</f>
        <v>DOLLAR</v>
      </c>
    </row>
    <row r="2773" spans="1:28" x14ac:dyDescent="0.25">
      <c r="A2773" s="26">
        <f t="shared" si="372"/>
        <v>2772</v>
      </c>
      <c r="B2773" s="26" t="s">
        <v>3603</v>
      </c>
      <c r="C2773" s="47">
        <v>45912</v>
      </c>
      <c r="D2773" s="47">
        <v>45918</v>
      </c>
      <c r="E2773" s="8">
        <v>160.30000000000001</v>
      </c>
      <c r="F2773" s="8">
        <f t="shared" si="366"/>
        <v>14106.400000000001</v>
      </c>
      <c r="G2773" s="56">
        <f t="shared" si="367"/>
        <v>160.30000000000001</v>
      </c>
      <c r="H2773" s="26">
        <v>121610</v>
      </c>
      <c r="I2773" s="26"/>
      <c r="J2773" s="26">
        <v>1</v>
      </c>
      <c r="K2773" s="26"/>
      <c r="L2773" s="26">
        <f t="shared" si="371"/>
        <v>1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 t="s">
        <v>606</v>
      </c>
      <c r="X2773" s="47"/>
      <c r="Y2773" s="26" t="str">
        <f t="shared" si="368"/>
        <v/>
      </c>
      <c r="Z2773" s="26" t="str">
        <f t="shared" si="369"/>
        <v/>
      </c>
      <c r="AA2773" s="26" t="str">
        <f t="shared" si="370"/>
        <v/>
      </c>
      <c r="AB2773" s="26" t="str">
        <f>VLOOKUP(U2773,'Currency Sheet'!A:C,3,)</f>
        <v>DOLLAR</v>
      </c>
    </row>
    <row r="2774" spans="1:28" x14ac:dyDescent="0.25">
      <c r="A2774" s="26">
        <f t="shared" si="372"/>
        <v>2773</v>
      </c>
      <c r="B2774" s="26" t="s">
        <v>3603</v>
      </c>
      <c r="C2774" s="47">
        <v>45912</v>
      </c>
      <c r="D2774" s="47">
        <v>45918</v>
      </c>
      <c r="E2774" s="8">
        <v>30.1</v>
      </c>
      <c r="F2774" s="8">
        <f t="shared" si="366"/>
        <v>2648.8</v>
      </c>
      <c r="G2774" s="56">
        <f t="shared" si="367"/>
        <v>30.1</v>
      </c>
      <c r="H2774" s="26">
        <v>123109</v>
      </c>
      <c r="I2774" s="26"/>
      <c r="J2774" s="26">
        <v>1</v>
      </c>
      <c r="K2774" s="26"/>
      <c r="L2774" s="26">
        <f t="shared" si="371"/>
        <v>1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 t="s">
        <v>606</v>
      </c>
      <c r="X2774" s="47"/>
      <c r="Y2774" s="26" t="str">
        <f t="shared" si="368"/>
        <v/>
      </c>
      <c r="Z2774" s="26" t="str">
        <f t="shared" si="369"/>
        <v/>
      </c>
      <c r="AA2774" s="26" t="str">
        <f t="shared" si="370"/>
        <v/>
      </c>
      <c r="AB2774" s="26" t="str">
        <f>VLOOKUP(U2774,'Currency Sheet'!A:C,3,)</f>
        <v>DOLLAR</v>
      </c>
    </row>
    <row r="2775" spans="1:28" x14ac:dyDescent="0.25">
      <c r="A2775" s="26">
        <f t="shared" si="372"/>
        <v>2774</v>
      </c>
      <c r="B2775" s="26" t="s">
        <v>3603</v>
      </c>
      <c r="C2775" s="47">
        <v>45912</v>
      </c>
      <c r="D2775" s="47">
        <v>45918</v>
      </c>
      <c r="E2775" s="8">
        <v>222.75</v>
      </c>
      <c r="F2775" s="8">
        <f t="shared" si="366"/>
        <v>19602</v>
      </c>
      <c r="G2775" s="56">
        <f t="shared" si="367"/>
        <v>445.5</v>
      </c>
      <c r="H2775" s="26">
        <v>125219</v>
      </c>
      <c r="I2775" s="26"/>
      <c r="J2775" s="26">
        <v>2</v>
      </c>
      <c r="K2775" s="26"/>
      <c r="L2775" s="26">
        <f t="shared" si="371"/>
        <v>2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 t="s">
        <v>606</v>
      </c>
      <c r="X2775" s="47"/>
      <c r="Y2775" s="26" t="str">
        <f t="shared" si="368"/>
        <v/>
      </c>
      <c r="Z2775" s="26" t="str">
        <f t="shared" si="369"/>
        <v/>
      </c>
      <c r="AA2775" s="26" t="str">
        <f t="shared" si="370"/>
        <v/>
      </c>
      <c r="AB2775" s="26" t="str">
        <f>VLOOKUP(U2775,'Currency Sheet'!A:C,3,)</f>
        <v>DOLLAR</v>
      </c>
    </row>
    <row r="2776" spans="1:28" x14ac:dyDescent="0.25">
      <c r="A2776" s="26">
        <f t="shared" si="372"/>
        <v>2775</v>
      </c>
      <c r="B2776" s="26" t="s">
        <v>3603</v>
      </c>
      <c r="C2776" s="47">
        <v>45912</v>
      </c>
      <c r="D2776" s="47">
        <v>45918</v>
      </c>
      <c r="E2776" s="8">
        <v>95.2</v>
      </c>
      <c r="F2776" s="8">
        <f t="shared" si="366"/>
        <v>8377.6</v>
      </c>
      <c r="G2776" s="56">
        <f t="shared" si="367"/>
        <v>95.2</v>
      </c>
      <c r="H2776" s="26">
        <v>127647</v>
      </c>
      <c r="I2776" s="26"/>
      <c r="J2776" s="26">
        <v>1</v>
      </c>
      <c r="K2776" s="26"/>
      <c r="L2776" s="26">
        <f t="shared" si="371"/>
        <v>1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 t="s">
        <v>606</v>
      </c>
      <c r="X2776" s="47"/>
      <c r="Y2776" s="26" t="str">
        <f t="shared" si="368"/>
        <v/>
      </c>
      <c r="Z2776" s="26" t="str">
        <f t="shared" si="369"/>
        <v/>
      </c>
      <c r="AA2776" s="26" t="str">
        <f t="shared" si="370"/>
        <v/>
      </c>
      <c r="AB2776" s="26" t="str">
        <f>VLOOKUP(U2776,'Currency Sheet'!A:C,3,)</f>
        <v>DOLLAR</v>
      </c>
    </row>
    <row r="2777" spans="1:28" x14ac:dyDescent="0.25">
      <c r="A2777" s="26">
        <f t="shared" si="372"/>
        <v>2776</v>
      </c>
      <c r="B2777" s="26" t="s">
        <v>3603</v>
      </c>
      <c r="C2777" s="47">
        <v>45912</v>
      </c>
      <c r="D2777" s="47">
        <v>45918</v>
      </c>
      <c r="E2777" s="8">
        <v>200.2</v>
      </c>
      <c r="F2777" s="8">
        <f t="shared" si="366"/>
        <v>17617.599999999999</v>
      </c>
      <c r="G2777" s="56">
        <f t="shared" si="367"/>
        <v>200.2</v>
      </c>
      <c r="H2777" s="26">
        <v>128016</v>
      </c>
      <c r="I2777" s="26"/>
      <c r="J2777" s="26">
        <v>1</v>
      </c>
      <c r="K2777" s="26"/>
      <c r="L2777" s="26">
        <f t="shared" si="371"/>
        <v>1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 t="s">
        <v>606</v>
      </c>
      <c r="X2777" s="47"/>
      <c r="Y2777" s="26" t="str">
        <f t="shared" si="368"/>
        <v/>
      </c>
      <c r="Z2777" s="26" t="str">
        <f t="shared" si="369"/>
        <v/>
      </c>
      <c r="AA2777" s="26" t="str">
        <f t="shared" si="370"/>
        <v/>
      </c>
      <c r="AB2777" s="26" t="str">
        <f>VLOOKUP(U2777,'Currency Sheet'!A:C,3,)</f>
        <v>DOLLAR</v>
      </c>
    </row>
    <row r="2778" spans="1:28" x14ac:dyDescent="0.25">
      <c r="A2778" s="26">
        <f t="shared" si="372"/>
        <v>2777</v>
      </c>
      <c r="B2778" s="26" t="s">
        <v>3603</v>
      </c>
      <c r="C2778" s="47">
        <v>45912</v>
      </c>
      <c r="D2778" s="47">
        <v>45918</v>
      </c>
      <c r="E2778" s="8">
        <v>212.1</v>
      </c>
      <c r="F2778" s="8">
        <f t="shared" si="366"/>
        <v>18664.8</v>
      </c>
      <c r="G2778" s="56">
        <f t="shared" si="367"/>
        <v>212.1</v>
      </c>
      <c r="H2778" s="26">
        <v>133518</v>
      </c>
      <c r="I2778" s="26"/>
      <c r="J2778" s="26">
        <v>1</v>
      </c>
      <c r="K2778" s="26"/>
      <c r="L2778" s="26">
        <f t="shared" si="371"/>
        <v>1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 t="s">
        <v>606</v>
      </c>
      <c r="X2778" s="47"/>
      <c r="Y2778" s="26" t="str">
        <f t="shared" si="368"/>
        <v/>
      </c>
      <c r="Z2778" s="26" t="str">
        <f t="shared" si="369"/>
        <v/>
      </c>
      <c r="AA2778" s="26" t="str">
        <f t="shared" si="370"/>
        <v/>
      </c>
      <c r="AB2778" s="26" t="str">
        <f>VLOOKUP(U2778,'Currency Sheet'!A:C,3,)</f>
        <v>DOLLAR</v>
      </c>
    </row>
    <row r="2779" spans="1:28" x14ac:dyDescent="0.25">
      <c r="A2779" s="26">
        <f t="shared" si="372"/>
        <v>2778</v>
      </c>
      <c r="B2779" s="26" t="s">
        <v>3603</v>
      </c>
      <c r="C2779" s="47">
        <v>45912</v>
      </c>
      <c r="D2779" s="47">
        <v>45918</v>
      </c>
      <c r="E2779" s="8">
        <v>194.25</v>
      </c>
      <c r="F2779" s="8">
        <f t="shared" si="366"/>
        <v>17094</v>
      </c>
      <c r="G2779" s="56">
        <f t="shared" si="367"/>
        <v>194.25</v>
      </c>
      <c r="H2779" s="26">
        <v>135221</v>
      </c>
      <c r="I2779" s="26"/>
      <c r="J2779" s="26">
        <v>1</v>
      </c>
      <c r="K2779" s="26"/>
      <c r="L2779" s="26">
        <f t="shared" si="371"/>
        <v>1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 t="s">
        <v>606</v>
      </c>
      <c r="X2779" s="47"/>
      <c r="Y2779" s="26" t="str">
        <f t="shared" si="368"/>
        <v/>
      </c>
      <c r="Z2779" s="26" t="str">
        <f t="shared" si="369"/>
        <v/>
      </c>
      <c r="AA2779" s="26" t="str">
        <f t="shared" si="370"/>
        <v/>
      </c>
      <c r="AB2779" s="26" t="str">
        <f>VLOOKUP(U2779,'Currency Sheet'!A:C,3,)</f>
        <v>DOLLAR</v>
      </c>
    </row>
    <row r="2780" spans="1:28" x14ac:dyDescent="0.25">
      <c r="A2780" s="26">
        <f t="shared" si="372"/>
        <v>2779</v>
      </c>
      <c r="B2780" s="26" t="s">
        <v>3603</v>
      </c>
      <c r="C2780" s="47">
        <v>45912</v>
      </c>
      <c r="D2780" s="47">
        <v>45918</v>
      </c>
      <c r="E2780" s="8">
        <v>259</v>
      </c>
      <c r="F2780" s="8">
        <f t="shared" si="366"/>
        <v>22792</v>
      </c>
      <c r="G2780" s="56">
        <f t="shared" si="367"/>
        <v>259</v>
      </c>
      <c r="H2780" s="26">
        <v>149014</v>
      </c>
      <c r="I2780" s="26"/>
      <c r="J2780" s="26">
        <v>1</v>
      </c>
      <c r="K2780" s="26"/>
      <c r="L2780" s="26">
        <f t="shared" si="371"/>
        <v>1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 t="s">
        <v>606</v>
      </c>
      <c r="X2780" s="47"/>
      <c r="Y2780" s="26" t="str">
        <f t="shared" si="368"/>
        <v/>
      </c>
      <c r="Z2780" s="26" t="str">
        <f t="shared" si="369"/>
        <v/>
      </c>
      <c r="AA2780" s="26" t="str">
        <f t="shared" si="370"/>
        <v/>
      </c>
      <c r="AB2780" s="26" t="str">
        <f>VLOOKUP(U2780,'Currency Sheet'!A:C,3,)</f>
        <v>DOLLAR</v>
      </c>
    </row>
    <row r="2781" spans="1:28" x14ac:dyDescent="0.25">
      <c r="A2781" s="26">
        <f t="shared" si="372"/>
        <v>2780</v>
      </c>
      <c r="B2781" s="26" t="s">
        <v>3603</v>
      </c>
      <c r="C2781" s="47">
        <v>45912</v>
      </c>
      <c r="D2781" s="47">
        <v>45918</v>
      </c>
      <c r="E2781" s="8">
        <v>202.5</v>
      </c>
      <c r="F2781" s="8">
        <f t="shared" si="366"/>
        <v>17820</v>
      </c>
      <c r="G2781" s="56">
        <f t="shared" si="367"/>
        <v>202.5</v>
      </c>
      <c r="H2781" s="26">
        <v>154319</v>
      </c>
      <c r="I2781" s="26"/>
      <c r="J2781" s="26">
        <v>1</v>
      </c>
      <c r="K2781" s="26"/>
      <c r="L2781" s="26">
        <f t="shared" si="371"/>
        <v>1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 t="s">
        <v>606</v>
      </c>
      <c r="X2781" s="47"/>
      <c r="Y2781" s="26" t="str">
        <f t="shared" si="368"/>
        <v/>
      </c>
      <c r="Z2781" s="26" t="str">
        <f t="shared" si="369"/>
        <v/>
      </c>
      <c r="AA2781" s="26" t="str">
        <f t="shared" si="370"/>
        <v/>
      </c>
      <c r="AB2781" s="26" t="str">
        <f>VLOOKUP(U2781,'Currency Sheet'!A:C,3,)</f>
        <v>DOLLAR</v>
      </c>
    </row>
    <row r="2782" spans="1:28" x14ac:dyDescent="0.25">
      <c r="A2782" s="26">
        <f t="shared" si="372"/>
        <v>2781</v>
      </c>
      <c r="B2782" s="26" t="s">
        <v>3603</v>
      </c>
      <c r="C2782" s="47">
        <v>45912</v>
      </c>
      <c r="D2782" s="47">
        <v>45918</v>
      </c>
      <c r="E2782" s="8">
        <v>234.5</v>
      </c>
      <c r="F2782" s="8">
        <f t="shared" si="366"/>
        <v>20636</v>
      </c>
      <c r="G2782" s="56">
        <f t="shared" si="367"/>
        <v>234.5</v>
      </c>
      <c r="H2782" s="26">
        <v>156104</v>
      </c>
      <c r="I2782" s="26"/>
      <c r="J2782" s="26">
        <v>1</v>
      </c>
      <c r="K2782" s="26"/>
      <c r="L2782" s="26">
        <f t="shared" si="371"/>
        <v>1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 t="s">
        <v>606</v>
      </c>
      <c r="X2782" s="47"/>
      <c r="Y2782" s="26" t="str">
        <f t="shared" si="368"/>
        <v/>
      </c>
      <c r="Z2782" s="26" t="str">
        <f t="shared" si="369"/>
        <v/>
      </c>
      <c r="AA2782" s="26" t="str">
        <f t="shared" si="370"/>
        <v/>
      </c>
      <c r="AB2782" s="26" t="str">
        <f>VLOOKUP(U2782,'Currency Sheet'!A:C,3,)</f>
        <v>DOLLAR</v>
      </c>
    </row>
    <row r="2783" spans="1:28" x14ac:dyDescent="0.25">
      <c r="A2783" s="26">
        <f t="shared" si="372"/>
        <v>2782</v>
      </c>
      <c r="B2783" s="26" t="s">
        <v>3603</v>
      </c>
      <c r="C2783" s="47">
        <v>45912</v>
      </c>
      <c r="D2783" s="47">
        <v>45918</v>
      </c>
      <c r="E2783" s="8">
        <v>210</v>
      </c>
      <c r="F2783" s="8">
        <f t="shared" si="366"/>
        <v>18480</v>
      </c>
      <c r="G2783" s="56">
        <f t="shared" si="367"/>
        <v>210</v>
      </c>
      <c r="H2783" s="26">
        <v>156543</v>
      </c>
      <c r="I2783" s="26"/>
      <c r="J2783" s="26">
        <v>1</v>
      </c>
      <c r="K2783" s="26"/>
      <c r="L2783" s="26">
        <f t="shared" si="371"/>
        <v>1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 t="s">
        <v>606</v>
      </c>
      <c r="X2783" s="47"/>
      <c r="Y2783" s="26" t="str">
        <f t="shared" si="368"/>
        <v/>
      </c>
      <c r="Z2783" s="26" t="str">
        <f t="shared" si="369"/>
        <v/>
      </c>
      <c r="AA2783" s="26" t="str">
        <f t="shared" si="370"/>
        <v/>
      </c>
      <c r="AB2783" s="26" t="str">
        <f>VLOOKUP(U2783,'Currency Sheet'!A:C,3,)</f>
        <v>DOLLAR</v>
      </c>
    </row>
    <row r="2784" spans="1:28" x14ac:dyDescent="0.25">
      <c r="A2784" s="26">
        <f t="shared" si="372"/>
        <v>2783</v>
      </c>
      <c r="B2784" s="26" t="s">
        <v>3603</v>
      </c>
      <c r="C2784" s="47">
        <v>45912</v>
      </c>
      <c r="D2784" s="47">
        <v>45918</v>
      </c>
      <c r="E2784" s="8">
        <v>147</v>
      </c>
      <c r="F2784" s="8">
        <f t="shared" si="366"/>
        <v>12936</v>
      </c>
      <c r="G2784" s="56">
        <f t="shared" si="367"/>
        <v>147</v>
      </c>
      <c r="H2784" s="26">
        <v>161214</v>
      </c>
      <c r="I2784" s="26"/>
      <c r="J2784" s="26">
        <v>1</v>
      </c>
      <c r="K2784" s="26"/>
      <c r="L2784" s="26">
        <f t="shared" si="371"/>
        <v>1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 t="s">
        <v>606</v>
      </c>
      <c r="X2784" s="47"/>
      <c r="Y2784" s="26" t="str">
        <f t="shared" si="368"/>
        <v/>
      </c>
      <c r="Z2784" s="26" t="str">
        <f t="shared" si="369"/>
        <v/>
      </c>
      <c r="AA2784" s="26" t="str">
        <f t="shared" si="370"/>
        <v/>
      </c>
      <c r="AB2784" s="26" t="str">
        <f>VLOOKUP(U2784,'Currency Sheet'!A:C,3,)</f>
        <v>DOLLAR</v>
      </c>
    </row>
    <row r="2785" spans="1:28" x14ac:dyDescent="0.25">
      <c r="A2785" s="26">
        <f t="shared" si="372"/>
        <v>2784</v>
      </c>
      <c r="B2785" s="26" t="s">
        <v>3603</v>
      </c>
      <c r="C2785" s="47">
        <v>45912</v>
      </c>
      <c r="D2785" s="47">
        <v>45918</v>
      </c>
      <c r="E2785" s="8">
        <v>90.3</v>
      </c>
      <c r="F2785" s="8">
        <f t="shared" si="366"/>
        <v>7946.4</v>
      </c>
      <c r="G2785" s="56">
        <f t="shared" si="367"/>
        <v>90.3</v>
      </c>
      <c r="H2785" s="26">
        <v>302645</v>
      </c>
      <c r="I2785" s="26"/>
      <c r="J2785" s="26">
        <v>1</v>
      </c>
      <c r="K2785" s="26"/>
      <c r="L2785" s="26">
        <f t="shared" si="371"/>
        <v>1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 t="s">
        <v>606</v>
      </c>
      <c r="X2785" s="47"/>
      <c r="Y2785" s="26" t="str">
        <f t="shared" si="368"/>
        <v/>
      </c>
      <c r="Z2785" s="26" t="str">
        <f t="shared" si="369"/>
        <v/>
      </c>
      <c r="AA2785" s="26" t="str">
        <f t="shared" si="370"/>
        <v/>
      </c>
      <c r="AB2785" s="26" t="str">
        <f>VLOOKUP(U2785,'Currency Sheet'!A:C,3,)</f>
        <v>DOLLAR</v>
      </c>
    </row>
    <row r="2786" spans="1:28" x14ac:dyDescent="0.25">
      <c r="A2786" s="26">
        <f t="shared" si="372"/>
        <v>2785</v>
      </c>
      <c r="B2786" s="26" t="s">
        <v>3603</v>
      </c>
      <c r="C2786" s="47">
        <v>45912</v>
      </c>
      <c r="D2786" s="47">
        <v>45918</v>
      </c>
      <c r="E2786" s="8">
        <v>148.5</v>
      </c>
      <c r="F2786" s="8">
        <f t="shared" si="366"/>
        <v>13068</v>
      </c>
      <c r="G2786" s="56">
        <f t="shared" si="367"/>
        <v>148.5</v>
      </c>
      <c r="H2786" s="26">
        <v>304035</v>
      </c>
      <c r="I2786" s="26"/>
      <c r="J2786" s="26">
        <v>1</v>
      </c>
      <c r="K2786" s="26"/>
      <c r="L2786" s="26">
        <f t="shared" si="371"/>
        <v>1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 t="s">
        <v>606</v>
      </c>
      <c r="X2786" s="47"/>
      <c r="Y2786" s="26" t="str">
        <f t="shared" si="368"/>
        <v/>
      </c>
      <c r="Z2786" s="26" t="str">
        <f t="shared" si="369"/>
        <v/>
      </c>
      <c r="AA2786" s="26" t="str">
        <f t="shared" si="370"/>
        <v/>
      </c>
      <c r="AB2786" s="26" t="str">
        <f>VLOOKUP(U2786,'Currency Sheet'!A:C,3,)</f>
        <v>DOLLAR</v>
      </c>
    </row>
    <row r="2787" spans="1:28" x14ac:dyDescent="0.25">
      <c r="A2787" s="26">
        <f t="shared" si="372"/>
        <v>2786</v>
      </c>
      <c r="B2787" s="26" t="s">
        <v>3603</v>
      </c>
      <c r="C2787" s="47">
        <v>45912</v>
      </c>
      <c r="D2787" s="47">
        <v>45918</v>
      </c>
      <c r="E2787" s="8">
        <v>165</v>
      </c>
      <c r="F2787" s="8">
        <f t="shared" si="366"/>
        <v>14520</v>
      </c>
      <c r="G2787" s="56">
        <f t="shared" si="367"/>
        <v>165</v>
      </c>
      <c r="H2787" s="26">
        <v>310933</v>
      </c>
      <c r="I2787" s="26"/>
      <c r="J2787" s="26">
        <v>1</v>
      </c>
      <c r="K2787" s="26"/>
      <c r="L2787" s="26">
        <f t="shared" si="371"/>
        <v>1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 t="s">
        <v>606</v>
      </c>
      <c r="X2787" s="47"/>
      <c r="Y2787" s="26" t="str">
        <f t="shared" si="368"/>
        <v/>
      </c>
      <c r="Z2787" s="26" t="str">
        <f t="shared" si="369"/>
        <v/>
      </c>
      <c r="AA2787" s="26" t="str">
        <f t="shared" si="370"/>
        <v/>
      </c>
      <c r="AB2787" s="26" t="str">
        <f>VLOOKUP(U2787,'Currency Sheet'!A:C,3,)</f>
        <v>DOLLAR</v>
      </c>
    </row>
    <row r="2788" spans="1:28" x14ac:dyDescent="0.25">
      <c r="A2788" s="26">
        <f t="shared" si="372"/>
        <v>2787</v>
      </c>
      <c r="B2788" s="26" t="s">
        <v>3603</v>
      </c>
      <c r="C2788" s="47">
        <v>45912</v>
      </c>
      <c r="D2788" s="47">
        <v>45918</v>
      </c>
      <c r="E2788" s="8">
        <v>86.8</v>
      </c>
      <c r="F2788" s="8">
        <f t="shared" si="366"/>
        <v>7638.4</v>
      </c>
      <c r="G2788" s="56">
        <f t="shared" si="367"/>
        <v>86.8</v>
      </c>
      <c r="H2788" s="26">
        <v>317417</v>
      </c>
      <c r="I2788" s="26"/>
      <c r="J2788" s="26">
        <v>1</v>
      </c>
      <c r="K2788" s="26"/>
      <c r="L2788" s="26">
        <f t="shared" si="371"/>
        <v>1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 t="s">
        <v>606</v>
      </c>
      <c r="X2788" s="47"/>
      <c r="Y2788" s="26" t="str">
        <f t="shared" si="368"/>
        <v/>
      </c>
      <c r="Z2788" s="26" t="str">
        <f t="shared" si="369"/>
        <v/>
      </c>
      <c r="AA2788" s="26" t="str">
        <f t="shared" si="370"/>
        <v/>
      </c>
      <c r="AB2788" s="26" t="str">
        <f>VLOOKUP(U2788,'Currency Sheet'!A:C,3,)</f>
        <v>DOLLAR</v>
      </c>
    </row>
    <row r="2789" spans="1:28" x14ac:dyDescent="0.25">
      <c r="A2789" s="26">
        <f t="shared" si="372"/>
        <v>2788</v>
      </c>
      <c r="B2789" s="26" t="s">
        <v>3603</v>
      </c>
      <c r="C2789" s="47">
        <v>45912</v>
      </c>
      <c r="D2789" s="47">
        <v>45918</v>
      </c>
      <c r="E2789" s="8">
        <v>83.3</v>
      </c>
      <c r="F2789" s="8">
        <f t="shared" si="366"/>
        <v>7330.4</v>
      </c>
      <c r="G2789" s="56">
        <f t="shared" si="367"/>
        <v>83.3</v>
      </c>
      <c r="H2789" s="26">
        <v>364102</v>
      </c>
      <c r="I2789" s="26"/>
      <c r="J2789" s="26">
        <v>1</v>
      </c>
      <c r="K2789" s="26"/>
      <c r="L2789" s="26">
        <f t="shared" si="371"/>
        <v>1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 t="s">
        <v>606</v>
      </c>
      <c r="X2789" s="47"/>
      <c r="Y2789" s="26" t="str">
        <f t="shared" si="368"/>
        <v/>
      </c>
      <c r="Z2789" s="26" t="str">
        <f t="shared" si="369"/>
        <v/>
      </c>
      <c r="AA2789" s="26" t="str">
        <f t="shared" si="370"/>
        <v/>
      </c>
      <c r="AB2789" s="26" t="str">
        <f>VLOOKUP(U2789,'Currency Sheet'!A:C,3,)</f>
        <v>DOLLAR</v>
      </c>
    </row>
    <row r="2790" spans="1:28" x14ac:dyDescent="0.25">
      <c r="A2790" s="26">
        <f t="shared" si="372"/>
        <v>2789</v>
      </c>
      <c r="B2790" s="26" t="s">
        <v>3603</v>
      </c>
      <c r="C2790" s="47">
        <v>45912</v>
      </c>
      <c r="D2790" s="47">
        <v>45918</v>
      </c>
      <c r="E2790" s="8">
        <v>430.5</v>
      </c>
      <c r="F2790" s="8">
        <f t="shared" si="366"/>
        <v>37884</v>
      </c>
      <c r="G2790" s="56">
        <f t="shared" si="367"/>
        <v>430.5</v>
      </c>
      <c r="H2790" s="26">
        <v>422604</v>
      </c>
      <c r="I2790" s="26"/>
      <c r="J2790" s="26">
        <v>1</v>
      </c>
      <c r="K2790" s="26"/>
      <c r="L2790" s="26">
        <f t="shared" si="371"/>
        <v>1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 t="s">
        <v>606</v>
      </c>
      <c r="X2790" s="47"/>
      <c r="Y2790" s="26" t="str">
        <f t="shared" si="368"/>
        <v/>
      </c>
      <c r="Z2790" s="26" t="str">
        <f t="shared" si="369"/>
        <v/>
      </c>
      <c r="AA2790" s="26" t="str">
        <f t="shared" si="370"/>
        <v/>
      </c>
      <c r="AB2790" s="26" t="str">
        <f>VLOOKUP(U2790,'Currency Sheet'!A:C,3,)</f>
        <v>DOLLAR</v>
      </c>
    </row>
    <row r="2791" spans="1:28" x14ac:dyDescent="0.25">
      <c r="A2791" s="26">
        <f t="shared" si="372"/>
        <v>2790</v>
      </c>
      <c r="B2791" s="26" t="s">
        <v>3603</v>
      </c>
      <c r="C2791" s="47">
        <v>45912</v>
      </c>
      <c r="D2791" s="47">
        <v>45918</v>
      </c>
      <c r="E2791" s="8">
        <v>193.20000000000002</v>
      </c>
      <c r="F2791" s="8">
        <f t="shared" si="366"/>
        <v>17001.600000000002</v>
      </c>
      <c r="G2791" s="56">
        <f t="shared" si="367"/>
        <v>579.6</v>
      </c>
      <c r="H2791" s="26">
        <v>426803</v>
      </c>
      <c r="I2791" s="26"/>
      <c r="J2791" s="26">
        <v>3</v>
      </c>
      <c r="K2791" s="26"/>
      <c r="L2791" s="26">
        <f t="shared" si="371"/>
        <v>3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 t="s">
        <v>606</v>
      </c>
      <c r="X2791" s="47"/>
      <c r="Y2791" s="26" t="str">
        <f t="shared" si="368"/>
        <v/>
      </c>
      <c r="Z2791" s="26" t="str">
        <f t="shared" si="369"/>
        <v/>
      </c>
      <c r="AA2791" s="26" t="str">
        <f t="shared" si="370"/>
        <v/>
      </c>
      <c r="AB2791" s="26" t="str">
        <f>VLOOKUP(U2791,'Currency Sheet'!A:C,3,)</f>
        <v>DOLLAR</v>
      </c>
    </row>
    <row r="2792" spans="1:28" x14ac:dyDescent="0.25">
      <c r="A2792" s="26">
        <f t="shared" si="372"/>
        <v>2791</v>
      </c>
      <c r="B2792" s="26" t="s">
        <v>3603</v>
      </c>
      <c r="C2792" s="47">
        <v>45912</v>
      </c>
      <c r="D2792" s="47">
        <v>45918</v>
      </c>
      <c r="E2792" s="8">
        <v>212.25</v>
      </c>
      <c r="F2792" s="8">
        <f t="shared" si="366"/>
        <v>18678</v>
      </c>
      <c r="G2792" s="56">
        <f t="shared" si="367"/>
        <v>212.25</v>
      </c>
      <c r="H2792" s="26">
        <v>505836</v>
      </c>
      <c r="I2792" s="26"/>
      <c r="J2792" s="26">
        <v>1</v>
      </c>
      <c r="K2792" s="26"/>
      <c r="L2792" s="26">
        <f t="shared" si="371"/>
        <v>1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 t="s">
        <v>606</v>
      </c>
      <c r="X2792" s="47"/>
      <c r="Y2792" s="26" t="str">
        <f t="shared" si="368"/>
        <v/>
      </c>
      <c r="Z2792" s="26" t="str">
        <f t="shared" si="369"/>
        <v/>
      </c>
      <c r="AA2792" s="26" t="str">
        <f t="shared" si="370"/>
        <v/>
      </c>
      <c r="AB2792" s="26" t="str">
        <f>VLOOKUP(U2792,'Currency Sheet'!A:C,3,)</f>
        <v>DOLLAR</v>
      </c>
    </row>
    <row r="2793" spans="1:28" x14ac:dyDescent="0.25">
      <c r="A2793" s="26">
        <f t="shared" si="372"/>
        <v>2792</v>
      </c>
      <c r="B2793" s="26" t="s">
        <v>3603</v>
      </c>
      <c r="C2793" s="47">
        <v>45912</v>
      </c>
      <c r="D2793" s="47">
        <v>45918</v>
      </c>
      <c r="E2793" s="8">
        <v>137.9</v>
      </c>
      <c r="F2793" s="8">
        <f t="shared" si="366"/>
        <v>12135.2</v>
      </c>
      <c r="G2793" s="56">
        <f t="shared" si="367"/>
        <v>137.9</v>
      </c>
      <c r="H2793" s="26">
        <v>506304</v>
      </c>
      <c r="I2793" s="26"/>
      <c r="J2793" s="26">
        <v>1</v>
      </c>
      <c r="K2793" s="26"/>
      <c r="L2793" s="26">
        <f t="shared" si="371"/>
        <v>1</v>
      </c>
      <c r="M2793" s="26"/>
      <c r="N2793" s="47"/>
      <c r="O2793" s="57"/>
      <c r="P2793" s="26" t="s">
        <v>50</v>
      </c>
      <c r="Q2793" s="26"/>
      <c r="R2793" s="26"/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 t="s">
        <v>606</v>
      </c>
      <c r="X2793" s="47"/>
      <c r="Y2793" s="26" t="str">
        <f t="shared" si="368"/>
        <v/>
      </c>
      <c r="Z2793" s="26" t="str">
        <f t="shared" si="369"/>
        <v/>
      </c>
      <c r="AA2793" s="26" t="str">
        <f t="shared" si="370"/>
        <v/>
      </c>
      <c r="AB2793" s="26" t="str">
        <f>VLOOKUP(U2793,'Currency Sheet'!A:C,3,)</f>
        <v>DOLLAR</v>
      </c>
    </row>
    <row r="2794" spans="1:28" x14ac:dyDescent="0.25">
      <c r="A2794" s="26">
        <f t="shared" si="372"/>
        <v>2793</v>
      </c>
      <c r="B2794" s="26" t="s">
        <v>3603</v>
      </c>
      <c r="C2794" s="47">
        <v>45912</v>
      </c>
      <c r="D2794" s="47">
        <v>45918</v>
      </c>
      <c r="E2794" s="8">
        <v>349.3</v>
      </c>
      <c r="F2794" s="8">
        <f t="shared" si="366"/>
        <v>30738.400000000001</v>
      </c>
      <c r="G2794" s="56">
        <f t="shared" si="367"/>
        <v>349.3</v>
      </c>
      <c r="H2794" s="26">
        <v>576406</v>
      </c>
      <c r="I2794" s="26"/>
      <c r="J2794" s="26">
        <v>1</v>
      </c>
      <c r="K2794" s="26"/>
      <c r="L2794" s="26">
        <f t="shared" si="371"/>
        <v>1</v>
      </c>
      <c r="M2794" s="26"/>
      <c r="N2794" s="47"/>
      <c r="O2794" s="57"/>
      <c r="P2794" s="26" t="s">
        <v>50</v>
      </c>
      <c r="Q2794" s="26"/>
      <c r="R2794" s="26"/>
      <c r="S2794" s="3">
        <v>-20</v>
      </c>
      <c r="T2794" s="58"/>
      <c r="U2794" s="26" t="s">
        <v>19</v>
      </c>
      <c r="V2794" s="26" t="str">
        <f>VLOOKUP(P2794,'Customer List'!B:C,2,)</f>
        <v>Delhi</v>
      </c>
      <c r="W2794" s="59" t="s">
        <v>606</v>
      </c>
      <c r="X2794" s="47"/>
      <c r="Y2794" s="26" t="str">
        <f t="shared" si="368"/>
        <v/>
      </c>
      <c r="Z2794" s="26" t="str">
        <f t="shared" si="369"/>
        <v/>
      </c>
      <c r="AA2794" s="26" t="str">
        <f t="shared" si="370"/>
        <v/>
      </c>
      <c r="AB2794" s="26" t="str">
        <f>VLOOKUP(U2794,'Currency Sheet'!A:C,3,)</f>
        <v>DOLLAR</v>
      </c>
    </row>
    <row r="2795" spans="1:28" x14ac:dyDescent="0.25">
      <c r="A2795" s="26">
        <f t="shared" si="372"/>
        <v>2794</v>
      </c>
      <c r="B2795" s="26" t="s">
        <v>3604</v>
      </c>
      <c r="C2795" s="47">
        <v>45912</v>
      </c>
      <c r="D2795" s="47">
        <v>45918</v>
      </c>
      <c r="E2795" s="8">
        <v>121.1</v>
      </c>
      <c r="F2795" s="8">
        <f t="shared" si="366"/>
        <v>10656.8</v>
      </c>
      <c r="G2795" s="56">
        <f t="shared" si="367"/>
        <v>121.1</v>
      </c>
      <c r="H2795" s="26">
        <v>101208</v>
      </c>
      <c r="I2795" s="26"/>
      <c r="J2795" s="26">
        <v>1</v>
      </c>
      <c r="K2795" s="26"/>
      <c r="L2795" s="26">
        <f t="shared" si="371"/>
        <v>1</v>
      </c>
      <c r="M2795" s="26"/>
      <c r="N2795" s="47"/>
      <c r="O2795" s="57"/>
      <c r="P2795" s="26" t="s">
        <v>2055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Hyderabad</v>
      </c>
      <c r="W2795" s="59" t="s">
        <v>3618</v>
      </c>
      <c r="X2795" s="47"/>
      <c r="Y2795" s="26" t="str">
        <f t="shared" si="368"/>
        <v/>
      </c>
      <c r="Z2795" s="26" t="str">
        <f t="shared" si="369"/>
        <v/>
      </c>
      <c r="AA2795" s="26" t="str">
        <f t="shared" si="370"/>
        <v/>
      </c>
      <c r="AB2795" s="26" t="str">
        <f>VLOOKUP(U2795,'Currency Sheet'!A:C,3,)</f>
        <v>DOLLAR</v>
      </c>
    </row>
    <row r="2796" spans="1:28" x14ac:dyDescent="0.25">
      <c r="A2796" s="26">
        <f t="shared" si="372"/>
        <v>2795</v>
      </c>
      <c r="B2796" s="26" t="s">
        <v>3604</v>
      </c>
      <c r="C2796" s="47">
        <v>45912</v>
      </c>
      <c r="D2796" s="47">
        <v>45918</v>
      </c>
      <c r="E2796" s="8">
        <v>160.30000000000001</v>
      </c>
      <c r="F2796" s="8">
        <f t="shared" si="366"/>
        <v>14106.400000000001</v>
      </c>
      <c r="G2796" s="56">
        <f t="shared" si="367"/>
        <v>320.60000000000002</v>
      </c>
      <c r="H2796" s="26">
        <v>101320</v>
      </c>
      <c r="I2796" s="26"/>
      <c r="J2796" s="26">
        <v>2</v>
      </c>
      <c r="K2796" s="26"/>
      <c r="L2796" s="26">
        <f t="shared" si="371"/>
        <v>2</v>
      </c>
      <c r="M2796" s="26"/>
      <c r="N2796" s="47"/>
      <c r="O2796" s="57"/>
      <c r="P2796" s="26" t="s">
        <v>2052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Pune</v>
      </c>
      <c r="W2796" s="59" t="s">
        <v>3618</v>
      </c>
      <c r="X2796" s="47"/>
      <c r="Y2796" s="26" t="str">
        <f t="shared" si="368"/>
        <v/>
      </c>
      <c r="Z2796" s="26" t="str">
        <f t="shared" si="369"/>
        <v/>
      </c>
      <c r="AA2796" s="26" t="str">
        <f t="shared" si="370"/>
        <v/>
      </c>
      <c r="AB2796" s="26" t="str">
        <f>VLOOKUP(U2796,'Currency Sheet'!A:C,3,)</f>
        <v>DOLLAR</v>
      </c>
    </row>
    <row r="2797" spans="1:28" x14ac:dyDescent="0.25">
      <c r="A2797" s="26">
        <f t="shared" si="372"/>
        <v>2796</v>
      </c>
      <c r="B2797" s="26" t="s">
        <v>3604</v>
      </c>
      <c r="C2797" s="47">
        <v>45912</v>
      </c>
      <c r="D2797" s="47">
        <v>45918</v>
      </c>
      <c r="E2797" s="8">
        <v>65.8</v>
      </c>
      <c r="F2797" s="8">
        <f t="shared" si="366"/>
        <v>5790.4</v>
      </c>
      <c r="G2797" s="56">
        <f t="shared" si="367"/>
        <v>65.8</v>
      </c>
      <c r="H2797" s="26">
        <v>103112</v>
      </c>
      <c r="I2797" s="26"/>
      <c r="J2797" s="26">
        <v>1</v>
      </c>
      <c r="K2797" s="26"/>
      <c r="L2797" s="26">
        <f t="shared" si="371"/>
        <v>1</v>
      </c>
      <c r="M2797" s="26"/>
      <c r="N2797" s="47"/>
      <c r="O2797" s="57"/>
      <c r="P2797" s="26" t="s">
        <v>2055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Hyderabad</v>
      </c>
      <c r="W2797" s="59" t="s">
        <v>3618</v>
      </c>
      <c r="X2797" s="47"/>
      <c r="Y2797" s="26" t="str">
        <f t="shared" si="368"/>
        <v/>
      </c>
      <c r="Z2797" s="26" t="str">
        <f t="shared" si="369"/>
        <v/>
      </c>
      <c r="AA2797" s="26" t="str">
        <f t="shared" si="370"/>
        <v/>
      </c>
      <c r="AB2797" s="26" t="str">
        <f>VLOOKUP(U2797,'Currency Sheet'!A:C,3,)</f>
        <v>DOLLAR</v>
      </c>
    </row>
    <row r="2798" spans="1:28" x14ac:dyDescent="0.25">
      <c r="A2798" s="26">
        <f t="shared" si="372"/>
        <v>2797</v>
      </c>
      <c r="B2798" s="26" t="s">
        <v>3604</v>
      </c>
      <c r="C2798" s="47">
        <v>45912</v>
      </c>
      <c r="D2798" s="47">
        <v>45918</v>
      </c>
      <c r="E2798" s="8">
        <v>137.19999999999999</v>
      </c>
      <c r="F2798" s="8">
        <f t="shared" si="366"/>
        <v>12073.599999999999</v>
      </c>
      <c r="G2798" s="56">
        <f t="shared" si="367"/>
        <v>137.19999999999999</v>
      </c>
      <c r="H2798" s="26">
        <v>103116</v>
      </c>
      <c r="I2798" s="26"/>
      <c r="J2798" s="26">
        <v>1</v>
      </c>
      <c r="K2798" s="26"/>
      <c r="L2798" s="26">
        <f t="shared" si="371"/>
        <v>1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 t="s">
        <v>3618</v>
      </c>
      <c r="X2798" s="47"/>
      <c r="Y2798" s="26" t="str">
        <f t="shared" si="368"/>
        <v/>
      </c>
      <c r="Z2798" s="26" t="str">
        <f t="shared" si="369"/>
        <v/>
      </c>
      <c r="AA2798" s="26" t="str">
        <f t="shared" si="370"/>
        <v/>
      </c>
      <c r="AB2798" s="26" t="str">
        <f>VLOOKUP(U2798,'Currency Sheet'!A:C,3,)</f>
        <v>DOLLAR</v>
      </c>
    </row>
    <row r="2799" spans="1:28" x14ac:dyDescent="0.25">
      <c r="A2799" s="26">
        <f t="shared" si="372"/>
        <v>2798</v>
      </c>
      <c r="B2799" s="26" t="s">
        <v>3604</v>
      </c>
      <c r="C2799" s="47">
        <v>45912</v>
      </c>
      <c r="D2799" s="47">
        <v>45918</v>
      </c>
      <c r="E2799" s="8">
        <v>150.5</v>
      </c>
      <c r="F2799" s="8">
        <f t="shared" si="366"/>
        <v>13244</v>
      </c>
      <c r="G2799" s="56">
        <f t="shared" si="367"/>
        <v>451.5</v>
      </c>
      <c r="H2799" s="26">
        <v>103227</v>
      </c>
      <c r="I2799" s="26"/>
      <c r="J2799" s="26">
        <v>3</v>
      </c>
      <c r="K2799" s="26"/>
      <c r="L2799" s="26">
        <f t="shared" si="371"/>
        <v>3</v>
      </c>
      <c r="M2799" s="26"/>
      <c r="N2799" s="47"/>
      <c r="O2799" s="57"/>
      <c r="P2799" s="26" t="s">
        <v>2052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Pune</v>
      </c>
      <c r="W2799" s="59" t="s">
        <v>3618</v>
      </c>
      <c r="X2799" s="47"/>
      <c r="Y2799" s="26" t="str">
        <f t="shared" si="368"/>
        <v/>
      </c>
      <c r="Z2799" s="26" t="str">
        <f t="shared" si="369"/>
        <v/>
      </c>
      <c r="AA2799" s="26" t="str">
        <f t="shared" si="370"/>
        <v/>
      </c>
      <c r="AB2799" s="26" t="str">
        <f>VLOOKUP(U2799,'Currency Sheet'!A:C,3,)</f>
        <v>DOLLAR</v>
      </c>
    </row>
    <row r="2800" spans="1:28" x14ac:dyDescent="0.25">
      <c r="A2800" s="26">
        <f t="shared" si="372"/>
        <v>2799</v>
      </c>
      <c r="B2800" s="26" t="s">
        <v>3604</v>
      </c>
      <c r="C2800" s="47">
        <v>45912</v>
      </c>
      <c r="D2800" s="47">
        <v>45918</v>
      </c>
      <c r="E2800" s="8">
        <v>226.1</v>
      </c>
      <c r="F2800" s="8">
        <f t="shared" si="366"/>
        <v>19896.8</v>
      </c>
      <c r="G2800" s="56">
        <f t="shared" si="367"/>
        <v>226.1</v>
      </c>
      <c r="H2800" s="26">
        <v>116420</v>
      </c>
      <c r="I2800" s="26"/>
      <c r="J2800" s="26">
        <v>1</v>
      </c>
      <c r="K2800" s="26"/>
      <c r="L2800" s="26">
        <f t="shared" si="371"/>
        <v>1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 t="s">
        <v>3618</v>
      </c>
      <c r="X2800" s="47"/>
      <c r="Y2800" s="26" t="str">
        <f t="shared" si="368"/>
        <v/>
      </c>
      <c r="Z2800" s="26" t="str">
        <f t="shared" si="369"/>
        <v/>
      </c>
      <c r="AA2800" s="26" t="str">
        <f t="shared" si="370"/>
        <v/>
      </c>
      <c r="AB2800" s="26" t="str">
        <f>VLOOKUP(U2800,'Currency Sheet'!A:C,3,)</f>
        <v>DOLLAR</v>
      </c>
    </row>
    <row r="2801" spans="1:28" x14ac:dyDescent="0.25">
      <c r="A2801" s="26">
        <f t="shared" si="372"/>
        <v>2800</v>
      </c>
      <c r="B2801" s="26" t="s">
        <v>3604</v>
      </c>
      <c r="C2801" s="47">
        <v>45912</v>
      </c>
      <c r="D2801" s="47">
        <v>45918</v>
      </c>
      <c r="E2801" s="8">
        <v>231.75</v>
      </c>
      <c r="F2801" s="8">
        <f t="shared" si="366"/>
        <v>20394</v>
      </c>
      <c r="G2801" s="56">
        <f t="shared" si="367"/>
        <v>231.75</v>
      </c>
      <c r="H2801" s="26">
        <v>117334</v>
      </c>
      <c r="I2801" s="26"/>
      <c r="J2801" s="26">
        <v>1</v>
      </c>
      <c r="K2801" s="26"/>
      <c r="L2801" s="26">
        <f t="shared" si="371"/>
        <v>1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 t="s">
        <v>3618</v>
      </c>
      <c r="X2801" s="47"/>
      <c r="Y2801" s="26" t="str">
        <f t="shared" si="368"/>
        <v/>
      </c>
      <c r="Z2801" s="26" t="str">
        <f t="shared" si="369"/>
        <v/>
      </c>
      <c r="AA2801" s="26" t="str">
        <f t="shared" si="370"/>
        <v/>
      </c>
      <c r="AB2801" s="26" t="str">
        <f>VLOOKUP(U2801,'Currency Sheet'!A:C,3,)</f>
        <v>DOLLAR</v>
      </c>
    </row>
    <row r="2802" spans="1:28" x14ac:dyDescent="0.25">
      <c r="A2802" s="26">
        <f t="shared" si="372"/>
        <v>2801</v>
      </c>
      <c r="B2802" s="26" t="s">
        <v>3604</v>
      </c>
      <c r="C2802" s="47">
        <v>45912</v>
      </c>
      <c r="D2802" s="47">
        <v>45918</v>
      </c>
      <c r="E2802" s="8">
        <v>129.5</v>
      </c>
      <c r="F2802" s="8">
        <f t="shared" si="366"/>
        <v>11396</v>
      </c>
      <c r="G2802" s="56">
        <f t="shared" si="367"/>
        <v>129.5</v>
      </c>
      <c r="H2802" s="26">
        <v>123108</v>
      </c>
      <c r="I2802" s="26"/>
      <c r="J2802" s="26">
        <v>1</v>
      </c>
      <c r="K2802" s="26"/>
      <c r="L2802" s="26">
        <f t="shared" si="371"/>
        <v>1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 t="s">
        <v>3618</v>
      </c>
      <c r="X2802" s="47"/>
      <c r="Y2802" s="26" t="str">
        <f t="shared" si="368"/>
        <v/>
      </c>
      <c r="Z2802" s="26" t="str">
        <f t="shared" si="369"/>
        <v/>
      </c>
      <c r="AA2802" s="26" t="str">
        <f t="shared" si="370"/>
        <v/>
      </c>
      <c r="AB2802" s="26" t="str">
        <f>VLOOKUP(U2802,'Currency Sheet'!A:C,3,)</f>
        <v>DOLLAR</v>
      </c>
    </row>
    <row r="2803" spans="1:28" x14ac:dyDescent="0.25">
      <c r="A2803" s="26">
        <f t="shared" si="372"/>
        <v>2802</v>
      </c>
      <c r="B2803" s="26" t="s">
        <v>3604</v>
      </c>
      <c r="C2803" s="47">
        <v>45912</v>
      </c>
      <c r="D2803" s="47">
        <v>45918</v>
      </c>
      <c r="E2803" s="8">
        <v>212.1</v>
      </c>
      <c r="F2803" s="8">
        <f t="shared" si="366"/>
        <v>18664.8</v>
      </c>
      <c r="G2803" s="56">
        <f t="shared" si="367"/>
        <v>212.1</v>
      </c>
      <c r="H2803" s="26">
        <v>127624</v>
      </c>
      <c r="I2803" s="26"/>
      <c r="J2803" s="26">
        <v>1</v>
      </c>
      <c r="K2803" s="26"/>
      <c r="L2803" s="26">
        <f t="shared" si="371"/>
        <v>1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 t="s">
        <v>3618</v>
      </c>
      <c r="X2803" s="47"/>
      <c r="Y2803" s="26" t="str">
        <f t="shared" si="368"/>
        <v/>
      </c>
      <c r="Z2803" s="26" t="str">
        <f t="shared" si="369"/>
        <v/>
      </c>
      <c r="AA2803" s="26" t="str">
        <f t="shared" si="370"/>
        <v/>
      </c>
      <c r="AB2803" s="26" t="str">
        <f>VLOOKUP(U2803,'Currency Sheet'!A:C,3,)</f>
        <v>DOLLAR</v>
      </c>
    </row>
    <row r="2804" spans="1:28" x14ac:dyDescent="0.25">
      <c r="A2804" s="26">
        <f t="shared" si="372"/>
        <v>2803</v>
      </c>
      <c r="B2804" s="26" t="s">
        <v>3604</v>
      </c>
      <c r="C2804" s="47">
        <v>45912</v>
      </c>
      <c r="D2804" s="47">
        <v>45918</v>
      </c>
      <c r="E2804" s="8">
        <v>234.5</v>
      </c>
      <c r="F2804" s="8">
        <f t="shared" si="366"/>
        <v>20636</v>
      </c>
      <c r="G2804" s="56">
        <f t="shared" si="367"/>
        <v>234.5</v>
      </c>
      <c r="H2804" s="26">
        <v>128012</v>
      </c>
      <c r="I2804" s="26"/>
      <c r="J2804" s="26">
        <v>1</v>
      </c>
      <c r="K2804" s="26"/>
      <c r="L2804" s="26">
        <f t="shared" si="371"/>
        <v>1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 t="s">
        <v>3618</v>
      </c>
      <c r="X2804" s="47"/>
      <c r="Y2804" s="26" t="str">
        <f t="shared" si="368"/>
        <v/>
      </c>
      <c r="Z2804" s="26" t="str">
        <f t="shared" si="369"/>
        <v/>
      </c>
      <c r="AA2804" s="26" t="str">
        <f t="shared" si="370"/>
        <v/>
      </c>
      <c r="AB2804" s="26" t="str">
        <f>VLOOKUP(U2804,'Currency Sheet'!A:C,3,)</f>
        <v>DOLLAR</v>
      </c>
    </row>
    <row r="2805" spans="1:28" x14ac:dyDescent="0.25">
      <c r="A2805" s="26">
        <f t="shared" si="372"/>
        <v>2804</v>
      </c>
      <c r="B2805" s="26" t="s">
        <v>3604</v>
      </c>
      <c r="C2805" s="47">
        <v>45912</v>
      </c>
      <c r="D2805" s="47">
        <v>45918</v>
      </c>
      <c r="E2805" s="8">
        <v>227.25</v>
      </c>
      <c r="F2805" s="8">
        <f t="shared" si="366"/>
        <v>19998</v>
      </c>
      <c r="G2805" s="56">
        <f t="shared" si="367"/>
        <v>227.25</v>
      </c>
      <c r="H2805" s="26">
        <v>141727</v>
      </c>
      <c r="I2805" s="26"/>
      <c r="J2805" s="26">
        <v>1</v>
      </c>
      <c r="K2805" s="26"/>
      <c r="L2805" s="26">
        <f t="shared" si="371"/>
        <v>1</v>
      </c>
      <c r="M2805" s="26"/>
      <c r="N2805" s="47"/>
      <c r="O2805" s="57"/>
      <c r="P2805" s="26" t="s">
        <v>2055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 t="s">
        <v>3618</v>
      </c>
      <c r="X2805" s="47"/>
      <c r="Y2805" s="26" t="str">
        <f t="shared" si="368"/>
        <v/>
      </c>
      <c r="Z2805" s="26" t="str">
        <f t="shared" si="369"/>
        <v/>
      </c>
      <c r="AA2805" s="26" t="str">
        <f t="shared" si="370"/>
        <v/>
      </c>
      <c r="AB2805" s="26" t="str">
        <f>VLOOKUP(U2805,'Currency Sheet'!A:C,3,)</f>
        <v>DOLLAR</v>
      </c>
    </row>
    <row r="2806" spans="1:28" x14ac:dyDescent="0.25">
      <c r="A2806" s="26">
        <f t="shared" si="372"/>
        <v>2805</v>
      </c>
      <c r="B2806" s="26" t="s">
        <v>3604</v>
      </c>
      <c r="C2806" s="47">
        <v>45912</v>
      </c>
      <c r="D2806" s="47">
        <v>45918</v>
      </c>
      <c r="E2806" s="8">
        <v>193.2</v>
      </c>
      <c r="F2806" s="8">
        <f t="shared" si="366"/>
        <v>17001.599999999999</v>
      </c>
      <c r="G2806" s="56">
        <f t="shared" si="367"/>
        <v>193.2</v>
      </c>
      <c r="H2806" s="26">
        <v>156604</v>
      </c>
      <c r="I2806" s="26"/>
      <c r="J2806" s="26">
        <v>1</v>
      </c>
      <c r="K2806" s="26"/>
      <c r="L2806" s="26">
        <f t="shared" si="371"/>
        <v>1</v>
      </c>
      <c r="M2806" s="26"/>
      <c r="N2806" s="47"/>
      <c r="O2806" s="57"/>
      <c r="P2806" s="26" t="s">
        <v>277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Pune</v>
      </c>
      <c r="W2806" s="59" t="s">
        <v>3618</v>
      </c>
      <c r="X2806" s="47"/>
      <c r="Y2806" s="26" t="str">
        <f t="shared" si="368"/>
        <v/>
      </c>
      <c r="Z2806" s="26" t="str">
        <f t="shared" si="369"/>
        <v/>
      </c>
      <c r="AA2806" s="26" t="str">
        <f t="shared" si="370"/>
        <v/>
      </c>
      <c r="AB2806" s="26" t="str">
        <f>VLOOKUP(U2806,'Currency Sheet'!A:C,3,)</f>
        <v>DOLLAR</v>
      </c>
    </row>
    <row r="2807" spans="1:28" x14ac:dyDescent="0.25">
      <c r="A2807" s="26">
        <f t="shared" si="372"/>
        <v>2806</v>
      </c>
      <c r="B2807" s="26" t="s">
        <v>3604</v>
      </c>
      <c r="C2807" s="47">
        <v>45912</v>
      </c>
      <c r="D2807" s="47">
        <v>45918</v>
      </c>
      <c r="E2807" s="8">
        <v>157.5</v>
      </c>
      <c r="F2807" s="8">
        <f t="shared" si="366"/>
        <v>13860</v>
      </c>
      <c r="G2807" s="56">
        <f t="shared" si="367"/>
        <v>315</v>
      </c>
      <c r="H2807" s="26">
        <v>159214</v>
      </c>
      <c r="I2807" s="26"/>
      <c r="J2807" s="26">
        <v>2</v>
      </c>
      <c r="K2807" s="26"/>
      <c r="L2807" s="26">
        <f t="shared" si="371"/>
        <v>2</v>
      </c>
      <c r="M2807" s="26"/>
      <c r="N2807" s="47"/>
      <c r="O2807" s="57"/>
      <c r="P2807" s="26" t="s">
        <v>2055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 t="s">
        <v>3618</v>
      </c>
      <c r="X2807" s="47"/>
      <c r="Y2807" s="26" t="str">
        <f t="shared" si="368"/>
        <v/>
      </c>
      <c r="Z2807" s="26" t="str">
        <f t="shared" si="369"/>
        <v/>
      </c>
      <c r="AA2807" s="26" t="str">
        <f t="shared" si="370"/>
        <v/>
      </c>
      <c r="AB2807" s="26" t="str">
        <f>VLOOKUP(U2807,'Currency Sheet'!A:C,3,)</f>
        <v>DOLLAR</v>
      </c>
    </row>
    <row r="2808" spans="1:28" x14ac:dyDescent="0.25">
      <c r="A2808" s="26">
        <f t="shared" si="372"/>
        <v>2807</v>
      </c>
      <c r="B2808" s="26" t="s">
        <v>3604</v>
      </c>
      <c r="C2808" s="47">
        <v>45912</v>
      </c>
      <c r="D2808" s="47">
        <v>45918</v>
      </c>
      <c r="E2808" s="8">
        <v>68.599999999999994</v>
      </c>
      <c r="F2808" s="8">
        <f t="shared" si="366"/>
        <v>6036.7999999999993</v>
      </c>
      <c r="G2808" s="56">
        <f t="shared" si="367"/>
        <v>343</v>
      </c>
      <c r="H2808" s="26">
        <v>300602</v>
      </c>
      <c r="I2808" s="26"/>
      <c r="J2808" s="26">
        <v>5</v>
      </c>
      <c r="K2808" s="26"/>
      <c r="L2808" s="26">
        <f t="shared" si="371"/>
        <v>5</v>
      </c>
      <c r="M2808" s="26"/>
      <c r="N2808" s="47"/>
      <c r="O2808" s="57"/>
      <c r="P2808" s="26" t="s">
        <v>631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Telangana</v>
      </c>
      <c r="W2808" s="59" t="s">
        <v>3618</v>
      </c>
      <c r="X2808" s="47"/>
      <c r="Y2808" s="26" t="str">
        <f t="shared" si="368"/>
        <v/>
      </c>
      <c r="Z2808" s="26" t="str">
        <f t="shared" si="369"/>
        <v/>
      </c>
      <c r="AA2808" s="26" t="str">
        <f t="shared" si="370"/>
        <v/>
      </c>
      <c r="AB2808" s="26" t="str">
        <f>VLOOKUP(U2808,'Currency Sheet'!A:C,3,)</f>
        <v>DOLLAR</v>
      </c>
    </row>
    <row r="2809" spans="1:28" x14ac:dyDescent="0.25">
      <c r="A2809" s="26">
        <f t="shared" si="372"/>
        <v>2808</v>
      </c>
      <c r="B2809" s="26" t="s">
        <v>3604</v>
      </c>
      <c r="C2809" s="47">
        <v>45912</v>
      </c>
      <c r="D2809" s="47">
        <v>45918</v>
      </c>
      <c r="E2809" s="8">
        <v>297</v>
      </c>
      <c r="F2809" s="8">
        <f t="shared" si="366"/>
        <v>26136</v>
      </c>
      <c r="G2809" s="56">
        <f t="shared" si="367"/>
        <v>891</v>
      </c>
      <c r="H2809" s="26">
        <v>301044</v>
      </c>
      <c r="I2809" s="26"/>
      <c r="J2809" s="26">
        <v>3</v>
      </c>
      <c r="K2809" s="26"/>
      <c r="L2809" s="26">
        <f t="shared" si="371"/>
        <v>3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 t="s">
        <v>3618</v>
      </c>
      <c r="X2809" s="47"/>
      <c r="Y2809" s="26" t="str">
        <f t="shared" si="368"/>
        <v/>
      </c>
      <c r="Z2809" s="26" t="str">
        <f t="shared" si="369"/>
        <v/>
      </c>
      <c r="AA2809" s="26" t="str">
        <f t="shared" si="370"/>
        <v/>
      </c>
      <c r="AB2809" s="26" t="str">
        <f>VLOOKUP(U2809,'Currency Sheet'!A:C,3,)</f>
        <v>DOLLAR</v>
      </c>
    </row>
    <row r="2810" spans="1:28" x14ac:dyDescent="0.25">
      <c r="A2810" s="26">
        <f t="shared" si="372"/>
        <v>2809</v>
      </c>
      <c r="B2810" s="26" t="s">
        <v>3604</v>
      </c>
      <c r="C2810" s="47">
        <v>45912</v>
      </c>
      <c r="D2810" s="47">
        <v>45918</v>
      </c>
      <c r="E2810" s="8">
        <v>207.9</v>
      </c>
      <c r="F2810" s="8">
        <f t="shared" si="366"/>
        <v>18295.2</v>
      </c>
      <c r="G2810" s="56">
        <f t="shared" si="367"/>
        <v>623.70000000000005</v>
      </c>
      <c r="H2810" s="26">
        <v>302910</v>
      </c>
      <c r="I2810" s="26"/>
      <c r="J2810" s="26">
        <v>3</v>
      </c>
      <c r="K2810" s="26"/>
      <c r="L2810" s="26">
        <f t="shared" si="371"/>
        <v>3</v>
      </c>
      <c r="M2810" s="26"/>
      <c r="N2810" s="47"/>
      <c r="O2810" s="57"/>
      <c r="P2810" s="26" t="s">
        <v>2055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Hyderabad</v>
      </c>
      <c r="W2810" s="59" t="s">
        <v>3618</v>
      </c>
      <c r="X2810" s="47"/>
      <c r="Y2810" s="26" t="str">
        <f t="shared" si="368"/>
        <v/>
      </c>
      <c r="Z2810" s="26" t="str">
        <f t="shared" si="369"/>
        <v/>
      </c>
      <c r="AA2810" s="26" t="str">
        <f t="shared" si="370"/>
        <v/>
      </c>
      <c r="AB2810" s="26" t="str">
        <f>VLOOKUP(U2810,'Currency Sheet'!A:C,3,)</f>
        <v>DOLLAR</v>
      </c>
    </row>
    <row r="2811" spans="1:28" x14ac:dyDescent="0.25">
      <c r="A2811" s="26">
        <f t="shared" si="372"/>
        <v>2810</v>
      </c>
      <c r="B2811" s="26" t="s">
        <v>3604</v>
      </c>
      <c r="C2811" s="47">
        <v>45912</v>
      </c>
      <c r="D2811" s="47">
        <v>45918</v>
      </c>
      <c r="E2811" s="8">
        <v>153</v>
      </c>
      <c r="F2811" s="8">
        <f t="shared" si="366"/>
        <v>13464</v>
      </c>
      <c r="G2811" s="56">
        <f t="shared" si="367"/>
        <v>306</v>
      </c>
      <c r="H2811" s="26">
        <v>303529</v>
      </c>
      <c r="I2811" s="26"/>
      <c r="J2811" s="26">
        <v>2</v>
      </c>
      <c r="K2811" s="26"/>
      <c r="L2811" s="26">
        <f t="shared" si="371"/>
        <v>2</v>
      </c>
      <c r="M2811" s="26"/>
      <c r="N2811" s="47"/>
      <c r="O2811" s="57"/>
      <c r="P2811" s="26" t="s">
        <v>654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Delhi</v>
      </c>
      <c r="W2811" s="59" t="s">
        <v>606</v>
      </c>
      <c r="X2811" s="47"/>
      <c r="Y2811" s="26" t="str">
        <f t="shared" si="368"/>
        <v/>
      </c>
      <c r="Z2811" s="26" t="str">
        <f t="shared" si="369"/>
        <v/>
      </c>
      <c r="AA2811" s="26" t="str">
        <f t="shared" si="370"/>
        <v/>
      </c>
      <c r="AB2811" s="26" t="str">
        <f>VLOOKUP(U2811,'Currency Sheet'!A:C,3,)</f>
        <v>DOLLAR</v>
      </c>
    </row>
    <row r="2812" spans="1:28" x14ac:dyDescent="0.25">
      <c r="A2812" s="26">
        <f t="shared" si="372"/>
        <v>2811</v>
      </c>
      <c r="B2812" s="26" t="s">
        <v>3604</v>
      </c>
      <c r="C2812" s="47">
        <v>45912</v>
      </c>
      <c r="D2812" s="47">
        <v>45918</v>
      </c>
      <c r="E2812" s="8">
        <v>300.75</v>
      </c>
      <c r="F2812" s="8">
        <f t="shared" si="366"/>
        <v>26466</v>
      </c>
      <c r="G2812" s="56">
        <f t="shared" si="367"/>
        <v>902.25</v>
      </c>
      <c r="H2812" s="26">
        <v>304042</v>
      </c>
      <c r="I2812" s="26"/>
      <c r="J2812" s="26">
        <v>3</v>
      </c>
      <c r="K2812" s="26"/>
      <c r="L2812" s="26">
        <f t="shared" si="371"/>
        <v>3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 t="s">
        <v>3618</v>
      </c>
      <c r="X2812" s="47"/>
      <c r="Y2812" s="26" t="str">
        <f t="shared" si="368"/>
        <v/>
      </c>
      <c r="Z2812" s="26" t="str">
        <f t="shared" si="369"/>
        <v/>
      </c>
      <c r="AA2812" s="26" t="str">
        <f t="shared" si="370"/>
        <v/>
      </c>
      <c r="AB2812" s="26" t="str">
        <f>VLOOKUP(U2812,'Currency Sheet'!A:C,3,)</f>
        <v>DOLLAR</v>
      </c>
    </row>
    <row r="2813" spans="1:28" x14ac:dyDescent="0.25">
      <c r="A2813" s="26">
        <f t="shared" si="372"/>
        <v>2812</v>
      </c>
      <c r="B2813" s="26" t="s">
        <v>3604</v>
      </c>
      <c r="C2813" s="47">
        <v>45912</v>
      </c>
      <c r="D2813" s="47">
        <v>45918</v>
      </c>
      <c r="E2813" s="8">
        <v>185.5</v>
      </c>
      <c r="F2813" s="8">
        <f t="shared" si="366"/>
        <v>16324</v>
      </c>
      <c r="G2813" s="56">
        <f t="shared" si="367"/>
        <v>371</v>
      </c>
      <c r="H2813" s="26">
        <v>304120</v>
      </c>
      <c r="I2813" s="26"/>
      <c r="J2813" s="26">
        <v>2</v>
      </c>
      <c r="K2813" s="26"/>
      <c r="L2813" s="26">
        <f t="shared" si="371"/>
        <v>2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 t="s">
        <v>3618</v>
      </c>
      <c r="X2813" s="47"/>
      <c r="Y2813" s="26" t="str">
        <f t="shared" si="368"/>
        <v/>
      </c>
      <c r="Z2813" s="26" t="str">
        <f t="shared" si="369"/>
        <v/>
      </c>
      <c r="AA2813" s="26" t="str">
        <f t="shared" si="370"/>
        <v/>
      </c>
      <c r="AB2813" s="26" t="str">
        <f>VLOOKUP(U2813,'Currency Sheet'!A:C,3,)</f>
        <v>DOLLAR</v>
      </c>
    </row>
    <row r="2814" spans="1:28" x14ac:dyDescent="0.25">
      <c r="A2814" s="26">
        <f t="shared" si="372"/>
        <v>2813</v>
      </c>
      <c r="B2814" s="26" t="s">
        <v>3604</v>
      </c>
      <c r="C2814" s="47">
        <v>45912</v>
      </c>
      <c r="D2814" s="47">
        <v>45918</v>
      </c>
      <c r="E2814" s="8">
        <v>226.1</v>
      </c>
      <c r="F2814" s="8">
        <f t="shared" si="366"/>
        <v>19896.8</v>
      </c>
      <c r="G2814" s="56">
        <f t="shared" si="367"/>
        <v>678.3</v>
      </c>
      <c r="H2814" s="26">
        <v>305636</v>
      </c>
      <c r="I2814" s="26"/>
      <c r="J2814" s="26">
        <v>3</v>
      </c>
      <c r="K2814" s="26"/>
      <c r="L2814" s="26">
        <f t="shared" si="371"/>
        <v>3</v>
      </c>
      <c r="M2814" s="26"/>
      <c r="N2814" s="47"/>
      <c r="O2814" s="57"/>
      <c r="P2814" s="26" t="s">
        <v>2055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 t="s">
        <v>3618</v>
      </c>
      <c r="X2814" s="47"/>
      <c r="Y2814" s="26" t="str">
        <f t="shared" si="368"/>
        <v/>
      </c>
      <c r="Z2814" s="26" t="str">
        <f t="shared" si="369"/>
        <v/>
      </c>
      <c r="AA2814" s="26" t="str">
        <f t="shared" si="370"/>
        <v/>
      </c>
      <c r="AB2814" s="26" t="str">
        <f>VLOOKUP(U2814,'Currency Sheet'!A:C,3,)</f>
        <v>DOLLAR</v>
      </c>
    </row>
    <row r="2815" spans="1:28" x14ac:dyDescent="0.25">
      <c r="A2815" s="26">
        <f t="shared" si="372"/>
        <v>2814</v>
      </c>
      <c r="B2815" s="26" t="s">
        <v>3604</v>
      </c>
      <c r="C2815" s="47">
        <v>45912</v>
      </c>
      <c r="D2815" s="47">
        <v>45918</v>
      </c>
      <c r="E2815" s="8">
        <v>318</v>
      </c>
      <c r="F2815" s="8">
        <f t="shared" si="366"/>
        <v>27984</v>
      </c>
      <c r="G2815" s="56">
        <f t="shared" si="367"/>
        <v>318</v>
      </c>
      <c r="H2815" s="26">
        <v>308120</v>
      </c>
      <c r="I2815" s="26"/>
      <c r="J2815" s="26">
        <v>1</v>
      </c>
      <c r="K2815" s="26"/>
      <c r="L2815" s="26">
        <f t="shared" si="371"/>
        <v>1</v>
      </c>
      <c r="M2815" s="26"/>
      <c r="N2815" s="47"/>
      <c r="O2815" s="57"/>
      <c r="P2815" s="26" t="s">
        <v>243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Mumbai</v>
      </c>
      <c r="W2815" s="59" t="s">
        <v>3618</v>
      </c>
      <c r="X2815" s="47"/>
      <c r="Y2815" s="26" t="str">
        <f t="shared" si="368"/>
        <v/>
      </c>
      <c r="Z2815" s="26" t="str">
        <f t="shared" si="369"/>
        <v/>
      </c>
      <c r="AA2815" s="26" t="str">
        <f t="shared" si="370"/>
        <v/>
      </c>
      <c r="AB2815" s="26" t="str">
        <f>VLOOKUP(U2815,'Currency Sheet'!A:C,3,)</f>
        <v>DOLLAR</v>
      </c>
    </row>
    <row r="2816" spans="1:28" x14ac:dyDescent="0.25">
      <c r="A2816" s="26">
        <f t="shared" si="372"/>
        <v>2815</v>
      </c>
      <c r="B2816" s="26" t="s">
        <v>3604</v>
      </c>
      <c r="C2816" s="47">
        <v>45912</v>
      </c>
      <c r="D2816" s="47">
        <v>45918</v>
      </c>
      <c r="E2816" s="8">
        <v>204.4</v>
      </c>
      <c r="F2816" s="8">
        <f t="shared" si="366"/>
        <v>17987.2</v>
      </c>
      <c r="G2816" s="56">
        <f t="shared" si="367"/>
        <v>613.20000000000005</v>
      </c>
      <c r="H2816" s="26">
        <v>324406</v>
      </c>
      <c r="I2816" s="26"/>
      <c r="J2816" s="26">
        <v>3</v>
      </c>
      <c r="K2816" s="26"/>
      <c r="L2816" s="26">
        <f t="shared" si="371"/>
        <v>3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 t="s">
        <v>3618</v>
      </c>
      <c r="X2816" s="47"/>
      <c r="Y2816" s="26" t="str">
        <f t="shared" si="368"/>
        <v/>
      </c>
      <c r="Z2816" s="26" t="str">
        <f t="shared" si="369"/>
        <v/>
      </c>
      <c r="AA2816" s="26" t="str">
        <f t="shared" si="370"/>
        <v/>
      </c>
      <c r="AB2816" s="26" t="str">
        <f>VLOOKUP(U2816,'Currency Sheet'!A:C,3,)</f>
        <v>DOLLAR</v>
      </c>
    </row>
    <row r="2817" spans="1:28" x14ac:dyDescent="0.25">
      <c r="A2817" s="26">
        <f t="shared" si="372"/>
        <v>2816</v>
      </c>
      <c r="B2817" s="26" t="s">
        <v>3604</v>
      </c>
      <c r="C2817" s="47">
        <v>45912</v>
      </c>
      <c r="D2817" s="47">
        <v>45918</v>
      </c>
      <c r="E2817" s="8">
        <v>334.5</v>
      </c>
      <c r="F2817" s="8">
        <f t="shared" si="366"/>
        <v>29436</v>
      </c>
      <c r="G2817" s="56">
        <f t="shared" si="367"/>
        <v>1003.5</v>
      </c>
      <c r="H2817" s="26">
        <v>353230</v>
      </c>
      <c r="I2817" s="26"/>
      <c r="J2817" s="26">
        <v>3</v>
      </c>
      <c r="K2817" s="26"/>
      <c r="L2817" s="26">
        <f t="shared" si="371"/>
        <v>3</v>
      </c>
      <c r="M2817" s="26"/>
      <c r="N2817" s="47"/>
      <c r="O2817" s="57"/>
      <c r="P2817" s="26" t="s">
        <v>2055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 t="s">
        <v>3618</v>
      </c>
      <c r="X2817" s="47"/>
      <c r="Y2817" s="26" t="str">
        <f t="shared" si="368"/>
        <v/>
      </c>
      <c r="Z2817" s="26" t="str">
        <f t="shared" si="369"/>
        <v/>
      </c>
      <c r="AA2817" s="26" t="str">
        <f t="shared" si="370"/>
        <v/>
      </c>
      <c r="AB2817" s="26" t="str">
        <f>VLOOKUP(U2817,'Currency Sheet'!A:C,3,)</f>
        <v>DOLLAR</v>
      </c>
    </row>
    <row r="2818" spans="1:28" x14ac:dyDescent="0.25">
      <c r="A2818" s="26">
        <f t="shared" si="372"/>
        <v>2817</v>
      </c>
      <c r="B2818" s="26" t="s">
        <v>3604</v>
      </c>
      <c r="C2818" s="47">
        <v>45912</v>
      </c>
      <c r="D2818" s="47">
        <v>45918</v>
      </c>
      <c r="E2818" s="8">
        <v>156.75</v>
      </c>
      <c r="F2818" s="8">
        <f t="shared" ref="F2818:F2859" si="373">IF(AB2818="DOLLAR",E2818*88,E2818)</f>
        <v>13794</v>
      </c>
      <c r="G2818" s="56">
        <f t="shared" ref="G2818:G2859" si="374">E2818*J2818</f>
        <v>156.75</v>
      </c>
      <c r="H2818" s="26">
        <v>356619</v>
      </c>
      <c r="I2818" s="26"/>
      <c r="J2818" s="26">
        <v>1</v>
      </c>
      <c r="K2818" s="26"/>
      <c r="L2818" s="26">
        <f t="shared" si="371"/>
        <v>1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 t="s">
        <v>3618</v>
      </c>
      <c r="X2818" s="47"/>
      <c r="Y2818" s="26" t="str">
        <f t="shared" ref="Y2818:Y2859" si="375">IF(X2818="", "", X2818-N2818)</f>
        <v/>
      </c>
      <c r="Z2818" s="26" t="str">
        <f t="shared" ref="Z2818:Z2859" si="376">IF(N2818="", "", TEXT(N2818, "dddd"))</f>
        <v/>
      </c>
      <c r="AA2818" s="26" t="str">
        <f t="shared" ref="AA2818:AA2859" si="377">IF(X2818="", "", TEXT(X2818, "dddd"))</f>
        <v/>
      </c>
      <c r="AB2818" s="26" t="str">
        <f>VLOOKUP(U2818,'Currency Sheet'!A:C,3,)</f>
        <v>DOLLAR</v>
      </c>
    </row>
    <row r="2819" spans="1:28" x14ac:dyDescent="0.25">
      <c r="A2819" s="26">
        <f t="shared" si="372"/>
        <v>2818</v>
      </c>
      <c r="B2819" s="26" t="s">
        <v>3604</v>
      </c>
      <c r="C2819" s="47">
        <v>45912</v>
      </c>
      <c r="D2819" s="47">
        <v>45918</v>
      </c>
      <c r="E2819" s="8">
        <v>136.5</v>
      </c>
      <c r="F2819" s="8">
        <f t="shared" si="373"/>
        <v>12012</v>
      </c>
      <c r="G2819" s="56">
        <f t="shared" si="374"/>
        <v>136.5</v>
      </c>
      <c r="H2819" s="26">
        <v>359413</v>
      </c>
      <c r="I2819" s="26"/>
      <c r="J2819" s="26">
        <v>1</v>
      </c>
      <c r="K2819" s="26"/>
      <c r="L2819" s="26">
        <f t="shared" si="371"/>
        <v>1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 t="s">
        <v>3618</v>
      </c>
      <c r="X2819" s="47"/>
      <c r="Y2819" s="26" t="str">
        <f t="shared" si="375"/>
        <v/>
      </c>
      <c r="Z2819" s="26" t="str">
        <f t="shared" si="376"/>
        <v/>
      </c>
      <c r="AA2819" s="26" t="str">
        <f t="shared" si="377"/>
        <v/>
      </c>
      <c r="AB2819" s="26" t="str">
        <f>VLOOKUP(U2819,'Currency Sheet'!A:C,3,)</f>
        <v>DOLLAR</v>
      </c>
    </row>
    <row r="2820" spans="1:28" x14ac:dyDescent="0.25">
      <c r="A2820" s="26">
        <f t="shared" si="372"/>
        <v>2819</v>
      </c>
      <c r="B2820" s="26" t="s">
        <v>3604</v>
      </c>
      <c r="C2820" s="47">
        <v>45912</v>
      </c>
      <c r="D2820" s="47">
        <v>45918</v>
      </c>
      <c r="E2820" s="8">
        <v>177.75</v>
      </c>
      <c r="F2820" s="8">
        <f t="shared" si="373"/>
        <v>15642</v>
      </c>
      <c r="G2820" s="56">
        <f t="shared" si="374"/>
        <v>177.75</v>
      </c>
      <c r="H2820" s="26">
        <v>360731</v>
      </c>
      <c r="I2820" s="26"/>
      <c r="J2820" s="26">
        <v>1</v>
      </c>
      <c r="K2820" s="26"/>
      <c r="L2820" s="26">
        <f t="shared" ref="L2820:L2859" si="378">J2820-K2820</f>
        <v>1</v>
      </c>
      <c r="M2820" s="26"/>
      <c r="N2820" s="47"/>
      <c r="O2820" s="57"/>
      <c r="P2820" s="26" t="s">
        <v>267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Pune</v>
      </c>
      <c r="W2820" s="59" t="s">
        <v>3618</v>
      </c>
      <c r="X2820" s="47"/>
      <c r="Y2820" s="26" t="str">
        <f t="shared" si="375"/>
        <v/>
      </c>
      <c r="Z2820" s="26" t="str">
        <f t="shared" si="376"/>
        <v/>
      </c>
      <c r="AA2820" s="26" t="str">
        <f t="shared" si="377"/>
        <v/>
      </c>
      <c r="AB2820" s="26" t="str">
        <f>VLOOKUP(U2820,'Currency Sheet'!A:C,3,)</f>
        <v>DOLLAR</v>
      </c>
    </row>
    <row r="2821" spans="1:28" x14ac:dyDescent="0.25">
      <c r="A2821" s="26">
        <f t="shared" ref="A2821:A2859" si="379">A2820+1</f>
        <v>2820</v>
      </c>
      <c r="B2821" s="26" t="s">
        <v>3604</v>
      </c>
      <c r="C2821" s="47">
        <v>45912</v>
      </c>
      <c r="D2821" s="47">
        <v>45918</v>
      </c>
      <c r="E2821" s="8">
        <v>259</v>
      </c>
      <c r="F2821" s="8">
        <f t="shared" si="373"/>
        <v>22792</v>
      </c>
      <c r="G2821" s="56">
        <f t="shared" si="374"/>
        <v>259</v>
      </c>
      <c r="H2821" s="26">
        <v>369616</v>
      </c>
      <c r="I2821" s="26"/>
      <c r="J2821" s="26">
        <v>1</v>
      </c>
      <c r="K2821" s="26"/>
      <c r="L2821" s="26">
        <f t="shared" si="378"/>
        <v>1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 t="s">
        <v>3618</v>
      </c>
      <c r="X2821" s="47"/>
      <c r="Y2821" s="26" t="str">
        <f t="shared" si="375"/>
        <v/>
      </c>
      <c r="Z2821" s="26" t="str">
        <f t="shared" si="376"/>
        <v/>
      </c>
      <c r="AA2821" s="26" t="str">
        <f t="shared" si="377"/>
        <v/>
      </c>
      <c r="AB2821" s="26" t="str">
        <f>VLOOKUP(U2821,'Currency Sheet'!A:C,3,)</f>
        <v>DOLLAR</v>
      </c>
    </row>
    <row r="2822" spans="1:28" x14ac:dyDescent="0.25">
      <c r="A2822" s="26">
        <f t="shared" si="379"/>
        <v>2821</v>
      </c>
      <c r="B2822" s="26" t="s">
        <v>3604</v>
      </c>
      <c r="C2822" s="47">
        <v>45912</v>
      </c>
      <c r="D2822" s="47">
        <v>45918</v>
      </c>
      <c r="E2822" s="8">
        <v>316.5</v>
      </c>
      <c r="F2822" s="8">
        <f t="shared" si="373"/>
        <v>27852</v>
      </c>
      <c r="G2822" s="56">
        <f t="shared" si="374"/>
        <v>633</v>
      </c>
      <c r="H2822" s="26">
        <v>373746</v>
      </c>
      <c r="I2822" s="26"/>
      <c r="J2822" s="26">
        <v>2</v>
      </c>
      <c r="K2822" s="26"/>
      <c r="L2822" s="26">
        <f t="shared" si="378"/>
        <v>2</v>
      </c>
      <c r="M2822" s="26"/>
      <c r="N2822" s="47"/>
      <c r="O2822" s="57"/>
      <c r="P2822" s="26" t="s">
        <v>893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Banglore</v>
      </c>
      <c r="W2822" s="59" t="s">
        <v>3618</v>
      </c>
      <c r="X2822" s="47"/>
      <c r="Y2822" s="26" t="str">
        <f t="shared" si="375"/>
        <v/>
      </c>
      <c r="Z2822" s="26" t="str">
        <f t="shared" si="376"/>
        <v/>
      </c>
      <c r="AA2822" s="26" t="str">
        <f t="shared" si="377"/>
        <v/>
      </c>
      <c r="AB2822" s="26" t="str">
        <f>VLOOKUP(U2822,'Currency Sheet'!A:C,3,)</f>
        <v>DOLLAR</v>
      </c>
    </row>
    <row r="2823" spans="1:28" x14ac:dyDescent="0.25">
      <c r="A2823" s="26">
        <f t="shared" si="379"/>
        <v>2822</v>
      </c>
      <c r="B2823" s="26" t="s">
        <v>3604</v>
      </c>
      <c r="C2823" s="47">
        <v>45912</v>
      </c>
      <c r="D2823" s="47">
        <v>45918</v>
      </c>
      <c r="E2823" s="8">
        <v>99.4</v>
      </c>
      <c r="F2823" s="8">
        <f t="shared" si="373"/>
        <v>8747.2000000000007</v>
      </c>
      <c r="G2823" s="56">
        <f t="shared" si="374"/>
        <v>99.4</v>
      </c>
      <c r="H2823" s="26">
        <v>379207</v>
      </c>
      <c r="I2823" s="26"/>
      <c r="J2823" s="26">
        <v>1</v>
      </c>
      <c r="K2823" s="26"/>
      <c r="L2823" s="26">
        <f t="shared" si="378"/>
        <v>1</v>
      </c>
      <c r="M2823" s="26"/>
      <c r="N2823" s="47"/>
      <c r="O2823" s="57"/>
      <c r="P2823" s="26" t="s">
        <v>267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 t="s">
        <v>3618</v>
      </c>
      <c r="X2823" s="47"/>
      <c r="Y2823" s="26" t="str">
        <f t="shared" si="375"/>
        <v/>
      </c>
      <c r="Z2823" s="26" t="str">
        <f t="shared" si="376"/>
        <v/>
      </c>
      <c r="AA2823" s="26" t="str">
        <f t="shared" si="377"/>
        <v/>
      </c>
      <c r="AB2823" s="26" t="str">
        <f>VLOOKUP(U2823,'Currency Sheet'!A:C,3,)</f>
        <v>DOLLAR</v>
      </c>
    </row>
    <row r="2824" spans="1:28" x14ac:dyDescent="0.25">
      <c r="A2824" s="26">
        <f t="shared" si="379"/>
        <v>2823</v>
      </c>
      <c r="B2824" s="26" t="s">
        <v>3604</v>
      </c>
      <c r="C2824" s="47">
        <v>45912</v>
      </c>
      <c r="D2824" s="47">
        <v>45918</v>
      </c>
      <c r="E2824" s="8">
        <v>199.5</v>
      </c>
      <c r="F2824" s="8">
        <f t="shared" si="373"/>
        <v>17556</v>
      </c>
      <c r="G2824" s="56">
        <f t="shared" si="374"/>
        <v>598.5</v>
      </c>
      <c r="H2824" s="26">
        <v>384808</v>
      </c>
      <c r="I2824" s="26"/>
      <c r="J2824" s="26">
        <v>3</v>
      </c>
      <c r="K2824" s="26"/>
      <c r="L2824" s="26">
        <f t="shared" si="378"/>
        <v>3</v>
      </c>
      <c r="M2824" s="26"/>
      <c r="N2824" s="47"/>
      <c r="O2824" s="57"/>
      <c r="P2824" s="26" t="s">
        <v>2055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Hyderabad</v>
      </c>
      <c r="W2824" s="59" t="s">
        <v>3618</v>
      </c>
      <c r="X2824" s="47"/>
      <c r="Y2824" s="26" t="str">
        <f t="shared" si="375"/>
        <v/>
      </c>
      <c r="Z2824" s="26" t="str">
        <f t="shared" si="376"/>
        <v/>
      </c>
      <c r="AA2824" s="26" t="str">
        <f t="shared" si="377"/>
        <v/>
      </c>
      <c r="AB2824" s="26" t="str">
        <f>VLOOKUP(U2824,'Currency Sheet'!A:C,3,)</f>
        <v>DOLLAR</v>
      </c>
    </row>
    <row r="2825" spans="1:28" x14ac:dyDescent="0.25">
      <c r="A2825" s="26">
        <f t="shared" si="379"/>
        <v>2824</v>
      </c>
      <c r="B2825" s="26" t="s">
        <v>3604</v>
      </c>
      <c r="C2825" s="47">
        <v>45912</v>
      </c>
      <c r="D2825" s="47">
        <v>45918</v>
      </c>
      <c r="E2825" s="8">
        <v>250.6</v>
      </c>
      <c r="F2825" s="8">
        <f t="shared" si="373"/>
        <v>22052.799999999999</v>
      </c>
      <c r="G2825" s="56">
        <f t="shared" si="374"/>
        <v>250.6</v>
      </c>
      <c r="H2825" s="26">
        <v>395004</v>
      </c>
      <c r="I2825" s="26"/>
      <c r="J2825" s="26">
        <v>1</v>
      </c>
      <c r="K2825" s="26"/>
      <c r="L2825" s="26">
        <f t="shared" si="378"/>
        <v>1</v>
      </c>
      <c r="M2825" s="26"/>
      <c r="N2825" s="47"/>
      <c r="O2825" s="57"/>
      <c r="P2825" s="26" t="s">
        <v>626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Delhi</v>
      </c>
      <c r="W2825" s="59" t="s">
        <v>606</v>
      </c>
      <c r="X2825" s="47"/>
      <c r="Y2825" s="26" t="str">
        <f t="shared" si="375"/>
        <v/>
      </c>
      <c r="Z2825" s="26" t="str">
        <f t="shared" si="376"/>
        <v/>
      </c>
      <c r="AA2825" s="26" t="str">
        <f t="shared" si="377"/>
        <v/>
      </c>
      <c r="AB2825" s="26" t="str">
        <f>VLOOKUP(U2825,'Currency Sheet'!A:C,3,)</f>
        <v>DOLLAR</v>
      </c>
    </row>
    <row r="2826" spans="1:28" x14ac:dyDescent="0.25">
      <c r="A2826" s="26">
        <f t="shared" si="379"/>
        <v>2825</v>
      </c>
      <c r="B2826" s="26" t="s">
        <v>3604</v>
      </c>
      <c r="C2826" s="47">
        <v>45912</v>
      </c>
      <c r="D2826" s="47">
        <v>45918</v>
      </c>
      <c r="E2826" s="8">
        <v>116.89999999999999</v>
      </c>
      <c r="F2826" s="8">
        <f t="shared" si="373"/>
        <v>10287.199999999999</v>
      </c>
      <c r="G2826" s="56">
        <f t="shared" si="374"/>
        <v>350.7</v>
      </c>
      <c r="H2826" s="26">
        <v>400118</v>
      </c>
      <c r="I2826" s="26"/>
      <c r="J2826" s="26">
        <v>3</v>
      </c>
      <c r="K2826" s="26"/>
      <c r="L2826" s="26">
        <f t="shared" si="378"/>
        <v>3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 t="s">
        <v>3618</v>
      </c>
      <c r="X2826" s="47"/>
      <c r="Y2826" s="26" t="str">
        <f t="shared" si="375"/>
        <v/>
      </c>
      <c r="Z2826" s="26" t="str">
        <f t="shared" si="376"/>
        <v/>
      </c>
      <c r="AA2826" s="26" t="str">
        <f t="shared" si="377"/>
        <v/>
      </c>
      <c r="AB2826" s="26" t="str">
        <f>VLOOKUP(U2826,'Currency Sheet'!A:C,3,)</f>
        <v>DOLLAR</v>
      </c>
    </row>
    <row r="2827" spans="1:28" x14ac:dyDescent="0.25">
      <c r="A2827" s="26">
        <f t="shared" si="379"/>
        <v>2826</v>
      </c>
      <c r="B2827" s="26" t="s">
        <v>3604</v>
      </c>
      <c r="C2827" s="47">
        <v>45912</v>
      </c>
      <c r="D2827" s="47">
        <v>45918</v>
      </c>
      <c r="E2827" s="8">
        <v>125.3</v>
      </c>
      <c r="F2827" s="8">
        <f t="shared" si="373"/>
        <v>11026.4</v>
      </c>
      <c r="G2827" s="56">
        <f t="shared" si="374"/>
        <v>375.9</v>
      </c>
      <c r="H2827" s="26">
        <v>400128</v>
      </c>
      <c r="I2827" s="26"/>
      <c r="J2827" s="26">
        <v>3</v>
      </c>
      <c r="K2827" s="26"/>
      <c r="L2827" s="26">
        <f t="shared" si="378"/>
        <v>3</v>
      </c>
      <c r="M2827" s="26"/>
      <c r="N2827" s="47"/>
      <c r="O2827" s="57"/>
      <c r="P2827" s="26" t="s">
        <v>2055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Hyderabad</v>
      </c>
      <c r="W2827" s="59" t="s">
        <v>3618</v>
      </c>
      <c r="X2827" s="47"/>
      <c r="Y2827" s="26" t="str">
        <f t="shared" si="375"/>
        <v/>
      </c>
      <c r="Z2827" s="26" t="str">
        <f t="shared" si="376"/>
        <v/>
      </c>
      <c r="AA2827" s="26" t="str">
        <f t="shared" si="377"/>
        <v/>
      </c>
      <c r="AB2827" s="26" t="str">
        <f>VLOOKUP(U2827,'Currency Sheet'!A:C,3,)</f>
        <v>DOLLAR</v>
      </c>
    </row>
    <row r="2828" spans="1:28" x14ac:dyDescent="0.25">
      <c r="A2828" s="26">
        <f t="shared" si="379"/>
        <v>2827</v>
      </c>
      <c r="B2828" s="26" t="s">
        <v>3604</v>
      </c>
      <c r="C2828" s="47">
        <v>45912</v>
      </c>
      <c r="D2828" s="47">
        <v>45918</v>
      </c>
      <c r="E2828" s="8">
        <v>32.9</v>
      </c>
      <c r="F2828" s="8">
        <f t="shared" si="373"/>
        <v>2895.2</v>
      </c>
      <c r="G2828" s="56">
        <f t="shared" si="374"/>
        <v>32.9</v>
      </c>
      <c r="H2828" s="26">
        <v>400137</v>
      </c>
      <c r="I2828" s="26"/>
      <c r="J2828" s="26">
        <v>1</v>
      </c>
      <c r="K2828" s="26"/>
      <c r="L2828" s="26">
        <f t="shared" si="378"/>
        <v>1</v>
      </c>
      <c r="M2828" s="26"/>
      <c r="N2828" s="47"/>
      <c r="O2828" s="57"/>
      <c r="P2828" s="26" t="s">
        <v>630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Gujrat</v>
      </c>
      <c r="W2828" s="59" t="s">
        <v>3618</v>
      </c>
      <c r="X2828" s="47"/>
      <c r="Y2828" s="26" t="str">
        <f t="shared" si="375"/>
        <v/>
      </c>
      <c r="Z2828" s="26" t="str">
        <f t="shared" si="376"/>
        <v/>
      </c>
      <c r="AA2828" s="26" t="str">
        <f t="shared" si="377"/>
        <v/>
      </c>
      <c r="AB2828" s="26" t="str">
        <f>VLOOKUP(U2828,'Currency Sheet'!A:C,3,)</f>
        <v>DOLLAR</v>
      </c>
    </row>
    <row r="2829" spans="1:28" x14ac:dyDescent="0.25">
      <c r="A2829" s="26">
        <f t="shared" si="379"/>
        <v>2828</v>
      </c>
      <c r="B2829" s="26" t="s">
        <v>3604</v>
      </c>
      <c r="C2829" s="47">
        <v>45912</v>
      </c>
      <c r="D2829" s="47">
        <v>45918</v>
      </c>
      <c r="E2829" s="8">
        <v>82.6</v>
      </c>
      <c r="F2829" s="8">
        <f t="shared" si="373"/>
        <v>7268.7999999999993</v>
      </c>
      <c r="G2829" s="56">
        <f t="shared" si="374"/>
        <v>82.6</v>
      </c>
      <c r="H2829" s="26">
        <v>400208</v>
      </c>
      <c r="I2829" s="26"/>
      <c r="J2829" s="26">
        <v>1</v>
      </c>
      <c r="K2829" s="26"/>
      <c r="L2829" s="26">
        <f t="shared" si="378"/>
        <v>1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 t="s">
        <v>3618</v>
      </c>
      <c r="X2829" s="47"/>
      <c r="Y2829" s="26" t="str">
        <f t="shared" si="375"/>
        <v/>
      </c>
      <c r="Z2829" s="26" t="str">
        <f t="shared" si="376"/>
        <v/>
      </c>
      <c r="AA2829" s="26" t="str">
        <f t="shared" si="377"/>
        <v/>
      </c>
      <c r="AB2829" s="26" t="str">
        <f>VLOOKUP(U2829,'Currency Sheet'!A:C,3,)</f>
        <v>DOLLAR</v>
      </c>
    </row>
    <row r="2830" spans="1:28" x14ac:dyDescent="0.25">
      <c r="A2830" s="26">
        <f t="shared" si="379"/>
        <v>2829</v>
      </c>
      <c r="B2830" s="26" t="s">
        <v>3604</v>
      </c>
      <c r="C2830" s="47">
        <v>45912</v>
      </c>
      <c r="D2830" s="47">
        <v>45918</v>
      </c>
      <c r="E2830" s="8">
        <v>309.75</v>
      </c>
      <c r="F2830" s="8">
        <f t="shared" si="373"/>
        <v>27258</v>
      </c>
      <c r="G2830" s="56">
        <f t="shared" si="374"/>
        <v>929.25</v>
      </c>
      <c r="H2830" s="26">
        <v>400274</v>
      </c>
      <c r="I2830" s="26"/>
      <c r="J2830" s="26">
        <v>3</v>
      </c>
      <c r="K2830" s="26"/>
      <c r="L2830" s="26">
        <f t="shared" si="378"/>
        <v>3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 t="s">
        <v>3618</v>
      </c>
      <c r="X2830" s="47"/>
      <c r="Y2830" s="26" t="str">
        <f t="shared" si="375"/>
        <v/>
      </c>
      <c r="Z2830" s="26" t="str">
        <f t="shared" si="376"/>
        <v/>
      </c>
      <c r="AA2830" s="26" t="str">
        <f t="shared" si="377"/>
        <v/>
      </c>
      <c r="AB2830" s="26" t="str">
        <f>VLOOKUP(U2830,'Currency Sheet'!A:C,3,)</f>
        <v>DOLLAR</v>
      </c>
    </row>
    <row r="2831" spans="1:28" x14ac:dyDescent="0.25">
      <c r="A2831" s="26">
        <f t="shared" si="379"/>
        <v>2830</v>
      </c>
      <c r="B2831" s="26" t="s">
        <v>3604</v>
      </c>
      <c r="C2831" s="47">
        <v>45912</v>
      </c>
      <c r="D2831" s="47">
        <v>45918</v>
      </c>
      <c r="E2831" s="8">
        <v>135.1</v>
      </c>
      <c r="F2831" s="8">
        <f t="shared" si="373"/>
        <v>11888.8</v>
      </c>
      <c r="G2831" s="56">
        <f t="shared" si="374"/>
        <v>270.2</v>
      </c>
      <c r="H2831" s="26">
        <v>400334</v>
      </c>
      <c r="I2831" s="26"/>
      <c r="J2831" s="26">
        <v>2</v>
      </c>
      <c r="K2831" s="26"/>
      <c r="L2831" s="26">
        <f t="shared" si="378"/>
        <v>2</v>
      </c>
      <c r="M2831" s="26"/>
      <c r="N2831" s="47"/>
      <c r="O2831" s="57"/>
      <c r="P2831" s="26" t="s">
        <v>2055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 t="s">
        <v>3618</v>
      </c>
      <c r="X2831" s="47"/>
      <c r="Y2831" s="26" t="str">
        <f t="shared" si="375"/>
        <v/>
      </c>
      <c r="Z2831" s="26" t="str">
        <f t="shared" si="376"/>
        <v/>
      </c>
      <c r="AA2831" s="26" t="str">
        <f t="shared" si="377"/>
        <v/>
      </c>
      <c r="AB2831" s="26" t="str">
        <f>VLOOKUP(U2831,'Currency Sheet'!A:C,3,)</f>
        <v>DOLLAR</v>
      </c>
    </row>
    <row r="2832" spans="1:28" x14ac:dyDescent="0.25">
      <c r="A2832" s="26">
        <f t="shared" si="379"/>
        <v>2831</v>
      </c>
      <c r="B2832" s="26" t="s">
        <v>3604</v>
      </c>
      <c r="C2832" s="47">
        <v>45912</v>
      </c>
      <c r="D2832" s="47">
        <v>45918</v>
      </c>
      <c r="E2832" s="8">
        <v>346.5</v>
      </c>
      <c r="F2832" s="8">
        <f t="shared" si="373"/>
        <v>30492</v>
      </c>
      <c r="G2832" s="56">
        <f t="shared" si="374"/>
        <v>346.5</v>
      </c>
      <c r="H2832" s="26">
        <v>405225</v>
      </c>
      <c r="I2832" s="26"/>
      <c r="J2832" s="26">
        <v>1</v>
      </c>
      <c r="K2832" s="26"/>
      <c r="L2832" s="26">
        <f t="shared" si="378"/>
        <v>1</v>
      </c>
      <c r="M2832" s="26"/>
      <c r="N2832" s="47"/>
      <c r="O2832" s="57"/>
      <c r="P2832" s="26" t="s">
        <v>3613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Bhopal</v>
      </c>
      <c r="W2832" s="59" t="s">
        <v>3618</v>
      </c>
      <c r="X2832" s="47"/>
      <c r="Y2832" s="26" t="str">
        <f t="shared" si="375"/>
        <v/>
      </c>
      <c r="Z2832" s="26" t="str">
        <f t="shared" si="376"/>
        <v/>
      </c>
      <c r="AA2832" s="26" t="str">
        <f t="shared" si="377"/>
        <v/>
      </c>
      <c r="AB2832" s="26" t="str">
        <f>VLOOKUP(U2832,'Currency Sheet'!A:C,3,)</f>
        <v>DOLLAR</v>
      </c>
    </row>
    <row r="2833" spans="1:28" x14ac:dyDescent="0.25">
      <c r="A2833" s="26">
        <f t="shared" si="379"/>
        <v>2832</v>
      </c>
      <c r="B2833" s="26" t="s">
        <v>3604</v>
      </c>
      <c r="C2833" s="47">
        <v>45912</v>
      </c>
      <c r="D2833" s="47">
        <v>45918</v>
      </c>
      <c r="E2833" s="8">
        <v>160.29999999999998</v>
      </c>
      <c r="F2833" s="8">
        <f t="shared" si="373"/>
        <v>14106.399999999998</v>
      </c>
      <c r="G2833" s="56">
        <f t="shared" si="374"/>
        <v>480.9</v>
      </c>
      <c r="H2833" s="26">
        <v>422302</v>
      </c>
      <c r="I2833" s="26"/>
      <c r="J2833" s="26">
        <v>3</v>
      </c>
      <c r="K2833" s="26"/>
      <c r="L2833" s="26">
        <f t="shared" si="378"/>
        <v>3</v>
      </c>
      <c r="M2833" s="26"/>
      <c r="N2833" s="47"/>
      <c r="O2833" s="57"/>
      <c r="P2833" s="26" t="s">
        <v>2055</v>
      </c>
      <c r="Q2833" s="26"/>
      <c r="R2833" s="26"/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 t="s">
        <v>3618</v>
      </c>
      <c r="X2833" s="47"/>
      <c r="Y2833" s="26" t="str">
        <f t="shared" si="375"/>
        <v/>
      </c>
      <c r="Z2833" s="26" t="str">
        <f t="shared" si="376"/>
        <v/>
      </c>
      <c r="AA2833" s="26" t="str">
        <f t="shared" si="377"/>
        <v/>
      </c>
      <c r="AB2833" s="26" t="str">
        <f>VLOOKUP(U2833,'Currency Sheet'!A:C,3,)</f>
        <v>DOLLAR</v>
      </c>
    </row>
    <row r="2834" spans="1:28" x14ac:dyDescent="0.25">
      <c r="A2834" s="26">
        <f t="shared" si="379"/>
        <v>2833</v>
      </c>
      <c r="B2834" s="26" t="s">
        <v>3604</v>
      </c>
      <c r="C2834" s="47">
        <v>45912</v>
      </c>
      <c r="D2834" s="47">
        <v>45918</v>
      </c>
      <c r="E2834" s="8">
        <v>31.5</v>
      </c>
      <c r="F2834" s="8">
        <f t="shared" si="373"/>
        <v>2772</v>
      </c>
      <c r="G2834" s="56">
        <f t="shared" si="374"/>
        <v>126</v>
      </c>
      <c r="H2834" s="26">
        <v>423201</v>
      </c>
      <c r="I2834" s="26"/>
      <c r="J2834" s="26">
        <v>4</v>
      </c>
      <c r="K2834" s="26"/>
      <c r="L2834" s="26">
        <f t="shared" si="378"/>
        <v>4</v>
      </c>
      <c r="M2834" s="26"/>
      <c r="N2834" s="47"/>
      <c r="O2834" s="57"/>
      <c r="P2834" s="26" t="s">
        <v>622</v>
      </c>
      <c r="Q2834" s="26"/>
      <c r="R2834" s="26"/>
      <c r="S2834" s="3">
        <v>-20</v>
      </c>
      <c r="T2834" s="58"/>
      <c r="U2834" s="26" t="s">
        <v>19</v>
      </c>
      <c r="V2834" s="26" t="str">
        <f>VLOOKUP(P2834,'Customer List'!B:C,2,)</f>
        <v>Hyderabad</v>
      </c>
      <c r="W2834" s="59" t="s">
        <v>3618</v>
      </c>
      <c r="X2834" s="47"/>
      <c r="Y2834" s="26" t="str">
        <f t="shared" si="375"/>
        <v/>
      </c>
      <c r="Z2834" s="26" t="str">
        <f t="shared" si="376"/>
        <v/>
      </c>
      <c r="AA2834" s="26" t="str">
        <f t="shared" si="377"/>
        <v/>
      </c>
      <c r="AB2834" s="26" t="str">
        <f>VLOOKUP(U2834,'Currency Sheet'!A:C,3,)</f>
        <v>DOLLAR</v>
      </c>
    </row>
    <row r="2835" spans="1:28" x14ac:dyDescent="0.25">
      <c r="A2835" s="26">
        <f t="shared" si="379"/>
        <v>2834</v>
      </c>
      <c r="B2835" s="26" t="s">
        <v>3604</v>
      </c>
      <c r="C2835" s="47">
        <v>45912</v>
      </c>
      <c r="D2835" s="47">
        <v>45918</v>
      </c>
      <c r="E2835" s="8">
        <v>193.5</v>
      </c>
      <c r="F2835" s="8">
        <f t="shared" si="373"/>
        <v>17028</v>
      </c>
      <c r="G2835" s="56">
        <f t="shared" si="374"/>
        <v>193.5</v>
      </c>
      <c r="H2835" s="26">
        <v>424902</v>
      </c>
      <c r="I2835" s="26"/>
      <c r="J2835" s="26">
        <v>1</v>
      </c>
      <c r="K2835" s="26"/>
      <c r="L2835" s="26">
        <f t="shared" si="378"/>
        <v>1</v>
      </c>
      <c r="M2835" s="26"/>
      <c r="N2835" s="47"/>
      <c r="O2835" s="57"/>
      <c r="P2835" s="26" t="s">
        <v>3615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 t="s">
        <v>3618</v>
      </c>
      <c r="X2835" s="47"/>
      <c r="Y2835" s="26" t="str">
        <f t="shared" si="375"/>
        <v/>
      </c>
      <c r="Z2835" s="26" t="str">
        <f t="shared" si="376"/>
        <v/>
      </c>
      <c r="AA2835" s="26" t="str">
        <f t="shared" si="377"/>
        <v/>
      </c>
      <c r="AB2835" s="26" t="str">
        <f>VLOOKUP(U2835,'Currency Sheet'!A:C,3,)</f>
        <v>DOLLAR</v>
      </c>
    </row>
    <row r="2836" spans="1:28" x14ac:dyDescent="0.25">
      <c r="A2836" s="26">
        <f t="shared" si="379"/>
        <v>2835</v>
      </c>
      <c r="B2836" s="26" t="s">
        <v>3604</v>
      </c>
      <c r="C2836" s="47">
        <v>45912</v>
      </c>
      <c r="D2836" s="47">
        <v>45918</v>
      </c>
      <c r="E2836" s="8">
        <v>394.1</v>
      </c>
      <c r="F2836" s="8">
        <f t="shared" si="373"/>
        <v>34680.800000000003</v>
      </c>
      <c r="G2836" s="56">
        <f t="shared" si="374"/>
        <v>394.1</v>
      </c>
      <c r="H2836" s="26">
        <v>426103</v>
      </c>
      <c r="I2836" s="26"/>
      <c r="J2836" s="26">
        <v>1</v>
      </c>
      <c r="K2836" s="26"/>
      <c r="L2836" s="26">
        <f t="shared" si="378"/>
        <v>1</v>
      </c>
      <c r="M2836" s="26"/>
      <c r="N2836" s="47"/>
      <c r="O2836" s="57"/>
      <c r="P2836" s="26" t="s">
        <v>2288</v>
      </c>
      <c r="Q2836" s="26"/>
      <c r="R2836" s="26"/>
      <c r="S2836" s="3">
        <v>4</v>
      </c>
      <c r="T2836" s="58"/>
      <c r="U2836" s="26" t="s">
        <v>19</v>
      </c>
      <c r="V2836" s="26" t="str">
        <f>VLOOKUP(P2836,'Customer List'!B:C,2,)</f>
        <v>Ahemedabad</v>
      </c>
      <c r="W2836" s="59" t="s">
        <v>3618</v>
      </c>
      <c r="X2836" s="47"/>
      <c r="Y2836" s="26" t="str">
        <f t="shared" si="375"/>
        <v/>
      </c>
      <c r="Z2836" s="26" t="str">
        <f t="shared" si="376"/>
        <v/>
      </c>
      <c r="AA2836" s="26" t="str">
        <f t="shared" si="377"/>
        <v/>
      </c>
      <c r="AB2836" s="26" t="str">
        <f>VLOOKUP(U2836,'Currency Sheet'!A:C,3,)</f>
        <v>DOLLAR</v>
      </c>
    </row>
    <row r="2837" spans="1:28" x14ac:dyDescent="0.25">
      <c r="A2837" s="26">
        <f t="shared" si="379"/>
        <v>2836</v>
      </c>
      <c r="B2837" s="26" t="s">
        <v>3604</v>
      </c>
      <c r="C2837" s="47">
        <v>45912</v>
      </c>
      <c r="D2837" s="47">
        <v>45918</v>
      </c>
      <c r="E2837" s="8">
        <v>107.10000000000001</v>
      </c>
      <c r="F2837" s="8">
        <f t="shared" si="373"/>
        <v>9424.8000000000011</v>
      </c>
      <c r="G2837" s="56">
        <f t="shared" si="374"/>
        <v>642.6</v>
      </c>
      <c r="H2837" s="26">
        <v>426202</v>
      </c>
      <c r="I2837" s="26"/>
      <c r="J2837" s="26">
        <v>6</v>
      </c>
      <c r="K2837" s="26"/>
      <c r="L2837" s="26">
        <f t="shared" si="378"/>
        <v>6</v>
      </c>
      <c r="M2837" s="26"/>
      <c r="N2837" s="47"/>
      <c r="O2837" s="57"/>
      <c r="P2837" s="26" t="s">
        <v>277</v>
      </c>
      <c r="Q2837" s="26"/>
      <c r="R2837" s="26"/>
      <c r="S2837" s="3" t="s">
        <v>300</v>
      </c>
      <c r="T2837" s="58"/>
      <c r="U2837" s="26" t="s">
        <v>19</v>
      </c>
      <c r="V2837" s="26" t="str">
        <f>VLOOKUP(P2837,'Customer List'!B:C,2,)</f>
        <v>Pune</v>
      </c>
      <c r="W2837" s="59" t="s">
        <v>3618</v>
      </c>
      <c r="X2837" s="47"/>
      <c r="Y2837" s="26" t="str">
        <f t="shared" si="375"/>
        <v/>
      </c>
      <c r="Z2837" s="26" t="str">
        <f t="shared" si="376"/>
        <v/>
      </c>
      <c r="AA2837" s="26" t="str">
        <f t="shared" si="377"/>
        <v/>
      </c>
      <c r="AB2837" s="26" t="str">
        <f>VLOOKUP(U2837,'Currency Sheet'!A:C,3,)</f>
        <v>DOLLAR</v>
      </c>
    </row>
    <row r="2838" spans="1:28" x14ac:dyDescent="0.25">
      <c r="A2838" s="26">
        <f t="shared" si="379"/>
        <v>2837</v>
      </c>
      <c r="B2838" s="26" t="s">
        <v>3604</v>
      </c>
      <c r="C2838" s="47">
        <v>45912</v>
      </c>
      <c r="D2838" s="47">
        <v>45918</v>
      </c>
      <c r="E2838" s="8">
        <v>78.400000000000006</v>
      </c>
      <c r="F2838" s="8">
        <f t="shared" si="373"/>
        <v>6899.2000000000007</v>
      </c>
      <c r="G2838" s="56">
        <f t="shared" si="374"/>
        <v>78.400000000000006</v>
      </c>
      <c r="H2838" s="26">
        <v>575304</v>
      </c>
      <c r="I2838" s="26"/>
      <c r="J2838" s="26">
        <v>1</v>
      </c>
      <c r="K2838" s="26"/>
      <c r="L2838" s="26">
        <f t="shared" si="378"/>
        <v>1</v>
      </c>
      <c r="M2838" s="26"/>
      <c r="N2838" s="47"/>
      <c r="O2838" s="57"/>
      <c r="P2838" s="26" t="s">
        <v>296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Kerala</v>
      </c>
      <c r="W2838" s="59" t="s">
        <v>3618</v>
      </c>
      <c r="X2838" s="47"/>
      <c r="Y2838" s="26" t="str">
        <f t="shared" si="375"/>
        <v/>
      </c>
      <c r="Z2838" s="26" t="str">
        <f t="shared" si="376"/>
        <v/>
      </c>
      <c r="AA2838" s="26" t="str">
        <f t="shared" si="377"/>
        <v/>
      </c>
      <c r="AB2838" s="26" t="str">
        <f>VLOOKUP(U2838,'Currency Sheet'!A:C,3,)</f>
        <v>DOLLAR</v>
      </c>
    </row>
    <row r="2839" spans="1:28" x14ac:dyDescent="0.25">
      <c r="A2839" s="26">
        <f t="shared" si="379"/>
        <v>2838</v>
      </c>
      <c r="B2839" s="26" t="s">
        <v>3604</v>
      </c>
      <c r="C2839" s="47">
        <v>45912</v>
      </c>
      <c r="D2839" s="47">
        <v>45918</v>
      </c>
      <c r="E2839" s="8">
        <v>177.1</v>
      </c>
      <c r="F2839" s="8">
        <f t="shared" si="373"/>
        <v>15584.8</v>
      </c>
      <c r="G2839" s="56">
        <f t="shared" si="374"/>
        <v>177.1</v>
      </c>
      <c r="H2839" s="26">
        <v>582304</v>
      </c>
      <c r="I2839" s="26"/>
      <c r="J2839" s="26">
        <v>1</v>
      </c>
      <c r="K2839" s="26"/>
      <c r="L2839" s="26">
        <f t="shared" si="378"/>
        <v>1</v>
      </c>
      <c r="M2839" s="26"/>
      <c r="N2839" s="47"/>
      <c r="O2839" s="57"/>
      <c r="P2839" s="26" t="s">
        <v>277</v>
      </c>
      <c r="Q2839" s="26"/>
      <c r="R2839" s="26"/>
      <c r="S2839" s="3">
        <v>-20</v>
      </c>
      <c r="T2839" s="58"/>
      <c r="U2839" s="26" t="s">
        <v>19</v>
      </c>
      <c r="V2839" s="26" t="str">
        <f>VLOOKUP(P2839,'Customer List'!B:C,2,)</f>
        <v>Pune</v>
      </c>
      <c r="W2839" s="59" t="s">
        <v>3618</v>
      </c>
      <c r="X2839" s="47"/>
      <c r="Y2839" s="26" t="str">
        <f t="shared" si="375"/>
        <v/>
      </c>
      <c r="Z2839" s="26" t="str">
        <f t="shared" si="376"/>
        <v/>
      </c>
      <c r="AA2839" s="26" t="str">
        <f t="shared" si="377"/>
        <v/>
      </c>
      <c r="AB2839" s="26" t="str">
        <f>VLOOKUP(U2839,'Currency Sheet'!A:C,3,)</f>
        <v>DOLLAR</v>
      </c>
    </row>
    <row r="2840" spans="1:28" x14ac:dyDescent="0.25">
      <c r="A2840" s="26">
        <f t="shared" si="379"/>
        <v>2839</v>
      </c>
      <c r="B2840" s="26" t="s">
        <v>3604</v>
      </c>
      <c r="C2840" s="47">
        <v>45912</v>
      </c>
      <c r="D2840" s="47">
        <v>45918</v>
      </c>
      <c r="E2840" s="8">
        <v>267.39999999999998</v>
      </c>
      <c r="F2840" s="8">
        <f t="shared" si="373"/>
        <v>23531.199999999997</v>
      </c>
      <c r="G2840" s="56">
        <f t="shared" si="374"/>
        <v>267.39999999999998</v>
      </c>
      <c r="H2840" s="26">
        <v>626810</v>
      </c>
      <c r="I2840" s="26"/>
      <c r="J2840" s="26">
        <v>1</v>
      </c>
      <c r="K2840" s="26"/>
      <c r="L2840" s="26">
        <f t="shared" si="378"/>
        <v>1</v>
      </c>
      <c r="M2840" s="26"/>
      <c r="N2840" s="47"/>
      <c r="O2840" s="57"/>
      <c r="P2840" s="26" t="s">
        <v>2053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 t="s">
        <v>3618</v>
      </c>
      <c r="X2840" s="47"/>
      <c r="Y2840" s="26" t="str">
        <f t="shared" si="375"/>
        <v/>
      </c>
      <c r="Z2840" s="26" t="str">
        <f t="shared" si="376"/>
        <v/>
      </c>
      <c r="AA2840" s="26" t="str">
        <f t="shared" si="377"/>
        <v/>
      </c>
      <c r="AB2840" s="26" t="str">
        <f>VLOOKUP(U2840,'Currency Sheet'!A:C,3,)</f>
        <v>DOLLAR</v>
      </c>
    </row>
    <row r="2841" spans="1:28" x14ac:dyDescent="0.25">
      <c r="A2841" s="26">
        <f t="shared" si="379"/>
        <v>2840</v>
      </c>
      <c r="B2841" s="26" t="s">
        <v>3604</v>
      </c>
      <c r="C2841" s="47">
        <v>45912</v>
      </c>
      <c r="D2841" s="47">
        <v>45918</v>
      </c>
      <c r="E2841" s="8">
        <v>82.6</v>
      </c>
      <c r="F2841" s="8">
        <f t="shared" si="373"/>
        <v>7268.7999999999993</v>
      </c>
      <c r="G2841" s="56">
        <f t="shared" si="374"/>
        <v>82.6</v>
      </c>
      <c r="H2841" s="26">
        <v>740042</v>
      </c>
      <c r="I2841" s="26"/>
      <c r="J2841" s="26">
        <v>1</v>
      </c>
      <c r="K2841" s="26"/>
      <c r="L2841" s="26">
        <f t="shared" si="378"/>
        <v>1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 t="s">
        <v>3629</v>
      </c>
      <c r="X2841" s="47"/>
      <c r="Y2841" s="26" t="str">
        <f t="shared" si="375"/>
        <v/>
      </c>
      <c r="Z2841" s="26" t="str">
        <f t="shared" si="376"/>
        <v/>
      </c>
      <c r="AA2841" s="26" t="str">
        <f t="shared" si="377"/>
        <v/>
      </c>
      <c r="AB2841" s="26" t="str">
        <f>VLOOKUP(U2841,'Currency Sheet'!A:C,3,)</f>
        <v>DOLLAR</v>
      </c>
    </row>
    <row r="2842" spans="1:28" x14ac:dyDescent="0.25">
      <c r="A2842" s="26">
        <f t="shared" si="379"/>
        <v>2841</v>
      </c>
      <c r="B2842" s="26" t="s">
        <v>3604</v>
      </c>
      <c r="C2842" s="47">
        <v>45912</v>
      </c>
      <c r="D2842" s="47">
        <v>45918</v>
      </c>
      <c r="E2842" s="8">
        <v>82.6</v>
      </c>
      <c r="F2842" s="8">
        <f t="shared" si="373"/>
        <v>7268.7999999999993</v>
      </c>
      <c r="G2842" s="56">
        <f t="shared" si="374"/>
        <v>82.6</v>
      </c>
      <c r="H2842" s="26">
        <v>740043</v>
      </c>
      <c r="I2842" s="26"/>
      <c r="J2842" s="26">
        <v>1</v>
      </c>
      <c r="K2842" s="26"/>
      <c r="L2842" s="26">
        <f t="shared" si="378"/>
        <v>1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 t="s">
        <v>3629</v>
      </c>
      <c r="X2842" s="47"/>
      <c r="Y2842" s="26" t="str">
        <f t="shared" si="375"/>
        <v/>
      </c>
      <c r="Z2842" s="26" t="str">
        <f t="shared" si="376"/>
        <v/>
      </c>
      <c r="AA2842" s="26" t="str">
        <f t="shared" si="377"/>
        <v/>
      </c>
      <c r="AB2842" s="26" t="str">
        <f>VLOOKUP(U2842,'Currency Sheet'!A:C,3,)</f>
        <v>DOLLAR</v>
      </c>
    </row>
    <row r="2843" spans="1:28" x14ac:dyDescent="0.25">
      <c r="A2843" s="26">
        <f t="shared" si="379"/>
        <v>2842</v>
      </c>
      <c r="B2843" s="26" t="s">
        <v>3604</v>
      </c>
      <c r="C2843" s="47">
        <v>45912</v>
      </c>
      <c r="D2843" s="47">
        <v>45918</v>
      </c>
      <c r="E2843" s="8">
        <v>82.6</v>
      </c>
      <c r="F2843" s="8">
        <f t="shared" si="373"/>
        <v>7268.7999999999993</v>
      </c>
      <c r="G2843" s="56">
        <f t="shared" si="374"/>
        <v>82.6</v>
      </c>
      <c r="H2843" s="26">
        <v>740044</v>
      </c>
      <c r="I2843" s="26"/>
      <c r="J2843" s="26">
        <v>1</v>
      </c>
      <c r="K2843" s="26"/>
      <c r="L2843" s="26">
        <f t="shared" si="378"/>
        <v>1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 t="s">
        <v>3629</v>
      </c>
      <c r="X2843" s="47"/>
      <c r="Y2843" s="26" t="str">
        <f t="shared" si="375"/>
        <v/>
      </c>
      <c r="Z2843" s="26" t="str">
        <f t="shared" si="376"/>
        <v/>
      </c>
      <c r="AA2843" s="26" t="str">
        <f t="shared" si="377"/>
        <v/>
      </c>
      <c r="AB2843" s="26" t="str">
        <f>VLOOKUP(U2843,'Currency Sheet'!A:C,3,)</f>
        <v>DOLLAR</v>
      </c>
    </row>
    <row r="2844" spans="1:28" x14ac:dyDescent="0.25">
      <c r="A2844" s="26">
        <f t="shared" si="379"/>
        <v>2843</v>
      </c>
      <c r="B2844" s="26" t="s">
        <v>3604</v>
      </c>
      <c r="C2844" s="47">
        <v>45912</v>
      </c>
      <c r="D2844" s="47">
        <v>45918</v>
      </c>
      <c r="E2844" s="8">
        <v>82.6</v>
      </c>
      <c r="F2844" s="8">
        <f t="shared" si="373"/>
        <v>7268.7999999999993</v>
      </c>
      <c r="G2844" s="56">
        <f t="shared" si="374"/>
        <v>82.6</v>
      </c>
      <c r="H2844" s="26">
        <v>740045</v>
      </c>
      <c r="I2844" s="26"/>
      <c r="J2844" s="26">
        <v>1</v>
      </c>
      <c r="K2844" s="26"/>
      <c r="L2844" s="26">
        <f t="shared" si="378"/>
        <v>1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 t="s">
        <v>3629</v>
      </c>
      <c r="X2844" s="47"/>
      <c r="Y2844" s="26" t="str">
        <f t="shared" si="375"/>
        <v/>
      </c>
      <c r="Z2844" s="26" t="str">
        <f t="shared" si="376"/>
        <v/>
      </c>
      <c r="AA2844" s="26" t="str">
        <f t="shared" si="377"/>
        <v/>
      </c>
      <c r="AB2844" s="26" t="str">
        <f>VLOOKUP(U2844,'Currency Sheet'!A:C,3,)</f>
        <v>DOLLAR</v>
      </c>
    </row>
    <row r="2845" spans="1:28" x14ac:dyDescent="0.25">
      <c r="A2845" s="26">
        <f t="shared" si="379"/>
        <v>2844</v>
      </c>
      <c r="B2845" s="26" t="s">
        <v>3604</v>
      </c>
      <c r="C2845" s="47">
        <v>45912</v>
      </c>
      <c r="D2845" s="47">
        <v>45918</v>
      </c>
      <c r="E2845" s="8">
        <v>82.6</v>
      </c>
      <c r="F2845" s="8">
        <f t="shared" si="373"/>
        <v>7268.7999999999993</v>
      </c>
      <c r="G2845" s="56">
        <f t="shared" si="374"/>
        <v>82.6</v>
      </c>
      <c r="H2845" s="26">
        <v>740046</v>
      </c>
      <c r="I2845" s="26"/>
      <c r="J2845" s="26">
        <v>1</v>
      </c>
      <c r="K2845" s="26"/>
      <c r="L2845" s="26">
        <f t="shared" si="378"/>
        <v>1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 t="s">
        <v>3629</v>
      </c>
      <c r="X2845" s="47"/>
      <c r="Y2845" s="26" t="str">
        <f t="shared" si="375"/>
        <v/>
      </c>
      <c r="Z2845" s="26" t="str">
        <f t="shared" si="376"/>
        <v/>
      </c>
      <c r="AA2845" s="26" t="str">
        <f t="shared" si="377"/>
        <v/>
      </c>
      <c r="AB2845" s="26" t="str">
        <f>VLOOKUP(U2845,'Currency Sheet'!A:C,3,)</f>
        <v>DOLLAR</v>
      </c>
    </row>
    <row r="2846" spans="1:28" x14ac:dyDescent="0.25">
      <c r="A2846" s="26">
        <f t="shared" si="379"/>
        <v>2845</v>
      </c>
      <c r="B2846" s="26" t="s">
        <v>3604</v>
      </c>
      <c r="C2846" s="47">
        <v>45912</v>
      </c>
      <c r="D2846" s="47">
        <v>45918</v>
      </c>
      <c r="E2846" s="8">
        <v>82.6</v>
      </c>
      <c r="F2846" s="8">
        <f t="shared" si="373"/>
        <v>7268.7999999999993</v>
      </c>
      <c r="G2846" s="56">
        <f t="shared" si="374"/>
        <v>82.6</v>
      </c>
      <c r="H2846" s="26">
        <v>740047</v>
      </c>
      <c r="I2846" s="26"/>
      <c r="J2846" s="26">
        <v>1</v>
      </c>
      <c r="K2846" s="26"/>
      <c r="L2846" s="26">
        <f t="shared" si="378"/>
        <v>1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 t="s">
        <v>3629</v>
      </c>
      <c r="X2846" s="47"/>
      <c r="Y2846" s="26" t="str">
        <f t="shared" si="375"/>
        <v/>
      </c>
      <c r="Z2846" s="26" t="str">
        <f t="shared" si="376"/>
        <v/>
      </c>
      <c r="AA2846" s="26" t="str">
        <f t="shared" si="377"/>
        <v/>
      </c>
      <c r="AB2846" s="26" t="str">
        <f>VLOOKUP(U2846,'Currency Sheet'!A:C,3,)</f>
        <v>DOLLAR</v>
      </c>
    </row>
    <row r="2847" spans="1:28" x14ac:dyDescent="0.25">
      <c r="A2847" s="26">
        <f t="shared" si="379"/>
        <v>2846</v>
      </c>
      <c r="B2847" s="26" t="s">
        <v>3604</v>
      </c>
      <c r="C2847" s="47">
        <v>45912</v>
      </c>
      <c r="D2847" s="47">
        <v>45918</v>
      </c>
      <c r="E2847" s="8">
        <v>82.6</v>
      </c>
      <c r="F2847" s="8">
        <f t="shared" si="373"/>
        <v>7268.7999999999993</v>
      </c>
      <c r="G2847" s="56">
        <f t="shared" si="374"/>
        <v>82.6</v>
      </c>
      <c r="H2847" s="26">
        <v>740052</v>
      </c>
      <c r="I2847" s="26"/>
      <c r="J2847" s="26">
        <v>1</v>
      </c>
      <c r="K2847" s="26"/>
      <c r="L2847" s="26">
        <f t="shared" si="378"/>
        <v>1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 t="s">
        <v>3629</v>
      </c>
      <c r="X2847" s="47"/>
      <c r="Y2847" s="26" t="str">
        <f t="shared" si="375"/>
        <v/>
      </c>
      <c r="Z2847" s="26" t="str">
        <f t="shared" si="376"/>
        <v/>
      </c>
      <c r="AA2847" s="26" t="str">
        <f t="shared" si="377"/>
        <v/>
      </c>
      <c r="AB2847" s="26" t="str">
        <f>VLOOKUP(U2847,'Currency Sheet'!A:C,3,)</f>
        <v>DOLLAR</v>
      </c>
    </row>
    <row r="2848" spans="1:28" x14ac:dyDescent="0.25">
      <c r="A2848" s="26">
        <f t="shared" si="379"/>
        <v>2847</v>
      </c>
      <c r="B2848" s="26" t="s">
        <v>3604</v>
      </c>
      <c r="C2848" s="47">
        <v>45912</v>
      </c>
      <c r="D2848" s="47">
        <v>45918</v>
      </c>
      <c r="E2848" s="8">
        <v>82.6</v>
      </c>
      <c r="F2848" s="8">
        <f t="shared" si="373"/>
        <v>7268.7999999999993</v>
      </c>
      <c r="G2848" s="56">
        <f t="shared" si="374"/>
        <v>82.6</v>
      </c>
      <c r="H2848" s="26">
        <v>740053</v>
      </c>
      <c r="I2848" s="26"/>
      <c r="J2848" s="26">
        <v>1</v>
      </c>
      <c r="K2848" s="26"/>
      <c r="L2848" s="26">
        <f t="shared" si="378"/>
        <v>1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 t="s">
        <v>3629</v>
      </c>
      <c r="X2848" s="47"/>
      <c r="Y2848" s="26" t="str">
        <f t="shared" si="375"/>
        <v/>
      </c>
      <c r="Z2848" s="26" t="str">
        <f t="shared" si="376"/>
        <v/>
      </c>
      <c r="AA2848" s="26" t="str">
        <f t="shared" si="377"/>
        <v/>
      </c>
      <c r="AB2848" s="26" t="str">
        <f>VLOOKUP(U2848,'Currency Sheet'!A:C,3,)</f>
        <v>DOLLAR</v>
      </c>
    </row>
    <row r="2849" spans="1:28" x14ac:dyDescent="0.25">
      <c r="A2849" s="26">
        <f t="shared" si="379"/>
        <v>2848</v>
      </c>
      <c r="B2849" s="26" t="s">
        <v>3604</v>
      </c>
      <c r="C2849" s="47">
        <v>45912</v>
      </c>
      <c r="D2849" s="47">
        <v>45918</v>
      </c>
      <c r="E2849" s="8">
        <v>82.6</v>
      </c>
      <c r="F2849" s="8">
        <f t="shared" si="373"/>
        <v>7268.7999999999993</v>
      </c>
      <c r="G2849" s="56">
        <f t="shared" si="374"/>
        <v>82.6</v>
      </c>
      <c r="H2849" s="26">
        <v>740368</v>
      </c>
      <c r="I2849" s="26"/>
      <c r="J2849" s="26">
        <v>1</v>
      </c>
      <c r="K2849" s="26"/>
      <c r="L2849" s="26">
        <f t="shared" si="378"/>
        <v>1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 t="s">
        <v>3629</v>
      </c>
      <c r="X2849" s="47"/>
      <c r="Y2849" s="26" t="str">
        <f t="shared" si="375"/>
        <v/>
      </c>
      <c r="Z2849" s="26" t="str">
        <f t="shared" si="376"/>
        <v/>
      </c>
      <c r="AA2849" s="26" t="str">
        <f t="shared" si="377"/>
        <v/>
      </c>
      <c r="AB2849" s="26" t="str">
        <f>VLOOKUP(U2849,'Currency Sheet'!A:C,3,)</f>
        <v>DOLLAR</v>
      </c>
    </row>
    <row r="2850" spans="1:28" x14ac:dyDescent="0.25">
      <c r="A2850" s="26">
        <f t="shared" si="379"/>
        <v>2849</v>
      </c>
      <c r="B2850" s="26" t="s">
        <v>3604</v>
      </c>
      <c r="C2850" s="47">
        <v>45912</v>
      </c>
      <c r="D2850" s="47">
        <v>45918</v>
      </c>
      <c r="E2850" s="8">
        <v>82.6</v>
      </c>
      <c r="F2850" s="8">
        <f t="shared" si="373"/>
        <v>7268.7999999999993</v>
      </c>
      <c r="G2850" s="56">
        <f t="shared" si="374"/>
        <v>82.6</v>
      </c>
      <c r="H2850" s="26">
        <v>740717</v>
      </c>
      <c r="I2850" s="26"/>
      <c r="J2850" s="26">
        <v>1</v>
      </c>
      <c r="K2850" s="26"/>
      <c r="L2850" s="26">
        <f t="shared" si="378"/>
        <v>1</v>
      </c>
      <c r="M2850" s="26"/>
      <c r="N2850" s="47"/>
      <c r="O2850" s="57"/>
      <c r="P2850" s="26" t="s">
        <v>1139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Banglore</v>
      </c>
      <c r="W2850" s="59" t="s">
        <v>3629</v>
      </c>
      <c r="X2850" s="47"/>
      <c r="Y2850" s="26" t="str">
        <f t="shared" si="375"/>
        <v/>
      </c>
      <c r="Z2850" s="26" t="str">
        <f t="shared" si="376"/>
        <v/>
      </c>
      <c r="AA2850" s="26" t="str">
        <f t="shared" si="377"/>
        <v/>
      </c>
      <c r="AB2850" s="26" t="str">
        <f>VLOOKUP(U2850,'Currency Sheet'!A:C,3,)</f>
        <v>DOLLAR</v>
      </c>
    </row>
    <row r="2851" spans="1:28" x14ac:dyDescent="0.25">
      <c r="A2851" s="26">
        <f t="shared" si="379"/>
        <v>2850</v>
      </c>
      <c r="B2851" s="26" t="s">
        <v>3604</v>
      </c>
      <c r="C2851" s="47">
        <v>45912</v>
      </c>
      <c r="D2851" s="47">
        <v>45918</v>
      </c>
      <c r="E2851" s="8">
        <v>1</v>
      </c>
      <c r="F2851" s="8">
        <f t="shared" si="373"/>
        <v>88</v>
      </c>
      <c r="G2851" s="56">
        <f t="shared" si="374"/>
        <v>1</v>
      </c>
      <c r="H2851" s="26">
        <v>740809</v>
      </c>
      <c r="I2851" s="26"/>
      <c r="J2851" s="26">
        <v>1</v>
      </c>
      <c r="K2851" s="26"/>
      <c r="L2851" s="26">
        <f t="shared" si="378"/>
        <v>1</v>
      </c>
      <c r="M2851" s="26"/>
      <c r="N2851" s="47"/>
      <c r="O2851" s="57"/>
      <c r="P2851" s="26" t="s">
        <v>3626</v>
      </c>
      <c r="Q2851" s="26"/>
      <c r="R2851" s="26"/>
      <c r="S2851" s="3">
        <v>4</v>
      </c>
      <c r="T2851" s="58" t="s">
        <v>3627</v>
      </c>
      <c r="U2851" s="26" t="s">
        <v>19</v>
      </c>
      <c r="V2851" s="26" t="e">
        <f>VLOOKUP(P2851,'Customer List'!B:C,2,)</f>
        <v>#N/A</v>
      </c>
      <c r="W2851" s="59" t="s">
        <v>3627</v>
      </c>
      <c r="X2851" s="47"/>
      <c r="Y2851" s="26" t="str">
        <f t="shared" si="375"/>
        <v/>
      </c>
      <c r="Z2851" s="26" t="str">
        <f t="shared" si="376"/>
        <v/>
      </c>
      <c r="AA2851" s="26" t="str">
        <f t="shared" si="377"/>
        <v/>
      </c>
      <c r="AB2851" s="26" t="str">
        <f>VLOOKUP(U2851,'Currency Sheet'!A:C,3,)</f>
        <v>DOLLAR</v>
      </c>
    </row>
    <row r="2852" spans="1:28" x14ac:dyDescent="0.25">
      <c r="A2852" s="26">
        <f t="shared" si="379"/>
        <v>2851</v>
      </c>
      <c r="B2852" s="26" t="s">
        <v>3604</v>
      </c>
      <c r="C2852" s="47">
        <v>45912</v>
      </c>
      <c r="D2852" s="47">
        <v>45918</v>
      </c>
      <c r="E2852" s="8">
        <v>205.8</v>
      </c>
      <c r="F2852" s="8">
        <f t="shared" si="373"/>
        <v>18110.400000000001</v>
      </c>
      <c r="G2852" s="56">
        <f t="shared" si="374"/>
        <v>205.8</v>
      </c>
      <c r="H2852" s="26">
        <v>741041</v>
      </c>
      <c r="I2852" s="26"/>
      <c r="J2852" s="26">
        <v>1</v>
      </c>
      <c r="K2852" s="26"/>
      <c r="L2852" s="26">
        <f t="shared" si="378"/>
        <v>1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 t="s">
        <v>3629</v>
      </c>
      <c r="X2852" s="47"/>
      <c r="Y2852" s="26" t="str">
        <f t="shared" si="375"/>
        <v/>
      </c>
      <c r="Z2852" s="26" t="str">
        <f t="shared" si="376"/>
        <v/>
      </c>
      <c r="AA2852" s="26" t="str">
        <f t="shared" si="377"/>
        <v/>
      </c>
      <c r="AB2852" s="26" t="str">
        <f>VLOOKUP(U2852,'Currency Sheet'!A:C,3,)</f>
        <v>DOLLAR</v>
      </c>
    </row>
    <row r="2853" spans="1:28" x14ac:dyDescent="0.25">
      <c r="A2853" s="26">
        <f t="shared" si="379"/>
        <v>2852</v>
      </c>
      <c r="B2853" s="26" t="s">
        <v>3604</v>
      </c>
      <c r="C2853" s="47">
        <v>45912</v>
      </c>
      <c r="D2853" s="47">
        <v>45918</v>
      </c>
      <c r="E2853" s="8">
        <v>41.3</v>
      </c>
      <c r="F2853" s="8">
        <f t="shared" si="373"/>
        <v>3634.3999999999996</v>
      </c>
      <c r="G2853" s="56">
        <f t="shared" si="374"/>
        <v>41.3</v>
      </c>
      <c r="H2853" s="26">
        <v>741042</v>
      </c>
      <c r="I2853" s="26"/>
      <c r="J2853" s="26">
        <v>1</v>
      </c>
      <c r="K2853" s="26"/>
      <c r="L2853" s="26">
        <f t="shared" si="378"/>
        <v>1</v>
      </c>
      <c r="M2853" s="26"/>
      <c r="N2853" s="47"/>
      <c r="O2853" s="57"/>
      <c r="P2853" s="26" t="s">
        <v>1139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Banglore</v>
      </c>
      <c r="W2853" s="59" t="s">
        <v>3629</v>
      </c>
      <c r="X2853" s="47"/>
      <c r="Y2853" s="26" t="str">
        <f t="shared" si="375"/>
        <v/>
      </c>
      <c r="Z2853" s="26" t="str">
        <f t="shared" si="376"/>
        <v/>
      </c>
      <c r="AA2853" s="26" t="str">
        <f t="shared" si="377"/>
        <v/>
      </c>
      <c r="AB2853" s="26" t="str">
        <f>VLOOKUP(U2853,'Currency Sheet'!A:C,3,)</f>
        <v>DOLLAR</v>
      </c>
    </row>
    <row r="2854" spans="1:28" x14ac:dyDescent="0.25">
      <c r="A2854" s="26">
        <f t="shared" si="379"/>
        <v>2853</v>
      </c>
      <c r="B2854" s="26" t="s">
        <v>3604</v>
      </c>
      <c r="C2854" s="47">
        <v>45912</v>
      </c>
      <c r="D2854" s="47">
        <v>45918</v>
      </c>
      <c r="E2854" s="8">
        <v>171.75</v>
      </c>
      <c r="F2854" s="8">
        <f t="shared" si="373"/>
        <v>15114</v>
      </c>
      <c r="G2854" s="56">
        <f t="shared" si="374"/>
        <v>171.75</v>
      </c>
      <c r="H2854" s="26">
        <v>846102</v>
      </c>
      <c r="I2854" s="26"/>
      <c r="J2854" s="26">
        <v>1</v>
      </c>
      <c r="K2854" s="26"/>
      <c r="L2854" s="26">
        <f t="shared" si="378"/>
        <v>1</v>
      </c>
      <c r="M2854" s="26"/>
      <c r="N2854" s="47"/>
      <c r="O2854" s="57"/>
      <c r="P2854" s="26" t="s">
        <v>622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Hyderabad</v>
      </c>
      <c r="W2854" s="59" t="s">
        <v>3618</v>
      </c>
      <c r="X2854" s="47"/>
      <c r="Y2854" s="26" t="str">
        <f t="shared" si="375"/>
        <v/>
      </c>
      <c r="Z2854" s="26" t="str">
        <f t="shared" si="376"/>
        <v/>
      </c>
      <c r="AA2854" s="26" t="str">
        <f t="shared" si="377"/>
        <v/>
      </c>
      <c r="AB2854" s="26" t="str">
        <f>VLOOKUP(U2854,'Currency Sheet'!A:C,3,)</f>
        <v>DOLLAR</v>
      </c>
    </row>
    <row r="2855" spans="1:28" x14ac:dyDescent="0.25">
      <c r="A2855" s="26">
        <f t="shared" si="379"/>
        <v>2854</v>
      </c>
      <c r="B2855" s="26" t="s">
        <v>3604</v>
      </c>
      <c r="C2855" s="47">
        <v>45912</v>
      </c>
      <c r="D2855" s="47">
        <v>45918</v>
      </c>
      <c r="E2855" s="8">
        <v>990</v>
      </c>
      <c r="F2855" s="8">
        <f t="shared" si="373"/>
        <v>87120</v>
      </c>
      <c r="G2855" s="56">
        <f t="shared" si="374"/>
        <v>1980</v>
      </c>
      <c r="H2855" s="26">
        <v>900007328</v>
      </c>
      <c r="I2855" s="26"/>
      <c r="J2855" s="26">
        <v>2</v>
      </c>
      <c r="K2855" s="26"/>
      <c r="L2855" s="26">
        <f t="shared" si="378"/>
        <v>2</v>
      </c>
      <c r="M2855" s="26"/>
      <c r="N2855" s="47"/>
      <c r="O2855" s="57"/>
      <c r="P2855" s="26" t="s">
        <v>3616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 t="s">
        <v>3618</v>
      </c>
      <c r="X2855" s="47"/>
      <c r="Y2855" s="26" t="str">
        <f t="shared" si="375"/>
        <v/>
      </c>
      <c r="Z2855" s="26" t="str">
        <f t="shared" si="376"/>
        <v/>
      </c>
      <c r="AA2855" s="26" t="str">
        <f t="shared" si="377"/>
        <v/>
      </c>
      <c r="AB2855" s="26" t="str">
        <f>VLOOKUP(U2855,'Currency Sheet'!A:C,3,)</f>
        <v>DOLLAR</v>
      </c>
    </row>
    <row r="2856" spans="1:28" x14ac:dyDescent="0.25">
      <c r="A2856" s="26">
        <f t="shared" si="379"/>
        <v>2855</v>
      </c>
      <c r="B2856" s="26" t="s">
        <v>3604</v>
      </c>
      <c r="C2856" s="47">
        <v>45912</v>
      </c>
      <c r="D2856" s="47">
        <v>45918</v>
      </c>
      <c r="E2856" s="8">
        <v>1540</v>
      </c>
      <c r="F2856" s="8">
        <f t="shared" si="373"/>
        <v>135520</v>
      </c>
      <c r="G2856" s="56">
        <f t="shared" si="374"/>
        <v>3080</v>
      </c>
      <c r="H2856" s="26">
        <v>900007329</v>
      </c>
      <c r="I2856" s="26"/>
      <c r="J2856" s="26">
        <v>2</v>
      </c>
      <c r="K2856" s="26"/>
      <c r="L2856" s="26">
        <f t="shared" si="378"/>
        <v>2</v>
      </c>
      <c r="M2856" s="26"/>
      <c r="N2856" s="47"/>
      <c r="O2856" s="57"/>
      <c r="P2856" s="26" t="s">
        <v>3616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MADURAI</v>
      </c>
      <c r="W2856" s="59" t="s">
        <v>3618</v>
      </c>
      <c r="X2856" s="47"/>
      <c r="Y2856" s="26" t="str">
        <f t="shared" si="375"/>
        <v/>
      </c>
      <c r="Z2856" s="26" t="str">
        <f t="shared" si="376"/>
        <v/>
      </c>
      <c r="AA2856" s="26" t="str">
        <f t="shared" si="377"/>
        <v/>
      </c>
      <c r="AB2856" s="26" t="str">
        <f>VLOOKUP(U2856,'Currency Sheet'!A:C,3,)</f>
        <v>DOLLAR</v>
      </c>
    </row>
    <row r="2857" spans="1:28" x14ac:dyDescent="0.25">
      <c r="A2857" s="26">
        <f t="shared" si="379"/>
        <v>2856</v>
      </c>
      <c r="B2857" s="26" t="s">
        <v>3604</v>
      </c>
      <c r="C2857" s="47">
        <v>45912</v>
      </c>
      <c r="D2857" s="47">
        <v>45918</v>
      </c>
      <c r="E2857" s="8">
        <v>62.3</v>
      </c>
      <c r="F2857" s="8">
        <f t="shared" si="373"/>
        <v>5482.4</v>
      </c>
      <c r="G2857" s="56">
        <f t="shared" si="374"/>
        <v>62.3</v>
      </c>
      <c r="H2857" s="26">
        <v>906113</v>
      </c>
      <c r="I2857" s="26"/>
      <c r="J2857" s="26">
        <v>1</v>
      </c>
      <c r="K2857" s="26"/>
      <c r="L2857" s="26">
        <f t="shared" si="378"/>
        <v>1</v>
      </c>
      <c r="M2857" s="26"/>
      <c r="N2857" s="47"/>
      <c r="O2857" s="57"/>
      <c r="P2857" s="26" t="s">
        <v>622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Hyderabad</v>
      </c>
      <c r="W2857" s="59" t="s">
        <v>3618</v>
      </c>
      <c r="X2857" s="47"/>
      <c r="Y2857" s="26" t="str">
        <f t="shared" si="375"/>
        <v/>
      </c>
      <c r="Z2857" s="26" t="str">
        <f t="shared" si="376"/>
        <v/>
      </c>
      <c r="AA2857" s="26" t="str">
        <f t="shared" si="377"/>
        <v/>
      </c>
      <c r="AB2857" s="26" t="str">
        <f>VLOOKUP(U2857,'Currency Sheet'!A:C,3,)</f>
        <v>DOLLAR</v>
      </c>
    </row>
    <row r="2858" spans="1:28" x14ac:dyDescent="0.25">
      <c r="A2858" s="26">
        <f t="shared" si="379"/>
        <v>2857</v>
      </c>
      <c r="B2858" s="26" t="s">
        <v>3604</v>
      </c>
      <c r="C2858" s="47">
        <v>45912</v>
      </c>
      <c r="D2858" s="47">
        <v>45918</v>
      </c>
      <c r="E2858" s="8">
        <v>152.6</v>
      </c>
      <c r="F2858" s="8">
        <f t="shared" si="373"/>
        <v>13428.8</v>
      </c>
      <c r="G2858" s="56">
        <f t="shared" si="374"/>
        <v>152.6</v>
      </c>
      <c r="H2858" s="26">
        <v>921304</v>
      </c>
      <c r="I2858" s="26"/>
      <c r="J2858" s="26">
        <v>1</v>
      </c>
      <c r="K2858" s="26"/>
      <c r="L2858" s="26">
        <f t="shared" si="378"/>
        <v>1</v>
      </c>
      <c r="M2858" s="26"/>
      <c r="N2858" s="47"/>
      <c r="O2858" s="57"/>
      <c r="P2858" s="26" t="s">
        <v>277</v>
      </c>
      <c r="Q2858" s="26"/>
      <c r="R2858" s="26"/>
      <c r="S2858" s="3">
        <v>4</v>
      </c>
      <c r="T2858" s="58"/>
      <c r="U2858" s="26" t="s">
        <v>19</v>
      </c>
      <c r="V2858" s="26" t="str">
        <f>VLOOKUP(P2858,'Customer List'!B:C,2,)</f>
        <v>Pune</v>
      </c>
      <c r="W2858" s="59" t="s">
        <v>3618</v>
      </c>
      <c r="X2858" s="47"/>
      <c r="Y2858" s="26" t="str">
        <f t="shared" si="375"/>
        <v/>
      </c>
      <c r="Z2858" s="26" t="str">
        <f t="shared" si="376"/>
        <v/>
      </c>
      <c r="AA2858" s="26" t="str">
        <f t="shared" si="377"/>
        <v/>
      </c>
      <c r="AB2858" s="26" t="str">
        <f>VLOOKUP(U2858,'Currency Sheet'!A:C,3,)</f>
        <v>DOLLAR</v>
      </c>
    </row>
    <row r="2859" spans="1:28" x14ac:dyDescent="0.25">
      <c r="A2859" s="26">
        <f t="shared" si="379"/>
        <v>2858</v>
      </c>
      <c r="B2859" s="26" t="s">
        <v>3604</v>
      </c>
      <c r="C2859" s="47">
        <v>45912</v>
      </c>
      <c r="D2859" s="47">
        <v>45918</v>
      </c>
      <c r="E2859" s="8">
        <v>88.9</v>
      </c>
      <c r="F2859" s="8">
        <f t="shared" si="373"/>
        <v>7823.2000000000007</v>
      </c>
      <c r="G2859" s="56">
        <f t="shared" si="374"/>
        <v>88.9</v>
      </c>
      <c r="H2859" s="26">
        <v>926201</v>
      </c>
      <c r="I2859" s="26"/>
      <c r="J2859" s="26">
        <v>1</v>
      </c>
      <c r="K2859" s="26"/>
      <c r="L2859" s="26">
        <f t="shared" si="378"/>
        <v>1</v>
      </c>
      <c r="M2859" s="26"/>
      <c r="N2859" s="47"/>
      <c r="O2859" s="57"/>
      <c r="P2859" s="26" t="s">
        <v>277</v>
      </c>
      <c r="Q2859" s="26"/>
      <c r="R2859" s="26"/>
      <c r="S2859" s="3" t="s">
        <v>300</v>
      </c>
      <c r="T2859" s="58"/>
      <c r="U2859" s="26" t="s">
        <v>19</v>
      </c>
      <c r="V2859" s="26" t="str">
        <f>VLOOKUP(P2859,'Customer List'!B:C,2,)</f>
        <v>Pune</v>
      </c>
      <c r="W2859" s="59" t="s">
        <v>3618</v>
      </c>
      <c r="X2859" s="47"/>
      <c r="Y2859" s="26" t="str">
        <f t="shared" si="375"/>
        <v/>
      </c>
      <c r="Z2859" s="26" t="str">
        <f t="shared" si="376"/>
        <v/>
      </c>
      <c r="AA2859" s="26" t="str">
        <f t="shared" si="377"/>
        <v/>
      </c>
      <c r="AB2859" s="26" t="str">
        <f>VLOOKUP(U2859,'Currency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5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5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>
        <v>922048</v>
      </c>
      <c r="B2668" s="48">
        <v>45918</v>
      </c>
      <c r="C2668" s="28" t="str">
        <v>MBS2533593</v>
      </c>
    </row>
    <row r="2669" spans="1:3" x14ac:dyDescent="0.25">
      <c r="A2669" s="28" t="str">
        <v>O091025IN3313547G</v>
      </c>
      <c r="B2669" s="48">
        <v>45918</v>
      </c>
      <c r="C2669" s="28" t="str">
        <v>CTM-1177078</v>
      </c>
    </row>
    <row r="2670" spans="1:3" x14ac:dyDescent="0.25">
      <c r="A2670" s="28" t="str">
        <v>O091025IN3313547G</v>
      </c>
      <c r="B2670" s="48">
        <v>45918</v>
      </c>
      <c r="C2670" s="28" t="str">
        <v>G-114705-025</v>
      </c>
    </row>
    <row r="2671" spans="1:3" x14ac:dyDescent="0.25">
      <c r="A2671" s="28" t="str">
        <v>O091025IN3313547G</v>
      </c>
      <c r="B2671" s="48">
        <v>45918</v>
      </c>
      <c r="C2671" s="28" t="str">
        <v>G-CUSTOM-1177531</v>
      </c>
    </row>
    <row r="2672" spans="1:3" x14ac:dyDescent="0.25">
      <c r="A2672" s="28" t="str">
        <v>O091025IN3313547G</v>
      </c>
      <c r="B2672" s="48">
        <v>45918</v>
      </c>
      <c r="C2672" s="28" t="str">
        <v>G-CUSTOM-1177536</v>
      </c>
    </row>
    <row r="2673" spans="1:3" x14ac:dyDescent="0.25">
      <c r="A2673" s="28" t="str">
        <v>O091025IN3313547G</v>
      </c>
      <c r="B2673" s="48">
        <v>45918</v>
      </c>
      <c r="C2673" s="28" t="str">
        <v>D-001810-10-05</v>
      </c>
    </row>
    <row r="2674" spans="1:3" x14ac:dyDescent="0.25">
      <c r="A2674" s="28" t="str">
        <v>O091025IN3313547G</v>
      </c>
      <c r="B2674" s="48">
        <v>45918</v>
      </c>
      <c r="C2674" s="28" t="str">
        <v>D-012251-01-0002</v>
      </c>
    </row>
    <row r="2675" spans="1:3" x14ac:dyDescent="0.25">
      <c r="A2675" s="28" t="str">
        <v>O091025IN3313547G</v>
      </c>
      <c r="B2675" s="48">
        <v>45918</v>
      </c>
      <c r="C2675" s="28" t="str">
        <v>VSGH12442-253046112</v>
      </c>
    </row>
    <row r="2676" spans="1:3" x14ac:dyDescent="0.25">
      <c r="A2676" s="28" t="str">
        <v>O091025IN3313547G</v>
      </c>
      <c r="B2676" s="48">
        <v>45918</v>
      </c>
      <c r="C2676" s="28" t="str">
        <v>V3SH11255-02EG2346</v>
      </c>
    </row>
    <row r="2677" spans="1:3" x14ac:dyDescent="0.25">
      <c r="A2677" s="28" t="str">
        <v>O091025IN3313547G</v>
      </c>
      <c r="B2677" s="48">
        <v>45918</v>
      </c>
      <c r="C2677" s="28" t="str">
        <v>B-002000-UB-100</v>
      </c>
    </row>
    <row r="2678" spans="1:3" x14ac:dyDescent="0.25">
      <c r="A2678" s="28" t="str">
        <v>O091025IN3313547G</v>
      </c>
      <c r="B2678" s="48">
        <v>45918</v>
      </c>
      <c r="C2678" s="28" t="str">
        <v>T-2004-02</v>
      </c>
    </row>
    <row r="2679" spans="1:3" x14ac:dyDescent="0.25">
      <c r="A2679" s="28" t="str">
        <v>O091025IN3313547G</v>
      </c>
      <c r="B2679" s="48">
        <v>45918</v>
      </c>
      <c r="C2679" s="28" t="str">
        <v>T-2001-03</v>
      </c>
    </row>
    <row r="2680" spans="1:3" x14ac:dyDescent="0.25">
      <c r="A2680" s="28" t="str">
        <v>EED118999</v>
      </c>
      <c r="B2680" s="48">
        <v>45918</v>
      </c>
      <c r="C2680" s="28">
        <v>100222</v>
      </c>
    </row>
    <row r="2681" spans="1:3" x14ac:dyDescent="0.25">
      <c r="A2681" s="28" t="str">
        <v>EED118999</v>
      </c>
      <c r="B2681" s="48">
        <v>45918</v>
      </c>
      <c r="C2681" s="28">
        <v>101243</v>
      </c>
    </row>
    <row r="2682" spans="1:3" x14ac:dyDescent="0.25">
      <c r="A2682" s="28" t="str">
        <v>EED118999</v>
      </c>
      <c r="B2682" s="48">
        <v>45918</v>
      </c>
      <c r="C2682" s="28">
        <v>103056</v>
      </c>
    </row>
    <row r="2683" spans="1:3" x14ac:dyDescent="0.25">
      <c r="A2683" s="28" t="str">
        <v>EED118999</v>
      </c>
      <c r="B2683" s="48">
        <v>45918</v>
      </c>
      <c r="C2683" s="28">
        <v>106310</v>
      </c>
    </row>
    <row r="2684" spans="1:3" x14ac:dyDescent="0.25">
      <c r="A2684" s="28" t="str">
        <v>EED118999</v>
      </c>
      <c r="B2684" s="48">
        <v>45918</v>
      </c>
      <c r="C2684" s="28">
        <v>107632</v>
      </c>
    </row>
    <row r="2685" spans="1:3" x14ac:dyDescent="0.25">
      <c r="A2685" s="28" t="str">
        <v>EED118999</v>
      </c>
      <c r="B2685" s="48">
        <v>45918</v>
      </c>
      <c r="C2685" s="28">
        <v>115505</v>
      </c>
    </row>
    <row r="2686" spans="1:3" x14ac:dyDescent="0.25">
      <c r="A2686" s="28" t="str">
        <v>EED118999</v>
      </c>
      <c r="B2686" s="48">
        <v>45918</v>
      </c>
      <c r="C2686" s="28">
        <v>117318</v>
      </c>
    </row>
    <row r="2687" spans="1:3" x14ac:dyDescent="0.25">
      <c r="A2687" s="28" t="str">
        <v>EED118999</v>
      </c>
      <c r="B2687" s="48">
        <v>45918</v>
      </c>
      <c r="C2687" s="28">
        <v>119721</v>
      </c>
    </row>
    <row r="2688" spans="1:3" x14ac:dyDescent="0.25">
      <c r="A2688" s="28" t="str">
        <v>EED118999</v>
      </c>
      <c r="B2688" s="48">
        <v>45918</v>
      </c>
      <c r="C2688" s="28">
        <v>121610</v>
      </c>
    </row>
    <row r="2689" spans="1:3" x14ac:dyDescent="0.25">
      <c r="A2689" s="28" t="str">
        <v>EED118999</v>
      </c>
      <c r="B2689" s="48">
        <v>45918</v>
      </c>
      <c r="C2689" s="28">
        <v>123109</v>
      </c>
    </row>
    <row r="2690" spans="1:3" x14ac:dyDescent="0.25">
      <c r="A2690" s="28" t="str">
        <v>EED118999</v>
      </c>
      <c r="B2690" s="48">
        <v>45918</v>
      </c>
      <c r="C2690" s="28">
        <v>125219</v>
      </c>
    </row>
    <row r="2691" spans="1:3" x14ac:dyDescent="0.25">
      <c r="A2691" s="28" t="str">
        <v>EED118999</v>
      </c>
      <c r="B2691" s="48">
        <v>45918</v>
      </c>
      <c r="C2691" s="28">
        <v>127647</v>
      </c>
    </row>
    <row r="2692" spans="1:3" x14ac:dyDescent="0.25">
      <c r="A2692" s="28" t="str">
        <v>EED118999</v>
      </c>
      <c r="B2692" s="48">
        <v>45918</v>
      </c>
      <c r="C2692" s="28">
        <v>128016</v>
      </c>
    </row>
    <row r="2693" spans="1:3" x14ac:dyDescent="0.25">
      <c r="A2693" s="28" t="str">
        <v>EED118999</v>
      </c>
      <c r="B2693" s="48">
        <v>45918</v>
      </c>
      <c r="C2693" s="28">
        <v>133518</v>
      </c>
    </row>
    <row r="2694" spans="1:3" x14ac:dyDescent="0.25">
      <c r="A2694" s="28" t="str">
        <v>EED118999</v>
      </c>
      <c r="B2694" s="48">
        <v>45918</v>
      </c>
      <c r="C2694" s="28">
        <v>135221</v>
      </c>
    </row>
    <row r="2695" spans="1:3" x14ac:dyDescent="0.25">
      <c r="A2695" s="28" t="str">
        <v>EED118999</v>
      </c>
      <c r="B2695" s="48">
        <v>45918</v>
      </c>
      <c r="C2695" s="28">
        <v>149014</v>
      </c>
    </row>
    <row r="2696" spans="1:3" x14ac:dyDescent="0.25">
      <c r="A2696" s="28" t="str">
        <v>EED118999</v>
      </c>
      <c r="B2696" s="48">
        <v>45918</v>
      </c>
      <c r="C2696" s="28">
        <v>154319</v>
      </c>
    </row>
    <row r="2697" spans="1:3" x14ac:dyDescent="0.25">
      <c r="A2697" s="28" t="str">
        <v>EED118999</v>
      </c>
      <c r="B2697" s="48">
        <v>45918</v>
      </c>
      <c r="C2697" s="28">
        <v>156104</v>
      </c>
    </row>
    <row r="2698" spans="1:3" x14ac:dyDescent="0.25">
      <c r="A2698" s="28" t="str">
        <v>EED118999</v>
      </c>
      <c r="B2698" s="48">
        <v>45918</v>
      </c>
      <c r="C2698" s="28">
        <v>156543</v>
      </c>
    </row>
    <row r="2699" spans="1:3" x14ac:dyDescent="0.25">
      <c r="A2699" s="28" t="str">
        <v>EED118999</v>
      </c>
      <c r="B2699" s="48">
        <v>45918</v>
      </c>
      <c r="C2699" s="28">
        <v>161214</v>
      </c>
    </row>
    <row r="2700" spans="1:3" x14ac:dyDescent="0.25">
      <c r="A2700" s="28" t="str">
        <v>EED118999</v>
      </c>
      <c r="B2700" s="48">
        <v>45918</v>
      </c>
      <c r="C2700" s="28">
        <v>302645</v>
      </c>
    </row>
    <row r="2701" spans="1:3" x14ac:dyDescent="0.25">
      <c r="A2701" s="28" t="str">
        <v>EED118999</v>
      </c>
      <c r="B2701" s="48">
        <v>45918</v>
      </c>
      <c r="C2701" s="28">
        <v>304035</v>
      </c>
    </row>
    <row r="2702" spans="1:3" x14ac:dyDescent="0.25">
      <c r="A2702" s="28" t="str">
        <v>EED118999</v>
      </c>
      <c r="B2702" s="48">
        <v>45918</v>
      </c>
      <c r="C2702" s="28">
        <v>310933</v>
      </c>
    </row>
    <row r="2703" spans="1:3" x14ac:dyDescent="0.25">
      <c r="A2703" s="28" t="str">
        <v>EED118999</v>
      </c>
      <c r="B2703" s="48">
        <v>45918</v>
      </c>
      <c r="C2703" s="28">
        <v>317417</v>
      </c>
    </row>
    <row r="2704" spans="1:3" x14ac:dyDescent="0.25">
      <c r="A2704" s="28" t="str">
        <v>EED118999</v>
      </c>
      <c r="B2704" s="48">
        <v>45918</v>
      </c>
      <c r="C2704" s="28">
        <v>364102</v>
      </c>
    </row>
    <row r="2705" spans="1:3" x14ac:dyDescent="0.25">
      <c r="A2705" s="28" t="str">
        <v>EED118999</v>
      </c>
      <c r="B2705" s="48">
        <v>45918</v>
      </c>
      <c r="C2705" s="28">
        <v>422604</v>
      </c>
    </row>
    <row r="2706" spans="1:3" x14ac:dyDescent="0.25">
      <c r="A2706" s="28" t="str">
        <v>EED118999</v>
      </c>
      <c r="B2706" s="48">
        <v>45918</v>
      </c>
      <c r="C2706" s="28">
        <v>426803</v>
      </c>
    </row>
    <row r="2707" spans="1:3" x14ac:dyDescent="0.25">
      <c r="A2707" s="28" t="str">
        <v>EED118999</v>
      </c>
      <c r="B2707" s="48">
        <v>45918</v>
      </c>
      <c r="C2707" s="28">
        <v>505836</v>
      </c>
    </row>
    <row r="2708" spans="1:3" x14ac:dyDescent="0.25">
      <c r="A2708" s="28" t="str">
        <v>EED118999</v>
      </c>
      <c r="B2708" s="48">
        <v>45918</v>
      </c>
      <c r="C2708" s="28">
        <v>506304</v>
      </c>
    </row>
    <row r="2709" spans="1:3" x14ac:dyDescent="0.25">
      <c r="A2709" s="28" t="str">
        <v>EED118999</v>
      </c>
      <c r="B2709" s="48">
        <v>45918</v>
      </c>
      <c r="C2709" s="28">
        <v>576406</v>
      </c>
    </row>
    <row r="2710" spans="1:3" x14ac:dyDescent="0.25">
      <c r="A2710" s="28" t="str">
        <v>EED118995</v>
      </c>
      <c r="B2710" s="48">
        <v>45918</v>
      </c>
      <c r="C2710" s="28">
        <v>101208</v>
      </c>
    </row>
    <row r="2711" spans="1:3" x14ac:dyDescent="0.25">
      <c r="A2711" s="28" t="str">
        <v>EED118995</v>
      </c>
      <c r="B2711" s="48">
        <v>45918</v>
      </c>
      <c r="C2711" s="28">
        <v>101320</v>
      </c>
    </row>
    <row r="2712" spans="1:3" x14ac:dyDescent="0.25">
      <c r="A2712" s="28" t="str">
        <v>EED118995</v>
      </c>
      <c r="B2712" s="48">
        <v>45918</v>
      </c>
      <c r="C2712" s="28">
        <v>103112</v>
      </c>
    </row>
    <row r="2713" spans="1:3" x14ac:dyDescent="0.25">
      <c r="A2713" s="28" t="str">
        <v>EED118995</v>
      </c>
      <c r="B2713" s="48">
        <v>45918</v>
      </c>
      <c r="C2713" s="28">
        <v>103116</v>
      </c>
    </row>
    <row r="2714" spans="1:3" x14ac:dyDescent="0.25">
      <c r="A2714" s="28" t="str">
        <v>EED118995</v>
      </c>
      <c r="B2714" s="48">
        <v>45918</v>
      </c>
      <c r="C2714" s="28">
        <v>103227</v>
      </c>
    </row>
    <row r="2715" spans="1:3" x14ac:dyDescent="0.25">
      <c r="A2715" s="28" t="str">
        <v>EED118995</v>
      </c>
      <c r="B2715" s="48">
        <v>45918</v>
      </c>
      <c r="C2715" s="28">
        <v>116420</v>
      </c>
    </row>
    <row r="2716" spans="1:3" x14ac:dyDescent="0.25">
      <c r="A2716" s="28" t="str">
        <v>EED118995</v>
      </c>
      <c r="B2716" s="48">
        <v>45918</v>
      </c>
      <c r="C2716" s="28">
        <v>117334</v>
      </c>
    </row>
    <row r="2717" spans="1:3" x14ac:dyDescent="0.25">
      <c r="A2717" s="28" t="str">
        <v>EED118995</v>
      </c>
      <c r="B2717" s="48">
        <v>45918</v>
      </c>
      <c r="C2717" s="28">
        <v>123108</v>
      </c>
    </row>
    <row r="2718" spans="1:3" x14ac:dyDescent="0.25">
      <c r="A2718" s="28" t="str">
        <v>EED118995</v>
      </c>
      <c r="B2718" s="48">
        <v>45918</v>
      </c>
      <c r="C2718" s="28">
        <v>127624</v>
      </c>
    </row>
    <row r="2719" spans="1:3" x14ac:dyDescent="0.25">
      <c r="A2719" s="28" t="str">
        <v>EED118995</v>
      </c>
      <c r="B2719" s="48">
        <v>45918</v>
      </c>
      <c r="C2719" s="28">
        <v>128012</v>
      </c>
    </row>
    <row r="2720" spans="1:3" x14ac:dyDescent="0.25">
      <c r="A2720" s="28" t="str">
        <v>EED118995</v>
      </c>
      <c r="B2720" s="48">
        <v>45918</v>
      </c>
      <c r="C2720" s="28">
        <v>141727</v>
      </c>
    </row>
    <row r="2721" spans="1:3" x14ac:dyDescent="0.25">
      <c r="A2721" s="28" t="str">
        <v>EED118995</v>
      </c>
      <c r="B2721" s="48">
        <v>45918</v>
      </c>
      <c r="C2721" s="28">
        <v>156604</v>
      </c>
    </row>
    <row r="2722" spans="1:3" x14ac:dyDescent="0.25">
      <c r="A2722" s="28" t="str">
        <v>EED118995</v>
      </c>
      <c r="B2722" s="48">
        <v>45918</v>
      </c>
      <c r="C2722" s="28">
        <v>159214</v>
      </c>
    </row>
    <row r="2723" spans="1:3" x14ac:dyDescent="0.25">
      <c r="A2723" s="28" t="str">
        <v>EED118995</v>
      </c>
      <c r="B2723" s="48">
        <v>45918</v>
      </c>
      <c r="C2723" s="28">
        <v>300602</v>
      </c>
    </row>
    <row r="2724" spans="1:3" x14ac:dyDescent="0.25">
      <c r="A2724" s="28" t="str">
        <v>EED118995</v>
      </c>
      <c r="B2724" s="48">
        <v>45918</v>
      </c>
      <c r="C2724" s="28">
        <v>301044</v>
      </c>
    </row>
    <row r="2725" spans="1:3" x14ac:dyDescent="0.25">
      <c r="A2725" s="28" t="str">
        <v>EED118995</v>
      </c>
      <c r="B2725" s="48">
        <v>45918</v>
      </c>
      <c r="C2725" s="28">
        <v>302910</v>
      </c>
    </row>
    <row r="2726" spans="1:3" x14ac:dyDescent="0.25">
      <c r="A2726" s="28" t="str">
        <v>EED118995</v>
      </c>
      <c r="B2726" s="48">
        <v>45918</v>
      </c>
      <c r="C2726" s="28">
        <v>303529</v>
      </c>
    </row>
    <row r="2727" spans="1:3" x14ac:dyDescent="0.25">
      <c r="A2727" s="28" t="str">
        <v>EED118995</v>
      </c>
      <c r="B2727" s="48">
        <v>45918</v>
      </c>
      <c r="C2727" s="28">
        <v>304042</v>
      </c>
    </row>
    <row r="2728" spans="1:3" x14ac:dyDescent="0.25">
      <c r="A2728" s="28" t="str">
        <v>EED118995</v>
      </c>
      <c r="B2728" s="48">
        <v>45918</v>
      </c>
      <c r="C2728" s="28">
        <v>304120</v>
      </c>
    </row>
    <row r="2729" spans="1:3" x14ac:dyDescent="0.25">
      <c r="A2729" s="28" t="str">
        <v>EED118995</v>
      </c>
      <c r="B2729" s="48">
        <v>45918</v>
      </c>
      <c r="C2729" s="28">
        <v>305636</v>
      </c>
    </row>
    <row r="2730" spans="1:3" x14ac:dyDescent="0.25">
      <c r="A2730" s="28" t="str">
        <v>EED118995</v>
      </c>
      <c r="B2730" s="48">
        <v>45918</v>
      </c>
      <c r="C2730" s="28">
        <v>308120</v>
      </c>
    </row>
    <row r="2731" spans="1:3" x14ac:dyDescent="0.25">
      <c r="A2731" s="28" t="str">
        <v>EED118995</v>
      </c>
      <c r="B2731" s="48">
        <v>45918</v>
      </c>
      <c r="C2731" s="28">
        <v>324406</v>
      </c>
    </row>
    <row r="2732" spans="1:3" x14ac:dyDescent="0.25">
      <c r="A2732" s="28" t="str">
        <v>EED118995</v>
      </c>
      <c r="B2732" s="48">
        <v>45918</v>
      </c>
      <c r="C2732" s="28">
        <v>353230</v>
      </c>
    </row>
    <row r="2733" spans="1:3" x14ac:dyDescent="0.25">
      <c r="A2733" s="28" t="str">
        <v>EED118995</v>
      </c>
      <c r="B2733" s="48">
        <v>45918</v>
      </c>
      <c r="C2733" s="28">
        <v>356619</v>
      </c>
    </row>
    <row r="2734" spans="1:3" x14ac:dyDescent="0.25">
      <c r="A2734" s="28" t="str">
        <v>EED118995</v>
      </c>
      <c r="B2734" s="48">
        <v>45918</v>
      </c>
      <c r="C2734" s="28">
        <v>359413</v>
      </c>
    </row>
    <row r="2735" spans="1:3" x14ac:dyDescent="0.25">
      <c r="A2735" s="28" t="str">
        <v>EED118995</v>
      </c>
      <c r="B2735" s="48">
        <v>45918</v>
      </c>
      <c r="C2735" s="28">
        <v>360731</v>
      </c>
    </row>
    <row r="2736" spans="1:3" x14ac:dyDescent="0.25">
      <c r="A2736" s="28" t="str">
        <v>EED118995</v>
      </c>
      <c r="B2736" s="48">
        <v>45918</v>
      </c>
      <c r="C2736" s="28">
        <v>369616</v>
      </c>
    </row>
    <row r="2737" spans="1:3" x14ac:dyDescent="0.25">
      <c r="A2737" s="28" t="str">
        <v>EED118995</v>
      </c>
      <c r="B2737" s="48">
        <v>45918</v>
      </c>
      <c r="C2737" s="28">
        <v>373746</v>
      </c>
    </row>
    <row r="2738" spans="1:3" x14ac:dyDescent="0.25">
      <c r="A2738" s="28" t="str">
        <v>EED118995</v>
      </c>
      <c r="B2738" s="48">
        <v>45918</v>
      </c>
      <c r="C2738" s="28">
        <v>379207</v>
      </c>
    </row>
    <row r="2739" spans="1:3" x14ac:dyDescent="0.25">
      <c r="A2739" s="28" t="str">
        <v>EED118995</v>
      </c>
      <c r="B2739" s="48">
        <v>45918</v>
      </c>
      <c r="C2739" s="28">
        <v>384808</v>
      </c>
    </row>
    <row r="2740" spans="1:3" x14ac:dyDescent="0.25">
      <c r="A2740" s="28" t="str">
        <v>EED118995</v>
      </c>
      <c r="B2740" s="48">
        <v>45918</v>
      </c>
      <c r="C2740" s="28">
        <v>395004</v>
      </c>
    </row>
    <row r="2741" spans="1:3" x14ac:dyDescent="0.25">
      <c r="A2741" s="28" t="str">
        <v>EED118995</v>
      </c>
      <c r="B2741" s="48">
        <v>45918</v>
      </c>
      <c r="C2741" s="28">
        <v>400118</v>
      </c>
    </row>
    <row r="2742" spans="1:3" x14ac:dyDescent="0.25">
      <c r="A2742" s="28" t="str">
        <v>EED118995</v>
      </c>
      <c r="B2742" s="48">
        <v>45918</v>
      </c>
      <c r="C2742" s="28">
        <v>400128</v>
      </c>
    </row>
    <row r="2743" spans="1:3" x14ac:dyDescent="0.25">
      <c r="A2743" s="28" t="str">
        <v>EED118995</v>
      </c>
      <c r="B2743" s="48">
        <v>45918</v>
      </c>
      <c r="C2743" s="28">
        <v>400137</v>
      </c>
    </row>
    <row r="2744" spans="1:3" x14ac:dyDescent="0.25">
      <c r="A2744" s="28" t="str">
        <v>EED118995</v>
      </c>
      <c r="B2744" s="48">
        <v>45918</v>
      </c>
      <c r="C2744" s="28">
        <v>400208</v>
      </c>
    </row>
    <row r="2745" spans="1:3" x14ac:dyDescent="0.25">
      <c r="A2745" s="28" t="str">
        <v>EED118995</v>
      </c>
      <c r="B2745" s="48">
        <v>45918</v>
      </c>
      <c r="C2745" s="28">
        <v>400274</v>
      </c>
    </row>
    <row r="2746" spans="1:3" x14ac:dyDescent="0.25">
      <c r="A2746" s="28" t="str">
        <v>EED118995</v>
      </c>
      <c r="B2746" s="48">
        <v>45918</v>
      </c>
      <c r="C2746" s="28">
        <v>400334</v>
      </c>
    </row>
    <row r="2747" spans="1:3" x14ac:dyDescent="0.25">
      <c r="A2747" s="28" t="str">
        <v>EED118995</v>
      </c>
      <c r="B2747" s="48">
        <v>45918</v>
      </c>
      <c r="C2747" s="28">
        <v>405225</v>
      </c>
    </row>
    <row r="2748" spans="1:3" x14ac:dyDescent="0.25">
      <c r="A2748" s="28" t="str">
        <v>EED118995</v>
      </c>
      <c r="B2748" s="48">
        <v>45918</v>
      </c>
      <c r="C2748" s="28">
        <v>422302</v>
      </c>
    </row>
    <row r="2749" spans="1:3" x14ac:dyDescent="0.25">
      <c r="A2749" s="28" t="str">
        <v>EED118995</v>
      </c>
      <c r="B2749" s="48">
        <v>45918</v>
      </c>
      <c r="C2749" s="28">
        <v>423201</v>
      </c>
    </row>
    <row r="2750" spans="1:3" x14ac:dyDescent="0.25">
      <c r="A2750" s="28" t="str">
        <v>EED118995</v>
      </c>
      <c r="B2750" s="48">
        <v>45918</v>
      </c>
      <c r="C2750" s="28">
        <v>424902</v>
      </c>
    </row>
    <row r="2751" spans="1:3" x14ac:dyDescent="0.25">
      <c r="A2751" s="28" t="str">
        <v>EED118995</v>
      </c>
      <c r="B2751" s="48">
        <v>45918</v>
      </c>
      <c r="C2751" s="28">
        <v>426103</v>
      </c>
    </row>
    <row r="2752" spans="1:3" x14ac:dyDescent="0.25">
      <c r="A2752" s="28" t="str">
        <v>EED118995</v>
      </c>
      <c r="B2752" s="48">
        <v>45918</v>
      </c>
      <c r="C2752" s="28">
        <v>426202</v>
      </c>
    </row>
    <row r="2753" spans="1:3" x14ac:dyDescent="0.25">
      <c r="A2753" s="28" t="str">
        <v>EED118995</v>
      </c>
      <c r="B2753" s="48">
        <v>45918</v>
      </c>
      <c r="C2753" s="28">
        <v>575304</v>
      </c>
    </row>
    <row r="2754" spans="1:3" x14ac:dyDescent="0.25">
      <c r="A2754" s="28" t="str">
        <v>EED118995</v>
      </c>
      <c r="B2754" s="48">
        <v>45918</v>
      </c>
      <c r="C2754" s="28">
        <v>582304</v>
      </c>
    </row>
    <row r="2755" spans="1:3" x14ac:dyDescent="0.25">
      <c r="A2755" s="28" t="str">
        <v>EED118995</v>
      </c>
      <c r="B2755" s="48">
        <v>45918</v>
      </c>
      <c r="C2755" s="28">
        <v>626810</v>
      </c>
    </row>
    <row r="2756" spans="1:3" x14ac:dyDescent="0.25">
      <c r="A2756" s="28" t="str">
        <v>EED118995</v>
      </c>
      <c r="B2756" s="48">
        <v>45918</v>
      </c>
      <c r="C2756" s="28">
        <v>740042</v>
      </c>
    </row>
    <row r="2757" spans="1:3" x14ac:dyDescent="0.25">
      <c r="A2757" s="28" t="str">
        <v>EED118995</v>
      </c>
      <c r="B2757" s="48">
        <v>45918</v>
      </c>
      <c r="C2757" s="28">
        <v>740043</v>
      </c>
    </row>
    <row r="2758" spans="1:3" x14ac:dyDescent="0.25">
      <c r="A2758" s="28" t="str">
        <v>EED118995</v>
      </c>
      <c r="B2758" s="48">
        <v>45918</v>
      </c>
      <c r="C2758" s="28">
        <v>740044</v>
      </c>
    </row>
    <row r="2759" spans="1:3" x14ac:dyDescent="0.25">
      <c r="A2759" s="28" t="str">
        <v>EED118995</v>
      </c>
      <c r="B2759" s="48">
        <v>45918</v>
      </c>
      <c r="C2759" s="28">
        <v>740045</v>
      </c>
    </row>
    <row r="2760" spans="1:3" x14ac:dyDescent="0.25">
      <c r="A2760" s="28" t="str">
        <v>EED118995</v>
      </c>
      <c r="B2760" s="48">
        <v>45918</v>
      </c>
      <c r="C2760" s="28">
        <v>740046</v>
      </c>
    </row>
    <row r="2761" spans="1:3" x14ac:dyDescent="0.25">
      <c r="A2761" s="28" t="str">
        <v>EED118995</v>
      </c>
      <c r="B2761" s="48">
        <v>45918</v>
      </c>
      <c r="C2761" s="28">
        <v>740047</v>
      </c>
    </row>
    <row r="2762" spans="1:3" x14ac:dyDescent="0.25">
      <c r="A2762" s="28" t="str">
        <v>EED118995</v>
      </c>
      <c r="B2762" s="48">
        <v>45918</v>
      </c>
      <c r="C2762" s="28">
        <v>740052</v>
      </c>
    </row>
    <row r="2763" spans="1:3" x14ac:dyDescent="0.25">
      <c r="A2763" s="28" t="str">
        <v>EED118995</v>
      </c>
      <c r="B2763" s="48">
        <v>45918</v>
      </c>
      <c r="C2763" s="28">
        <v>740053</v>
      </c>
    </row>
    <row r="2764" spans="1:3" x14ac:dyDescent="0.25">
      <c r="A2764" s="28" t="str">
        <v>EED118995</v>
      </c>
      <c r="B2764" s="48">
        <v>45918</v>
      </c>
      <c r="C2764" s="28">
        <v>740368</v>
      </c>
    </row>
    <row r="2765" spans="1:3" x14ac:dyDescent="0.25">
      <c r="A2765" s="28" t="str">
        <v>EED118995</v>
      </c>
      <c r="B2765" s="48">
        <v>45918</v>
      </c>
      <c r="C2765" s="28">
        <v>740717</v>
      </c>
    </row>
    <row r="2766" spans="1:3" x14ac:dyDescent="0.25">
      <c r="A2766" s="28" t="str">
        <v>EED118995</v>
      </c>
      <c r="B2766" s="48">
        <v>45918</v>
      </c>
      <c r="C2766" s="28">
        <v>740809</v>
      </c>
    </row>
    <row r="2767" spans="1:3" x14ac:dyDescent="0.25">
      <c r="A2767" s="28" t="str">
        <v>EED118995</v>
      </c>
      <c r="B2767" s="48">
        <v>45918</v>
      </c>
      <c r="C2767" s="28">
        <v>741041</v>
      </c>
    </row>
    <row r="2768" spans="1:3" x14ac:dyDescent="0.25">
      <c r="A2768" s="28" t="str">
        <v>EED118995</v>
      </c>
      <c r="B2768" s="48">
        <v>45918</v>
      </c>
      <c r="C2768" s="28">
        <v>741042</v>
      </c>
    </row>
    <row r="2769" spans="1:3" x14ac:dyDescent="0.25">
      <c r="A2769" s="28" t="str">
        <v>EED118995</v>
      </c>
      <c r="B2769" s="48">
        <v>45918</v>
      </c>
      <c r="C2769" s="28">
        <v>846102</v>
      </c>
    </row>
    <row r="2770" spans="1:3" x14ac:dyDescent="0.25">
      <c r="A2770" s="28" t="str">
        <v>EED118995</v>
      </c>
      <c r="B2770" s="48">
        <v>45918</v>
      </c>
      <c r="C2770" s="28">
        <v>900007328</v>
      </c>
    </row>
    <row r="2771" spans="1:3" x14ac:dyDescent="0.25">
      <c r="A2771" s="28" t="str">
        <v>EED118995</v>
      </c>
      <c r="B2771" s="48">
        <v>45918</v>
      </c>
      <c r="C2771" s="28">
        <v>900007329</v>
      </c>
    </row>
    <row r="2772" spans="1:3" x14ac:dyDescent="0.25">
      <c r="A2772" s="28" t="str">
        <v>EED118995</v>
      </c>
      <c r="B2772" s="48">
        <v>45918</v>
      </c>
      <c r="C2772" s="28">
        <v>906113</v>
      </c>
    </row>
    <row r="2773" spans="1:3" x14ac:dyDescent="0.25">
      <c r="A2773" s="28" t="str">
        <v>EED118995</v>
      </c>
      <c r="B2773" s="48">
        <v>45918</v>
      </c>
      <c r="C2773" s="28">
        <v>921304</v>
      </c>
    </row>
    <row r="2774" spans="1:3" x14ac:dyDescent="0.25">
      <c r="A2774" s="28" t="str">
        <v>EED118995</v>
      </c>
      <c r="B2774" s="48">
        <v>45918</v>
      </c>
      <c r="C2774" s="28">
        <v>926201</v>
      </c>
    </row>
    <row r="2775" spans="1:3" x14ac:dyDescent="0.25">
      <c r="A2775" s="28">
        <v>0</v>
      </c>
      <c r="B2775" s="48">
        <v>0</v>
      </c>
      <c r="C2775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3439</v>
      </c>
      <c r="C187" s="13" t="s">
        <v>3440</v>
      </c>
      <c r="D187" s="14" t="s">
        <v>1188</v>
      </c>
      <c r="E187" s="26" t="s">
        <v>3441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3443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3444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3445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3446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3462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3484</v>
      </c>
      <c r="C195" s="13" t="s">
        <v>3490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3491</v>
      </c>
      <c r="C196" s="13" t="s">
        <v>3490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3593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3594</v>
      </c>
      <c r="C198" s="13" t="s">
        <v>3595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3613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3616</v>
      </c>
      <c r="C200" s="13" t="s">
        <v>3617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3619</v>
      </c>
      <c r="C201" s="13" t="s">
        <v>826</v>
      </c>
      <c r="D201" s="1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 filterMode="1"/>
  <dimension ref="A1:T365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hidden="1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3571</v>
      </c>
    </row>
    <row r="3" spans="1:20" hidden="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_xlfn._xlws.SORT(_xlfn._xlws.FILTER(A3:D365,C3:C365=0))</f>
        <v>#VALUE!</v>
      </c>
      <c r="I3" s="1"/>
      <c r="J3" s="1"/>
      <c r="K3" s="1"/>
      <c r="L3" s="25"/>
      <c r="M3" t="e" cm="1" vm="1">
        <f t="array" ref="M3">_xlfn._xlws.SORT(_xlfn.TEXTJOIN(",", TRUE, _xlfn._xlws.FILTER(I:I, ISNUMBER(--LEFT(I:I,1)))))</f>
        <v>#VALUE!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3601</v>
      </c>
    </row>
    <row r="4" spans="1:20" hidden="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3580</v>
      </c>
    </row>
    <row r="5" spans="1:20" hidden="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3580</v>
      </c>
    </row>
    <row r="6" spans="1:20" hidden="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 t="str">
        <v>Delivered</v>
      </c>
      <c r="R6" s="1" t="str">
        <v>IISER PUNE</v>
      </c>
      <c r="S6" s="2">
        <f>IF(ISBLANK(VLOOKUP(P6,MasterSheet!Q:X,8,FALSE)), "", VLOOKUP(P6,MasterSheet!Q:X,8,FALSE))</f>
        <v>45917</v>
      </c>
      <c r="T6" s="25" t="s">
        <v>3598</v>
      </c>
    </row>
    <row r="7" spans="1:20" hidden="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 t="str">
        <v>Delivered</v>
      </c>
      <c r="R7" s="1" t="str">
        <v>IIT KANPUR</v>
      </c>
      <c r="S7" s="2">
        <f>IF(ISBLANK(VLOOKUP(P7,MasterSheet!Q:X,8,FALSE)), "", VLOOKUP(P7,MasterSheet!Q:X,8,FALSE))</f>
        <v>45917</v>
      </c>
      <c r="T7" s="25" t="s">
        <v>3599</v>
      </c>
    </row>
    <row r="8" spans="1:20" hidden="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3600</v>
      </c>
    </row>
    <row r="9" spans="1:20" hidden="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3597</v>
      </c>
    </row>
    <row r="10" spans="1:20" hidden="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3580</v>
      </c>
    </row>
    <row r="11" spans="1:20" hidden="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3580</v>
      </c>
    </row>
    <row r="12" spans="1:20" hidden="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hidden="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hidden="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hidden="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hidden="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hidden="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hidden="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hidden="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hidden="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hidden="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hidden="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hidden="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hidden="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hidden="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hidden="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hidden="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hidden="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hidden="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hidden="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hidden="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hidden="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hidden="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hidden="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hidden="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hidden="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hidden="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hidden="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hidden="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hidden="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hidden="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hidden="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hidden="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hidden="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hidden="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hidden="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hidden="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hidden="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hidden="1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hidden="1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hidden="1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hidden="1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hidden="1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hidden="1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hidden="1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hidden="1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hidden="1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hidden="1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hidden="1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hidden="1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hidden="1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hidden="1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hidden="1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hidden="1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hidden="1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hidden="1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hidden="1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hidden="1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hidden="1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hidden="1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hidden="1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hidden="1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hidden="1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hidden="1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hidden="1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hidden="1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hidden="1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hidden="1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hidden="1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hidden="1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hidden="1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hidden="1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hidden="1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hidden="1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hidden="1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hidden="1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hidden="1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hidden="1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hidden="1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hidden="1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hidden="1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hidden="1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hidden="1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hidden="1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hidden="1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hidden="1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hidden="1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hidden="1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hidden="1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hidden="1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hidden="1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hidden="1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hidden="1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hidden="1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hidden="1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hidden="1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hidden="1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hidden="1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hidden="1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hidden="1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hidden="1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hidden="1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hidden="1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hidden="1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hidden="1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hidden="1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hidden="1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hidden="1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hidden="1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hidden="1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hidden="1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hidden="1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hidden="1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hidden="1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hidden="1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hidden="1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hidden="1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hidden="1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hidden="1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hidden="1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hidden="1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hidden="1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hidden="1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hidden="1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hidden="1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hidden="1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hidden="1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hidden="1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hidden="1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hidden="1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hidden="1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hidden="1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hidden="1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hidden="1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hidden="1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hidden="1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hidden="1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hidden="1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hidden="1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hidden="1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hidden="1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hidden="1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hidden="1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hidden="1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hidden="1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hidden="1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hidden="1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hidden="1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hidden="1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hidden="1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hidden="1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hidden="1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hidden="1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hidden="1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hidden="1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hidden="1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hidden="1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hidden="1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hidden="1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hidden="1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hidden="1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hidden="1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hidden="1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hidden="1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hidden="1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hidden="1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hidden="1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hidden="1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hidden="1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hidden="1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hidden="1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hidden="1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hidden="1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hidden="1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hidden="1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hidden="1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hidden="1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hidden="1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hidden="1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hidden="1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hidden="1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hidden="1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hidden="1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hidden="1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hidden="1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hidden="1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hidden="1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hidden="1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hidden="1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hidden="1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hidden="1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hidden="1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hidden="1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hidden="1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hidden="1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hidden="1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hidden="1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hidden="1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hidden="1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hidden="1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hidden="1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hidden="1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hidden="1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hidden="1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hidden="1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hidden="1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hidden="1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hidden="1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hidden="1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hidden="1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hidden="1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hidden="1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hidden="1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hidden="1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hidden="1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hidden="1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hidden="1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hidden="1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hidden="1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hidden="1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hidden="1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hidden="1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hidden="1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hidden="1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hidden="1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hidden="1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hidden="1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hidden="1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hidden="1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hidden="1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hidden="1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hidden="1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hidden="1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hidden="1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hidden="1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hidden="1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hidden="1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hidden="1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hidden="1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hidden="1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hidden="1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hidden="1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hidden="1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hidden="1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hidden="1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hidden="1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hidden="1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hidden="1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hidden="1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hidden="1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hidden="1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hidden="1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hidden="1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hidden="1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hidden="1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hidden="1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hidden="1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hidden="1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hidden="1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hidden="1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hidden="1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hidden="1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hidden="1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hidden="1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hidden="1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hidden="1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hidden="1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hidden="1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hidden="1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hidden="1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hidden="1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hidden="1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hidden="1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hidden="1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hidden="1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hidden="1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hidden="1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hidden="1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hidden="1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hidden="1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hidden="1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hidden="1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hidden="1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hidden="1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hidden="1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hidden="1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hidden="1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hidden="1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hidden="1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hidden="1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hidden="1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hidden="1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hidden="1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hidden="1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hidden="1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hidden="1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hidden="1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hidden="1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hidden="1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hidden="1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hidden="1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hidden="1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hidden="1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hidden="1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hidden="1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hidden="1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hidden="1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hidden="1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hidden="1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hidden="1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hidden="1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hidden="1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hidden="1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hidden="1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hidden="1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hidden="1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hidden="1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hidden="1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hidden="1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hidden="1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hidden="1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hidden="1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hidden="1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hidden="1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hidden="1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hidden="1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hidden="1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hidden="1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hidden="1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autoFilter ref="A1:F365" xr:uid="{00000000-0001-0000-0400-000000000000}">
    <filterColumn colId="0">
      <filters>
        <dateGroupItem year="2025" month="9" day="11" dateTimeGrouping="day"/>
        <dateGroupItem year="2025" month="9" day="13" dateTimeGrouping="day"/>
        <dateGroupItem year="2025" month="9" day="15" dateTimeGrouping="day"/>
      </filters>
    </filterColumn>
  </autoFilter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K1" zoomScale="85" zoomScaleNormal="85" workbookViewId="0">
      <selection activeCell="S1" sqref="S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77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218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Saturday</v>
      </c>
      <c r="K3" s="1">
        <f t="shared" si="0"/>
        <v>1</v>
      </c>
      <c r="L3" s="1" t="str">
        <v>ACTREC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Saturday</v>
      </c>
      <c r="R3" s="1">
        <f t="shared" si="1"/>
        <v>1</v>
      </c>
      <c r="S3" s="1" t="str">
        <f>VLOOKUP(P3,'Customer List'!C:D,2,)</f>
        <v>OutStation</v>
      </c>
    </row>
    <row r="4" spans="1:19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>
        <v>0</v>
      </c>
      <c r="G4" s="1" t="str">
        <v>Delhi</v>
      </c>
      <c r="H4" s="1" t="str">
        <v>Priyanka Madam</v>
      </c>
      <c r="K4" s="1">
        <f t="shared" si="0"/>
        <v>1</v>
      </c>
      <c r="L4" s="1" t="str">
        <v>AIIMS</v>
      </c>
      <c r="M4" s="1">
        <v>4</v>
      </c>
      <c r="N4" s="1" t="str">
        <v>BioLegend</v>
      </c>
      <c r="O4" s="1">
        <v>0</v>
      </c>
      <c r="P4" s="1" t="str">
        <v>Delhi</v>
      </c>
      <c r="Q4" s="1" t="str">
        <v>Priyanka Madam</v>
      </c>
      <c r="R4" s="1">
        <f t="shared" si="1"/>
        <v>1</v>
      </c>
      <c r="S4" s="1" t="str">
        <f>VLOOKUP(P4,'Customer List'!C:D,2,)</f>
        <v>Local</v>
      </c>
    </row>
    <row r="5" spans="1:19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>
        <v>0</v>
      </c>
      <c r="G5" s="1" t="str">
        <v>CHENNAI</v>
      </c>
      <c r="H5" s="1" t="str">
        <v>Saturday</v>
      </c>
      <c r="K5" s="1">
        <f t="shared" si="0"/>
        <v>2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Saturday</v>
      </c>
      <c r="R5" s="1">
        <f t="shared" si="1"/>
        <v>2</v>
      </c>
      <c r="S5" s="1" t="str">
        <f>VLOOKUP(P5,'Customer List'!C:D,2,)</f>
        <v>OutStation</v>
      </c>
    </row>
    <row r="6" spans="1:19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>
        <v>0</v>
      </c>
      <c r="G6" s="1" t="str">
        <v>MADURAI</v>
      </c>
      <c r="H6" s="1" t="str">
        <v>Saturday</v>
      </c>
      <c r="K6" s="1">
        <f t="shared" si="0"/>
        <v>4</v>
      </c>
      <c r="L6" s="1" t="str">
        <v>ARVIND MEDICAL</v>
      </c>
      <c r="M6" s="1">
        <v>4</v>
      </c>
      <c r="N6" s="1" t="str">
        <v>BioLegend</v>
      </c>
      <c r="O6" s="1">
        <v>0</v>
      </c>
      <c r="P6" s="1" t="str">
        <v>MADURAI</v>
      </c>
      <c r="Q6" s="1" t="str">
        <v>Saturday</v>
      </c>
      <c r="R6" s="1">
        <f t="shared" si="1"/>
        <v>4</v>
      </c>
      <c r="S6" s="1" t="str">
        <f>VLOOKUP(P6,'Customer List'!C:D,2,)</f>
        <v>OutStation</v>
      </c>
    </row>
    <row r="7" spans="1:19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>
        <v>0</v>
      </c>
      <c r="G7" s="1" t="str">
        <v>MADURAI</v>
      </c>
      <c r="H7" s="1" t="str">
        <v>Saturday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>
        <f t="shared" si="1"/>
        <v>5</v>
      </c>
      <c r="S7" s="1" t="str">
        <f>VLOOKUP(P7,'Customer List'!C:D,2,)</f>
        <v>OutStation</v>
      </c>
    </row>
    <row r="8" spans="1:19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for stock</v>
      </c>
      <c r="G8" s="1" t="str">
        <v>Banglore</v>
      </c>
      <c r="H8" s="1" t="str">
        <v>Stock</v>
      </c>
      <c r="K8" s="1">
        <f t="shared" si="0"/>
        <v>1</v>
      </c>
      <c r="L8" s="1" t="str">
        <v>AURIGINE ONCO</v>
      </c>
      <c r="M8" s="1">
        <v>4</v>
      </c>
      <c r="N8" s="1" t="str">
        <v>BioLegend</v>
      </c>
      <c r="O8" s="1">
        <v>0</v>
      </c>
      <c r="P8" s="1" t="str">
        <v>Banglore</v>
      </c>
      <c r="Q8" s="1" t="str">
        <v>Saturday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>
        <v>0</v>
      </c>
      <c r="G9" s="1" t="str">
        <v>Banglore</v>
      </c>
      <c r="H9" s="1" t="str">
        <v>Saturday</v>
      </c>
      <c r="K9" s="1">
        <f t="shared" si="0"/>
        <v>48</v>
      </c>
      <c r="L9" s="1" t="str">
        <v>AURIGINE SERVICE</v>
      </c>
      <c r="M9" s="1">
        <v>4</v>
      </c>
      <c r="N9" s="1" t="str">
        <v>BioLegend</v>
      </c>
      <c r="O9" s="1">
        <v>0</v>
      </c>
      <c r="P9" s="1" t="str">
        <v>Hyderabad</v>
      </c>
      <c r="Q9" s="1" t="str">
        <v>Saturday</v>
      </c>
      <c r="R9" s="1">
        <f t="shared" si="1"/>
        <v>48</v>
      </c>
      <c r="S9" s="1" t="str">
        <f>VLOOKUP(P9,'Customer List'!C:D,2,)</f>
        <v>OutStation</v>
      </c>
    </row>
    <row r="10" spans="1:19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>
        <v>0</v>
      </c>
      <c r="G10" s="1" t="str">
        <v>Hyderabad</v>
      </c>
      <c r="H10" s="1" t="str">
        <v>Saturday</v>
      </c>
      <c r="K10" s="1">
        <f t="shared" si="0"/>
        <v>1</v>
      </c>
      <c r="L10" s="1" t="str">
        <v>BIO AID</v>
      </c>
      <c r="M10" s="1">
        <v>4</v>
      </c>
      <c r="N10" s="1" t="str">
        <v>BioLegend</v>
      </c>
      <c r="O10" s="1">
        <v>0</v>
      </c>
      <c r="P10" s="1" t="str">
        <v>Bhopal</v>
      </c>
      <c r="Q10" s="1" t="str">
        <v>Saturday</v>
      </c>
      <c r="R10" s="1">
        <f t="shared" si="1"/>
        <v>1</v>
      </c>
      <c r="S10" s="1" t="str">
        <f>VLOOKUP(P10,'Customer List'!C:D,2,)</f>
        <v>OutStation</v>
      </c>
    </row>
    <row r="11" spans="1:19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>
        <v>0</v>
      </c>
      <c r="G11" s="1" t="str">
        <v>Hyderabad</v>
      </c>
      <c r="H11" s="1" t="str">
        <v>Saturday</v>
      </c>
      <c r="K11" s="1">
        <f t="shared" si="0"/>
        <v>4</v>
      </c>
      <c r="L11" s="1" t="str">
        <v>BIO SOLUTION</v>
      </c>
      <c r="M11" s="1">
        <v>-20</v>
      </c>
      <c r="N11" s="1" t="str">
        <v>BioLegend</v>
      </c>
      <c r="O11" s="1">
        <v>0</v>
      </c>
      <c r="P11" s="1" t="str">
        <v>Hyderabad</v>
      </c>
      <c r="Q11" s="1" t="str">
        <v>Saturday</v>
      </c>
      <c r="R11" s="1">
        <f t="shared" si="1"/>
        <v>4</v>
      </c>
      <c r="S11" s="1" t="str">
        <f>VLOOKUP(P11,'Customer List'!C:D,2,)</f>
        <v>OutStation</v>
      </c>
    </row>
    <row r="12" spans="1:19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>
        <v>0</v>
      </c>
      <c r="G12" s="1" t="str">
        <v>Hyderabad</v>
      </c>
      <c r="H12" s="1" t="str">
        <v>Saturday</v>
      </c>
      <c r="K12" s="1">
        <f t="shared" si="0"/>
        <v>2</v>
      </c>
      <c r="L12" s="1" t="str">
        <v>BIO SOLUTION</v>
      </c>
      <c r="M12" s="1">
        <v>4</v>
      </c>
      <c r="N12" s="1" t="str">
        <v>BioLegend</v>
      </c>
      <c r="O12" s="1">
        <v>0</v>
      </c>
      <c r="P12" s="1" t="str">
        <v>Hyderabad</v>
      </c>
      <c r="Q12" s="1" t="str">
        <v>Saturday</v>
      </c>
      <c r="R12" s="1">
        <f t="shared" si="1"/>
        <v>2</v>
      </c>
      <c r="S12" s="1" t="str">
        <f>VLOOKUP(P12,'Customer List'!C:D,2,)</f>
        <v>OutStation</v>
      </c>
    </row>
    <row r="13" spans="1:19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>
        <v>0</v>
      </c>
      <c r="G13" s="1" t="str">
        <v>Hyderabad</v>
      </c>
      <c r="H13" s="1" t="str">
        <v>Saturday</v>
      </c>
      <c r="K13" s="1">
        <f t="shared" si="0"/>
        <v>2</v>
      </c>
      <c r="L13" s="1" t="str">
        <v>BIOCON</v>
      </c>
      <c r="M13" s="1">
        <v>4</v>
      </c>
      <c r="N13" s="1" t="str">
        <v>BioLegend</v>
      </c>
      <c r="O13" s="1" t="str">
        <v xml:space="preserve">Pending Confirmation By Customer </v>
      </c>
      <c r="P13" s="1" t="str">
        <v>Banglore</v>
      </c>
      <c r="Q13" s="1" t="str">
        <v xml:space="preserve">Pending Confirmation By Customer </v>
      </c>
      <c r="R13" s="1">
        <f t="shared" si="1"/>
        <v>2</v>
      </c>
      <c r="S13" s="1" t="str">
        <f>VLOOKUP(P13,'Customer List'!C:D,2,)</f>
        <v>OutStation</v>
      </c>
    </row>
    <row r="14" spans="1:19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>
        <v>0</v>
      </c>
      <c r="G14" s="1" t="str">
        <v>Hyderabad</v>
      </c>
      <c r="H14" s="1" t="str">
        <v>Saturday</v>
      </c>
      <c r="K14" s="1">
        <f t="shared" si="0"/>
        <v>1</v>
      </c>
      <c r="L14" s="1" t="str">
        <v>Demo Piece</v>
      </c>
      <c r="M14" s="1">
        <v>4</v>
      </c>
      <c r="N14" s="1" t="str">
        <v>BioLegend</v>
      </c>
      <c r="O14" s="1" t="str">
        <v>Mohan Sir, (Demo)</v>
      </c>
      <c r="P14" s="1" t="e">
        <v>#N/A</v>
      </c>
      <c r="Q14" s="1" t="str">
        <v>Mohan Sir, (Demo)</v>
      </c>
      <c r="R14" s="1">
        <f t="shared" si="1"/>
        <v>1</v>
      </c>
      <c r="S14" s="1" t="e">
        <f>VLOOKUP(P14,'Customer List'!C:D,2,)</f>
        <v>#N/A</v>
      </c>
    </row>
    <row r="15" spans="1:19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>
        <v>0</v>
      </c>
      <c r="G15" s="1" t="str">
        <v>Hyderabad</v>
      </c>
      <c r="H15" s="1" t="str">
        <v>Saturday</v>
      </c>
      <c r="K15" s="1">
        <f t="shared" si="0"/>
        <v>4</v>
      </c>
      <c r="L15" s="1" t="str">
        <v>GK Bio</v>
      </c>
      <c r="M15" s="1">
        <v>4</v>
      </c>
      <c r="N15" s="1" t="str">
        <v>BioLegend</v>
      </c>
      <c r="O15" s="1">
        <v>0</v>
      </c>
      <c r="P15" s="1" t="str">
        <v>Pune</v>
      </c>
      <c r="Q15" s="1" t="str">
        <v>Saturday</v>
      </c>
      <c r="R15" s="1">
        <f t="shared" si="1"/>
        <v>4</v>
      </c>
      <c r="S15" s="1" t="str">
        <f>VLOOKUP(P15,'Customer List'!C:D,2,)</f>
        <v>OutStation</v>
      </c>
    </row>
    <row r="16" spans="1:19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>
        <v>0</v>
      </c>
      <c r="G16" s="1" t="str">
        <v>Hyderabad</v>
      </c>
      <c r="H16" s="1" t="str">
        <v>Saturday</v>
      </c>
      <c r="K16" s="1">
        <f t="shared" si="0"/>
        <v>1</v>
      </c>
      <c r="L16" s="1" t="str">
        <v>Goldlake</v>
      </c>
      <c r="M16" s="1">
        <v>4</v>
      </c>
      <c r="N16" s="1" t="str">
        <v>Cytoskeleton</v>
      </c>
      <c r="O16" s="1">
        <v>0</v>
      </c>
      <c r="P16" s="1" t="str">
        <v>PUNE</v>
      </c>
      <c r="Q16" s="1" t="str">
        <v>Saturday</v>
      </c>
      <c r="R16" s="1">
        <f t="shared" si="1"/>
        <v>1</v>
      </c>
      <c r="S16" s="1" t="str">
        <f>VLOOKUP(P16,'Customer List'!C:D,2,)</f>
        <v>OutStation</v>
      </c>
    </row>
    <row r="17" spans="1:19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>
        <v>0</v>
      </c>
      <c r="G17" s="1" t="str">
        <v>Hyderabad</v>
      </c>
      <c r="H17" s="1" t="str">
        <v>Saturday</v>
      </c>
      <c r="K17" s="1">
        <f t="shared" si="0"/>
        <v>1</v>
      </c>
      <c r="L17" s="1" t="str">
        <v>HELIX</v>
      </c>
      <c r="M17" s="1">
        <v>-20</v>
      </c>
      <c r="N17" s="1" t="str">
        <v>BioLegend</v>
      </c>
      <c r="O17" s="1">
        <v>0</v>
      </c>
      <c r="P17" s="1" t="str">
        <v>Kerala</v>
      </c>
      <c r="Q17" s="1" t="str">
        <v>Saturday</v>
      </c>
      <c r="R17" s="1">
        <f t="shared" si="1"/>
        <v>1</v>
      </c>
      <c r="S17" s="1" t="str">
        <f>VLOOKUP(P17,'Customer List'!C:D,2,)</f>
        <v>OutStation</v>
      </c>
    </row>
    <row r="18" spans="1:19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>
        <v>0</v>
      </c>
      <c r="G18" s="1" t="str">
        <v>Hyderabad</v>
      </c>
      <c r="H18" s="1" t="str">
        <v>Saturday</v>
      </c>
      <c r="K18" s="1">
        <f t="shared" si="0"/>
        <v>1</v>
      </c>
      <c r="L18" s="1" t="str">
        <v>Hinduja</v>
      </c>
      <c r="M18" s="1">
        <v>4</v>
      </c>
      <c r="N18" s="1" t="str">
        <v>BioLegend</v>
      </c>
      <c r="O18" s="1" t="str">
        <v>PO Awaited</v>
      </c>
      <c r="P18" s="1" t="str">
        <v>Mumbai</v>
      </c>
      <c r="Q18" s="1" t="str">
        <v>PO Awaited</v>
      </c>
      <c r="R18" s="1">
        <f t="shared" si="1"/>
        <v>1</v>
      </c>
      <c r="S18" s="1" t="str">
        <f>VLOOKUP(P18,'Customer List'!C:D,2,)</f>
        <v>OutStation</v>
      </c>
    </row>
    <row r="19" spans="1:19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>
        <v>0</v>
      </c>
      <c r="G19" s="1" t="str">
        <v>Hyderabad</v>
      </c>
      <c r="H19" s="1" t="str">
        <v>Saturday</v>
      </c>
      <c r="K19" s="1">
        <f t="shared" si="0"/>
        <v>3</v>
      </c>
      <c r="L19" s="1" t="str">
        <v>IMMUNEEL</v>
      </c>
      <c r="M19" s="1">
        <v>4</v>
      </c>
      <c r="N19" s="1" t="str">
        <v>BioLegend</v>
      </c>
      <c r="O19" s="1">
        <v>0</v>
      </c>
      <c r="P19" s="1" t="str">
        <v>Banglore</v>
      </c>
      <c r="Q19" s="1" t="str">
        <v>Saturday</v>
      </c>
      <c r="R19" s="1">
        <f t="shared" si="1"/>
        <v>3</v>
      </c>
      <c r="S19" s="1" t="str">
        <f>VLOOKUP(P19,'Customer List'!C:D,2,)</f>
        <v>OutStation</v>
      </c>
    </row>
    <row r="20" spans="1:19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>
        <v>0</v>
      </c>
      <c r="G20" s="1" t="str">
        <v>Hyderabad</v>
      </c>
      <c r="H20" s="1" t="str">
        <v>Saturday</v>
      </c>
      <c r="K20" s="1">
        <f t="shared" si="0"/>
        <v>1</v>
      </c>
      <c r="L20" s="1" t="str">
        <v>INTAS</v>
      </c>
      <c r="M20" s="1">
        <v>4</v>
      </c>
      <c r="N20" s="1" t="str">
        <v>BioLegend</v>
      </c>
      <c r="O20" s="1">
        <v>0</v>
      </c>
      <c r="P20" s="1" t="str">
        <v>Ahemedabad</v>
      </c>
      <c r="Q20" s="1" t="str">
        <v>Saturday</v>
      </c>
      <c r="R20" s="1">
        <f t="shared" si="1"/>
        <v>1</v>
      </c>
      <c r="S20" s="1" t="str">
        <f>VLOOKUP(P20,'Customer List'!C:D,2,)</f>
        <v>OutStation</v>
      </c>
    </row>
    <row r="21" spans="1:19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>
        <v>0</v>
      </c>
      <c r="G21" s="1" t="str">
        <v>Hyderabad</v>
      </c>
      <c r="H21" s="1" t="str">
        <v>Saturday</v>
      </c>
      <c r="K21" s="1">
        <f t="shared" si="0"/>
        <v>2</v>
      </c>
      <c r="L21" s="1" t="str">
        <v>INVITRO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Priyanka Madam</v>
      </c>
      <c r="R21" s="1">
        <f t="shared" si="1"/>
        <v>2</v>
      </c>
      <c r="S21" s="1" t="str">
        <f>VLOOKUP(P21,'Customer List'!C:D,2,)</f>
        <v>Local</v>
      </c>
    </row>
    <row r="22" spans="1:19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>
        <v>0</v>
      </c>
      <c r="G22" s="1" t="str">
        <v>Hyderabad</v>
      </c>
      <c r="H22" s="1" t="str">
        <v>Saturday</v>
      </c>
      <c r="K22" s="1">
        <f t="shared" si="0"/>
        <v>1</v>
      </c>
      <c r="L22" s="1" t="str">
        <v>JNU</v>
      </c>
      <c r="M22" s="1">
        <v>4</v>
      </c>
      <c r="N22" s="1" t="str">
        <v>MABTECH</v>
      </c>
      <c r="O22" s="1">
        <v>0</v>
      </c>
      <c r="P22" s="1" t="str">
        <v>DELHI</v>
      </c>
      <c r="Q22" s="1" t="str">
        <v>Priyanka Madam</v>
      </c>
      <c r="R22" s="1">
        <f t="shared" si="1"/>
        <v>1</v>
      </c>
      <c r="S22" s="1" t="str">
        <f>VLOOKUP(P22,'Customer List'!C:D,2,)</f>
        <v>Local</v>
      </c>
    </row>
    <row r="23" spans="1:19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>
        <v>0</v>
      </c>
      <c r="G23" s="1" t="str">
        <v>Hyderabad</v>
      </c>
      <c r="H23" s="1" t="str">
        <v>Saturday</v>
      </c>
      <c r="K23" s="1">
        <f t="shared" si="0"/>
        <v>1</v>
      </c>
      <c r="L23" s="1" t="str">
        <v>MANIPAL</v>
      </c>
      <c r="M23" s="1">
        <v>-80</v>
      </c>
      <c r="N23" s="1" t="str">
        <v>DHARMACON</v>
      </c>
      <c r="O23" s="1">
        <v>0</v>
      </c>
      <c r="P23" s="1" t="str">
        <v>Banglore</v>
      </c>
      <c r="Q23" s="1" t="str">
        <v>Saturday</v>
      </c>
      <c r="R23" s="1">
        <f t="shared" si="1"/>
        <v>1</v>
      </c>
      <c r="S23" s="1" t="str">
        <f>VLOOKUP(P23,'Customer List'!C:D,2,)</f>
        <v>OutStation</v>
      </c>
    </row>
    <row r="24" spans="1:19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>
        <v>0</v>
      </c>
      <c r="G24" s="1" t="str">
        <v>Hyderabad</v>
      </c>
      <c r="H24" s="1" t="str">
        <v>Saturday</v>
      </c>
      <c r="K24" s="1">
        <f t="shared" si="0"/>
        <v>14</v>
      </c>
      <c r="L24" s="1" t="str">
        <v>MIRANDA</v>
      </c>
      <c r="M24" s="1">
        <v>4</v>
      </c>
      <c r="N24" s="1" t="str">
        <v>BioLegend</v>
      </c>
      <c r="O24" s="1">
        <v>0</v>
      </c>
      <c r="P24" s="1" t="str">
        <v>Delhi</v>
      </c>
      <c r="Q24" s="1" t="str">
        <v>Priyanka Madam (one Kit of 14pcs)</v>
      </c>
      <c r="R24" s="1">
        <f t="shared" si="1"/>
        <v>14</v>
      </c>
      <c r="S24" s="1" t="str">
        <f>VLOOKUP(P24,'Customer List'!C:D,2,)</f>
        <v>Local</v>
      </c>
    </row>
    <row r="25" spans="1:19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>
        <v>0</v>
      </c>
      <c r="G25" s="1" t="str">
        <v>Hyderabad</v>
      </c>
      <c r="H25" s="1" t="str">
        <v>Saturday</v>
      </c>
      <c r="K25" s="1">
        <f t="shared" si="0"/>
        <v>1</v>
      </c>
      <c r="L25" s="1" t="str">
        <v>Nanogen Healthcare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Priyanka Madam</v>
      </c>
      <c r="R25" s="1">
        <f t="shared" si="1"/>
        <v>1</v>
      </c>
      <c r="S25" s="1" t="str">
        <f>VLOOKUP(P25,'Customer List'!C:D,2,)</f>
        <v>Local</v>
      </c>
    </row>
    <row r="26" spans="1:19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>
        <v>0</v>
      </c>
      <c r="G26" s="1" t="str">
        <v>Hyderabad</v>
      </c>
      <c r="H26" s="1" t="str">
        <v>Saturday</v>
      </c>
      <c r="K26" s="1">
        <f t="shared" si="0"/>
        <v>4</v>
      </c>
      <c r="L26" s="1" t="str">
        <v>NCBS</v>
      </c>
      <c r="M26" s="1">
        <v>-20</v>
      </c>
      <c r="N26" s="1" t="str">
        <v>DHARMACON</v>
      </c>
      <c r="O26" s="1">
        <v>0</v>
      </c>
      <c r="P26" s="1" t="str">
        <v>Banglore</v>
      </c>
      <c r="Q26" s="1" t="str">
        <v>Saturday</v>
      </c>
      <c r="R26" s="1">
        <f t="shared" si="1"/>
        <v>4</v>
      </c>
      <c r="S26" s="1" t="str">
        <f>VLOOKUP(P26,'Customer List'!C:D,2,)</f>
        <v>OutStation</v>
      </c>
    </row>
    <row r="27" spans="1:19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>
        <v>0</v>
      </c>
      <c r="G27" s="1" t="str">
        <v>Hyderabad</v>
      </c>
      <c r="H27" s="1" t="str">
        <v>Saturday</v>
      </c>
      <c r="K27" s="1">
        <f t="shared" si="0"/>
        <v>4</v>
      </c>
      <c r="L27" s="1" t="str">
        <v>NCBS</v>
      </c>
      <c r="M27" s="1">
        <v>4</v>
      </c>
      <c r="N27" s="1" t="str">
        <v>DHARMACON</v>
      </c>
      <c r="O27" s="1">
        <v>0</v>
      </c>
      <c r="P27" s="1" t="str">
        <v>Banglore</v>
      </c>
      <c r="Q27" s="1" t="str">
        <v>Saturday</v>
      </c>
      <c r="R27" s="1">
        <f t="shared" si="1"/>
        <v>4</v>
      </c>
      <c r="S27" s="1" t="str">
        <f>VLOOKUP(P27,'Customer List'!C:D,2,)</f>
        <v>OutStation</v>
      </c>
    </row>
    <row r="28" spans="1:19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>
        <v>0</v>
      </c>
      <c r="G28" s="1" t="str">
        <v>Hyderabad</v>
      </c>
      <c r="H28" s="1" t="str">
        <v>Saturday</v>
      </c>
      <c r="K28" s="1">
        <f t="shared" si="0"/>
        <v>2</v>
      </c>
      <c r="L28" s="1" t="str">
        <v>NCCS</v>
      </c>
      <c r="M28" s="1">
        <v>4</v>
      </c>
      <c r="N28" s="1" t="str">
        <v>BioLegend</v>
      </c>
      <c r="O28" s="1">
        <v>0</v>
      </c>
      <c r="P28" s="1" t="str">
        <v>Pune</v>
      </c>
      <c r="Q28" s="1" t="str">
        <v>Saturday</v>
      </c>
      <c r="R28" s="1">
        <f t="shared" si="1"/>
        <v>2</v>
      </c>
      <c r="S28" s="1" t="str">
        <f>VLOOKUP(P28,'Customer List'!C:D,2,)</f>
        <v>OutStation</v>
      </c>
    </row>
    <row r="29" spans="1:19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>
        <v>0</v>
      </c>
      <c r="G29" s="1" t="str">
        <v>Hyderabad</v>
      </c>
      <c r="H29" s="1" t="str">
        <v>Saturday</v>
      </c>
      <c r="K29" s="1">
        <f t="shared" si="0"/>
        <v>7</v>
      </c>
      <c r="L29" s="1" t="str">
        <v>NCCS</v>
      </c>
      <c r="M29" s="1" t="str">
        <v>RT</v>
      </c>
      <c r="N29" s="1" t="str">
        <v>BioLegend</v>
      </c>
      <c r="O29" s="1">
        <v>0</v>
      </c>
      <c r="P29" s="1" t="str">
        <v>Pune</v>
      </c>
      <c r="Q29" s="1" t="str">
        <v>Saturday</v>
      </c>
      <c r="R29" s="1">
        <f t="shared" si="1"/>
        <v>7</v>
      </c>
      <c r="S29" s="1" t="str">
        <f>VLOOKUP(P29,'Customer List'!C:D,2,)</f>
        <v>OutStation</v>
      </c>
    </row>
    <row r="30" spans="1:19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>
        <v>0</v>
      </c>
      <c r="G30" s="1" t="str">
        <v>Hyderabad</v>
      </c>
      <c r="H30" s="1" t="str">
        <v>Saturday</v>
      </c>
      <c r="K30" s="1">
        <f t="shared" si="0"/>
        <v>1</v>
      </c>
      <c r="L30" s="1" t="str">
        <v>NCCS</v>
      </c>
      <c r="M30" s="1">
        <v>-20</v>
      </c>
      <c r="N30" s="1" t="str">
        <v>BioLegend</v>
      </c>
      <c r="O30" s="1">
        <v>0</v>
      </c>
      <c r="P30" s="1" t="str">
        <v>Pune</v>
      </c>
      <c r="Q30" s="1" t="str">
        <v>Saturday</v>
      </c>
      <c r="R30" s="1">
        <f t="shared" si="1"/>
        <v>1</v>
      </c>
      <c r="S30" s="1" t="str">
        <f>VLOOKUP(P30,'Customer List'!C:D,2,)</f>
        <v>OutStation</v>
      </c>
    </row>
    <row r="31" spans="1:19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>
        <v>0</v>
      </c>
      <c r="G31" s="1" t="str">
        <v>Hyderabad</v>
      </c>
      <c r="H31" s="1" t="str">
        <v>Saturday</v>
      </c>
      <c r="K31" s="1">
        <f t="shared" si="0"/>
        <v>1</v>
      </c>
      <c r="L31" s="1" t="str">
        <v>NIAB</v>
      </c>
      <c r="M31" s="1">
        <v>-20</v>
      </c>
      <c r="N31" s="1" t="str">
        <v>Dharmacon</v>
      </c>
      <c r="O31" s="1" t="str">
        <v>FOC</v>
      </c>
      <c r="P31" s="1" t="str">
        <v>Hyderabad</v>
      </c>
      <c r="Q31" s="1" t="str">
        <v>Saturday (Challan)</v>
      </c>
      <c r="R31" s="1">
        <f t="shared" si="1"/>
        <v>1</v>
      </c>
      <c r="S31" s="1" t="str">
        <f>VLOOKUP(P31,'Customer List'!C:D,2,)</f>
        <v>OutStation</v>
      </c>
    </row>
    <row r="32" spans="1:19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>
        <v>0</v>
      </c>
      <c r="G32" s="1" t="str">
        <v>Hyderabad</v>
      </c>
      <c r="H32" s="1" t="str">
        <v>Saturday</v>
      </c>
      <c r="K32" s="1">
        <f t="shared" si="0"/>
        <v>32</v>
      </c>
      <c r="L32" s="1" t="str">
        <v>NII</v>
      </c>
      <c r="M32" s="1">
        <v>4</v>
      </c>
      <c r="N32" s="1" t="str">
        <v>BioLegend</v>
      </c>
      <c r="O32" s="1">
        <v>0</v>
      </c>
      <c r="P32" s="1" t="str">
        <v>Delhi</v>
      </c>
      <c r="Q32" s="1" t="str">
        <v>Priyanka Madam</v>
      </c>
      <c r="R32" s="1">
        <f t="shared" si="1"/>
        <v>32</v>
      </c>
      <c r="S32" s="1" t="str">
        <f>VLOOKUP(P32,'Customer List'!C:D,2,)</f>
        <v>Local</v>
      </c>
    </row>
    <row r="33" spans="1:19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>
        <v>0</v>
      </c>
      <c r="G33" s="1" t="str">
        <v>Bhopal</v>
      </c>
      <c r="H33" s="1" t="str">
        <v>Saturday</v>
      </c>
      <c r="K33" s="1">
        <f t="shared" si="0"/>
        <v>1</v>
      </c>
      <c r="L33" s="1" t="str">
        <v>NII</v>
      </c>
      <c r="M33" s="1">
        <v>-20</v>
      </c>
      <c r="N33" s="1" t="str">
        <v>BioLegend</v>
      </c>
      <c r="O33" s="1">
        <v>0</v>
      </c>
      <c r="P33" s="1" t="str">
        <v>Delhi</v>
      </c>
      <c r="Q33" s="1" t="str">
        <v>Priyanka Madam</v>
      </c>
      <c r="R33" s="1">
        <f t="shared" si="1"/>
        <v>1</v>
      </c>
      <c r="S33" s="1" t="str">
        <f>VLOOKUP(P33,'Customer List'!C:D,2,)</f>
        <v>Local</v>
      </c>
    </row>
    <row r="34" spans="1:19" x14ac:dyDescent="0.25">
      <c r="A34" s="1">
        <v>423201</v>
      </c>
      <c r="B34" s="1">
        <v>4</v>
      </c>
      <c r="C34" s="1" t="str">
        <v>BIO SOLUTION</v>
      </c>
      <c r="D34" s="1">
        <v>-20</v>
      </c>
      <c r="E34" s="1" t="str">
        <v>BioLegend</v>
      </c>
      <c r="F34" s="1">
        <v>0</v>
      </c>
      <c r="G34" s="1" t="str">
        <v>Hyderabad</v>
      </c>
      <c r="H34" s="1" t="str">
        <v>Saturday</v>
      </c>
      <c r="K34" s="1">
        <f t="shared" ref="K34:K62" si="2">SUMIFS(B:B,C:C, L34,D:D, M34,E:E, N34,F:F, O34,G:G, P34,H:H, Q34)</f>
        <v>12</v>
      </c>
      <c r="L34" s="1" t="str">
        <v>NIMHANS</v>
      </c>
      <c r="M34" s="1">
        <v>4</v>
      </c>
      <c r="N34" s="1" t="str">
        <v>BioLegend</v>
      </c>
      <c r="O34" s="1">
        <v>0</v>
      </c>
      <c r="P34" s="1" t="str">
        <v>Banglore</v>
      </c>
      <c r="Q34" s="1" t="str">
        <v>Saturday (one kit of 12 Pcs) (Payment Slip)</v>
      </c>
      <c r="R34" s="1">
        <f t="shared" ref="R34:R62" si="3">SUMIFS(B:B,C:C, L34,D:D, M34,E:E, N34,F:F, O34,G:G, P34,H:H, Q34)</f>
        <v>12</v>
      </c>
      <c r="S34" s="1" t="str">
        <f>VLOOKUP(P34,'Customer List'!C:D,2,)</f>
        <v>OutStation</v>
      </c>
    </row>
    <row r="35" spans="1:19" x14ac:dyDescent="0.25">
      <c r="A35" s="1">
        <v>846102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 t="str">
        <v>Saturday</v>
      </c>
      <c r="K35" s="1">
        <f t="shared" si="2"/>
        <v>1</v>
      </c>
      <c r="L35" s="1" t="str">
        <v>NIRRCH</v>
      </c>
      <c r="M35" s="1">
        <v>4</v>
      </c>
      <c r="N35" s="1" t="str">
        <v>MYBIOSOURCE</v>
      </c>
      <c r="O35" s="1">
        <v>0</v>
      </c>
      <c r="P35" s="1" t="str">
        <v>Mumbai</v>
      </c>
      <c r="Q35" s="1" t="str">
        <v>Saturday</v>
      </c>
      <c r="R35" s="1">
        <f t="shared" si="3"/>
        <v>1</v>
      </c>
      <c r="S35" s="1" t="str">
        <f>VLOOKUP(P35,'Customer List'!C:D,2,)</f>
        <v>OutStation</v>
      </c>
    </row>
    <row r="36" spans="1:19" x14ac:dyDescent="0.25">
      <c r="A36" s="1">
        <v>906113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 t="str">
        <v>Saturday</v>
      </c>
      <c r="K36" s="1">
        <f t="shared" si="2"/>
        <v>1</v>
      </c>
      <c r="L36" s="1" t="str">
        <v>Opening Stock</v>
      </c>
      <c r="M36" s="1">
        <v>-20</v>
      </c>
      <c r="N36" s="1" t="str">
        <v>Dharmacon</v>
      </c>
      <c r="O36" s="1" t="str">
        <v>Set of 4 item code (N-187978-01-0020, N-187978-02-0020, N-187978-03-0020, N-187978-04-0020)</v>
      </c>
      <c r="P36" s="1" t="str">
        <v>STOCK</v>
      </c>
      <c r="Q36" s="1" t="str">
        <v>Stock</v>
      </c>
      <c r="R36" s="1">
        <f t="shared" si="3"/>
        <v>1</v>
      </c>
      <c r="S36" s="1" t="str">
        <f>VLOOKUP(P36,'Customer List'!C:D,2,)</f>
        <v>STOCK</v>
      </c>
    </row>
    <row r="37" spans="1:19" x14ac:dyDescent="0.25">
      <c r="A37" s="1">
        <v>316302</v>
      </c>
      <c r="B37" s="1">
        <v>2</v>
      </c>
      <c r="C37" s="1" t="str">
        <v>BIOCON</v>
      </c>
      <c r="D37" s="1">
        <v>4</v>
      </c>
      <c r="E37" s="1" t="str">
        <v>BioLegend</v>
      </c>
      <c r="F37" s="1" t="str">
        <v xml:space="preserve">Pending Confirmation By Customer </v>
      </c>
      <c r="G37" s="1" t="str">
        <v>Banglore</v>
      </c>
      <c r="H37" s="1" t="str">
        <v xml:space="preserve">Pending Confirmation By Customer </v>
      </c>
      <c r="K37" s="1">
        <f t="shared" si="2"/>
        <v>12</v>
      </c>
      <c r="L37" s="1" t="str">
        <v>Opening Stock</v>
      </c>
      <c r="M37" s="1">
        <v>-20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>
        <f t="shared" si="3"/>
        <v>12</v>
      </c>
      <c r="S37" s="1" t="str">
        <f>VLOOKUP(P37,'Customer List'!C:D,2,)</f>
        <v>STOCK</v>
      </c>
    </row>
    <row r="38" spans="1:19" x14ac:dyDescent="0.25">
      <c r="A38" s="1">
        <v>740809</v>
      </c>
      <c r="B38" s="1">
        <v>1</v>
      </c>
      <c r="C38" s="1" t="str">
        <v>Demo Piece</v>
      </c>
      <c r="D38" s="1">
        <v>4</v>
      </c>
      <c r="E38" s="1" t="str">
        <v>BioLegend</v>
      </c>
      <c r="F38" s="1" t="str">
        <v>Mohan Sir, (Demo)</v>
      </c>
      <c r="G38" s="1" t="e">
        <v>#N/A</v>
      </c>
      <c r="H38" s="1" t="str">
        <v>Mohan Sir, (Demo)</v>
      </c>
      <c r="K38" s="1">
        <f t="shared" si="2"/>
        <v>17</v>
      </c>
      <c r="L38" s="1" t="str">
        <v>Opening Stock</v>
      </c>
      <c r="M38" s="1">
        <v>4</v>
      </c>
      <c r="N38" s="1" t="str">
        <v>BioLegend</v>
      </c>
      <c r="O38" s="1">
        <v>0</v>
      </c>
      <c r="P38" s="1" t="str">
        <v>STOCK</v>
      </c>
      <c r="Q38" s="1" t="str">
        <v>Stock</v>
      </c>
      <c r="R38" s="1">
        <f t="shared" si="3"/>
        <v>17</v>
      </c>
      <c r="S38" s="1" t="str">
        <f>VLOOKUP(P38,'Customer List'!C:D,2,)</f>
        <v>STOCK</v>
      </c>
    </row>
    <row r="39" spans="1:19" x14ac:dyDescent="0.25">
      <c r="A39" s="1">
        <v>356619</v>
      </c>
      <c r="B39" s="1">
        <v>1</v>
      </c>
      <c r="C39" s="1" t="str">
        <v>GK Bio</v>
      </c>
      <c r="D39" s="1">
        <v>4</v>
      </c>
      <c r="E39" s="1" t="str">
        <v>BioLegend</v>
      </c>
      <c r="F39" s="1">
        <v>0</v>
      </c>
      <c r="G39" s="1" t="str">
        <v>Pune</v>
      </c>
      <c r="H39" s="1" t="str">
        <v>Saturday</v>
      </c>
      <c r="K39" s="1">
        <f t="shared" si="2"/>
        <v>1</v>
      </c>
      <c r="L39" s="1" t="str">
        <v>OPENING STOCK</v>
      </c>
      <c r="M39" s="1">
        <v>4</v>
      </c>
      <c r="N39" s="1" t="str">
        <v>Dharmacon</v>
      </c>
      <c r="O39" s="1">
        <v>0</v>
      </c>
      <c r="P39" s="1" t="str">
        <v>STOCK</v>
      </c>
      <c r="Q39" s="1" t="str">
        <v>Stock</v>
      </c>
      <c r="R39" s="1">
        <f t="shared" si="3"/>
        <v>1</v>
      </c>
      <c r="S39" s="1" t="str">
        <f>VLOOKUP(P39,'Customer List'!C:D,2,)</f>
        <v>STOCK</v>
      </c>
    </row>
    <row r="40" spans="1:19" x14ac:dyDescent="0.25">
      <c r="A40" s="1">
        <v>359413</v>
      </c>
      <c r="B40" s="1">
        <v>1</v>
      </c>
      <c r="C40" s="1" t="str">
        <v>GK Bio</v>
      </c>
      <c r="D40" s="1">
        <v>4</v>
      </c>
      <c r="E40" s="1" t="str">
        <v>BioLegend</v>
      </c>
      <c r="F40" s="1">
        <v>0</v>
      </c>
      <c r="G40" s="1" t="str">
        <v>Pune</v>
      </c>
      <c r="H40" s="1" t="str">
        <v>Saturday</v>
      </c>
      <c r="K40" s="1">
        <f t="shared" si="2"/>
        <v>23</v>
      </c>
      <c r="L40" s="1" t="str">
        <v>OPENING 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>
        <f t="shared" si="3"/>
        <v>23</v>
      </c>
      <c r="S40" s="1" t="str">
        <f>VLOOKUP(P40,'Customer List'!C:D,2,)</f>
        <v>STOCK</v>
      </c>
    </row>
    <row r="41" spans="1:19" x14ac:dyDescent="0.25">
      <c r="A41" s="1">
        <v>360731</v>
      </c>
      <c r="B41" s="1">
        <v>1</v>
      </c>
      <c r="C41" s="1" t="str">
        <v>GK Bio</v>
      </c>
      <c r="D41" s="1">
        <v>4</v>
      </c>
      <c r="E41" s="1" t="str">
        <v>BioLegend</v>
      </c>
      <c r="F41" s="1">
        <v>0</v>
      </c>
      <c r="G41" s="1" t="str">
        <v>Pune</v>
      </c>
      <c r="H41" s="1" t="str">
        <v>Saturday</v>
      </c>
      <c r="K41" s="1">
        <f t="shared" si="2"/>
        <v>5</v>
      </c>
      <c r="L41" s="1" t="str">
        <v>POPVAX</v>
      </c>
      <c r="M41" s="1">
        <v>4</v>
      </c>
      <c r="N41" s="1" t="str">
        <v>BioLegend</v>
      </c>
      <c r="O41" s="1">
        <v>0</v>
      </c>
      <c r="P41" s="1" t="str">
        <v>Telangana</v>
      </c>
      <c r="Q41" s="1" t="str">
        <v>Saturday</v>
      </c>
      <c r="R41" s="1">
        <f t="shared" si="3"/>
        <v>5</v>
      </c>
      <c r="S41" s="1" t="str">
        <f>VLOOKUP(P41,'Customer List'!C:D,2,)</f>
        <v>OutStation</v>
      </c>
    </row>
    <row r="42" spans="1:19" x14ac:dyDescent="0.25">
      <c r="A42" s="1">
        <v>379207</v>
      </c>
      <c r="B42" s="1">
        <v>1</v>
      </c>
      <c r="C42" s="1" t="str">
        <v>GK Bio</v>
      </c>
      <c r="D42" s="1">
        <v>4</v>
      </c>
      <c r="E42" s="1" t="str">
        <v>BioLegend</v>
      </c>
      <c r="F42" s="1">
        <v>0</v>
      </c>
      <c r="G42" s="1" t="str">
        <v>Pune</v>
      </c>
      <c r="H42" s="1" t="str">
        <v>Saturday</v>
      </c>
      <c r="K42" s="1">
        <f t="shared" si="2"/>
        <v>1</v>
      </c>
      <c r="L42" s="1" t="str">
        <v>RCB</v>
      </c>
      <c r="M42" s="1">
        <v>-20</v>
      </c>
      <c r="N42" s="1" t="str">
        <v>DHARMACON</v>
      </c>
      <c r="O42" s="1">
        <v>0</v>
      </c>
      <c r="P42" s="1" t="str">
        <v>Delhi</v>
      </c>
      <c r="Q42" s="1" t="str">
        <v>Priyanka Madam</v>
      </c>
      <c r="R42" s="1">
        <f t="shared" si="3"/>
        <v>1</v>
      </c>
      <c r="S42" s="1" t="str">
        <f>VLOOKUP(P42,'Customer List'!C:D,2,)</f>
        <v>Local</v>
      </c>
    </row>
    <row r="43" spans="1:19" x14ac:dyDescent="0.25">
      <c r="A43" s="1" t="str">
        <v>BK011P</v>
      </c>
      <c r="B43" s="1">
        <v>1</v>
      </c>
      <c r="C43" s="1" t="str">
        <v>Goldlake</v>
      </c>
      <c r="D43" s="1">
        <v>4</v>
      </c>
      <c r="E43" s="1" t="str">
        <v>Cytoskeleton</v>
      </c>
      <c r="F43" s="1">
        <v>0</v>
      </c>
      <c r="G43" s="1" t="str">
        <v>PUNE</v>
      </c>
      <c r="H43" s="1" t="str">
        <v>Saturday</v>
      </c>
      <c r="K43" s="1">
        <f t="shared" si="2"/>
        <v>1</v>
      </c>
      <c r="L43" s="1" t="str">
        <v>RCB</v>
      </c>
      <c r="M43" s="1">
        <v>4</v>
      </c>
      <c r="N43" s="1" t="str">
        <v>DHARMACON</v>
      </c>
      <c r="O43" s="1">
        <v>0</v>
      </c>
      <c r="P43" s="1" t="str">
        <v>Delhi</v>
      </c>
      <c r="Q43" s="1" t="str">
        <v>Priyanka Madam</v>
      </c>
      <c r="R43" s="1">
        <f t="shared" si="3"/>
        <v>1</v>
      </c>
      <c r="S43" s="1" t="str">
        <f>VLOOKUP(P43,'Customer List'!C:D,2,)</f>
        <v>Local</v>
      </c>
    </row>
    <row r="44" spans="1:19" x14ac:dyDescent="0.25">
      <c r="A44" s="1">
        <v>575304</v>
      </c>
      <c r="B44" s="1">
        <v>1</v>
      </c>
      <c r="C44" s="1" t="str">
        <v>HELIX</v>
      </c>
      <c r="D44" s="1">
        <v>-20</v>
      </c>
      <c r="E44" s="1" t="str">
        <v>BioLegend</v>
      </c>
      <c r="F44" s="1">
        <v>0</v>
      </c>
      <c r="G44" s="1" t="str">
        <v>Kerala</v>
      </c>
      <c r="H44" s="1" t="str">
        <v>Saturday</v>
      </c>
      <c r="K44" s="1">
        <f t="shared" si="2"/>
        <v>1</v>
      </c>
      <c r="L44" s="1" t="str">
        <v>RG SONS</v>
      </c>
      <c r="M44" s="1">
        <v>-20</v>
      </c>
      <c r="N44" s="1" t="str">
        <v>DHARMACON</v>
      </c>
      <c r="O44" s="1">
        <v>0</v>
      </c>
      <c r="P44" s="1" t="str">
        <v>Lucknow</v>
      </c>
      <c r="Q44" s="1" t="str">
        <v>Saturday</v>
      </c>
      <c r="R44" s="1">
        <f t="shared" si="3"/>
        <v>1</v>
      </c>
      <c r="S44" s="1" t="str">
        <f>VLOOKUP(P44,'Customer List'!C:D,2,)</f>
        <v>OutStation</v>
      </c>
    </row>
    <row r="45" spans="1:19" x14ac:dyDescent="0.25">
      <c r="A45" s="1">
        <v>303706</v>
      </c>
      <c r="B45" s="1">
        <v>1</v>
      </c>
      <c r="C45" s="1" t="str">
        <v>Hinduja</v>
      </c>
      <c r="D45" s="1">
        <v>4</v>
      </c>
      <c r="E45" s="1" t="str">
        <v>BioLegend</v>
      </c>
      <c r="F45" s="1" t="str">
        <v>PO Awaited</v>
      </c>
      <c r="G45" s="1" t="str">
        <v>Mumbai</v>
      </c>
      <c r="H45" s="1" t="str">
        <v>PO Awaited</v>
      </c>
      <c r="K45" s="1">
        <f t="shared" si="2"/>
        <v>6</v>
      </c>
      <c r="L45" s="1" t="str">
        <v>SAI LIFE</v>
      </c>
      <c r="M45" s="1">
        <v>4</v>
      </c>
      <c r="N45" s="1" t="str">
        <v>BioLegend</v>
      </c>
      <c r="O45" s="1">
        <v>0</v>
      </c>
      <c r="P45" s="1" t="str">
        <v>Pune</v>
      </c>
      <c r="Q45" s="1" t="str">
        <v>Saturday</v>
      </c>
      <c r="R45" s="1">
        <f t="shared" si="3"/>
        <v>6</v>
      </c>
      <c r="S45" s="1" t="str">
        <f>VLOOKUP(P45,'Customer List'!C:D,2,)</f>
        <v>OutStation</v>
      </c>
    </row>
    <row r="46" spans="1:19" x14ac:dyDescent="0.25">
      <c r="A46" s="1">
        <v>369616</v>
      </c>
      <c r="B46" s="1">
        <v>1</v>
      </c>
      <c r="C46" s="1" t="str">
        <v>IMMUNEEL</v>
      </c>
      <c r="D46" s="1">
        <v>4</v>
      </c>
      <c r="E46" s="1" t="str">
        <v>BioLegend</v>
      </c>
      <c r="F46" s="1">
        <v>0</v>
      </c>
      <c r="G46" s="1" t="str">
        <v>Banglore</v>
      </c>
      <c r="H46" s="1" t="str">
        <v>Saturday</v>
      </c>
      <c r="K46" s="1">
        <f t="shared" si="2"/>
        <v>5</v>
      </c>
      <c r="L46" s="1" t="str">
        <v>Sample (PM)</v>
      </c>
      <c r="M46" s="1">
        <v>4</v>
      </c>
      <c r="N46" s="1" t="str">
        <v>Hansa Biomed</v>
      </c>
      <c r="O46" s="1" t="str">
        <v>Priyanka Madam</v>
      </c>
      <c r="P46" s="1" t="str">
        <v>delhi</v>
      </c>
      <c r="Q46" s="1" t="str">
        <v>Priyanka Madam</v>
      </c>
      <c r="R46" s="1">
        <f t="shared" si="3"/>
        <v>5</v>
      </c>
      <c r="S46" s="1" t="str">
        <f>VLOOKUP(P46,'Customer List'!C:D,2,)</f>
        <v>Local</v>
      </c>
    </row>
    <row r="47" spans="1:19" x14ac:dyDescent="0.25">
      <c r="A47" s="1">
        <v>373746</v>
      </c>
      <c r="B47" s="1">
        <v>2</v>
      </c>
      <c r="C47" s="1" t="str">
        <v>IMMUNEEL</v>
      </c>
      <c r="D47" s="1">
        <v>4</v>
      </c>
      <c r="E47" s="1" t="str">
        <v>BioLegend</v>
      </c>
      <c r="F47" s="1">
        <v>0</v>
      </c>
      <c r="G47" s="1" t="str">
        <v>Banglore</v>
      </c>
      <c r="H47" s="1" t="str">
        <v>Saturday</v>
      </c>
      <c r="K47" s="1">
        <f t="shared" si="2"/>
        <v>1</v>
      </c>
      <c r="L47" s="1" t="str">
        <v>Shubh Sales</v>
      </c>
      <c r="M47" s="1">
        <v>-80</v>
      </c>
      <c r="N47" s="1" t="str">
        <v>BPS</v>
      </c>
      <c r="O47" s="1">
        <v>0</v>
      </c>
      <c r="P47" s="1" t="str">
        <v>JAIPUR</v>
      </c>
      <c r="Q47" s="1" t="str">
        <v>Saturday</v>
      </c>
      <c r="R47" s="1">
        <f t="shared" si="3"/>
        <v>1</v>
      </c>
      <c r="S47" s="1" t="str">
        <f>VLOOKUP(P47,'Customer List'!C:D,2,)</f>
        <v>OutStation</v>
      </c>
    </row>
    <row r="48" spans="1:19" x14ac:dyDescent="0.25">
      <c r="A48" s="1">
        <v>426103</v>
      </c>
      <c r="B48" s="1">
        <v>1</v>
      </c>
      <c r="C48" s="1" t="str">
        <v>INTAS</v>
      </c>
      <c r="D48" s="1">
        <v>4</v>
      </c>
      <c r="E48" s="1" t="str">
        <v>BioLegend</v>
      </c>
      <c r="F48" s="1">
        <v>0</v>
      </c>
      <c r="G48" s="1" t="str">
        <v>Ahemedabad</v>
      </c>
      <c r="H48" s="1" t="str">
        <v>Saturday</v>
      </c>
      <c r="K48" s="1">
        <f t="shared" si="2"/>
        <v>2</v>
      </c>
      <c r="L48" s="1" t="str">
        <v>SOUTH CAMPUS</v>
      </c>
      <c r="M48" s="1" t="str">
        <v>RT</v>
      </c>
      <c r="N48" s="1" t="str">
        <v>HOEFER</v>
      </c>
      <c r="O48" s="1">
        <v>0</v>
      </c>
      <c r="P48" s="1" t="str">
        <v>Delhi</v>
      </c>
      <c r="Q48" s="1" t="str">
        <v>Sample</v>
      </c>
      <c r="R48" s="1">
        <f t="shared" si="3"/>
        <v>2</v>
      </c>
      <c r="S48" s="1" t="str">
        <f>VLOOKUP(P48,'Customer List'!C:D,2,)</f>
        <v>Local</v>
      </c>
    </row>
    <row r="49" spans="1:19" x14ac:dyDescent="0.25">
      <c r="A49" s="1">
        <v>303529</v>
      </c>
      <c r="B49" s="1">
        <v>2</v>
      </c>
      <c r="C49" s="1" t="str">
        <v>INVITRO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K49" s="1">
        <f t="shared" si="2"/>
        <v>3</v>
      </c>
      <c r="L49" s="1" t="str">
        <v>STOCK</v>
      </c>
      <c r="M49" s="1">
        <v>4</v>
      </c>
      <c r="N49" s="1" t="str">
        <v>BioLegend</v>
      </c>
      <c r="O49" s="1" t="str">
        <v>FOC Informed By Priya Madam and informed to SM Sir</v>
      </c>
      <c r="P49" s="1" t="str">
        <v>STOCK</v>
      </c>
      <c r="Q49" s="1" t="str">
        <v>Stock</v>
      </c>
      <c r="R49" s="1">
        <f t="shared" si="3"/>
        <v>3</v>
      </c>
      <c r="S49" s="1" t="str">
        <f>VLOOKUP(P49,'Customer List'!C:D,2,)</f>
        <v>STOCK</v>
      </c>
    </row>
    <row r="50" spans="1:19" x14ac:dyDescent="0.25">
      <c r="A50" s="1" t="str">
        <v>FSP-3145-2</v>
      </c>
      <c r="B50" s="1">
        <v>1</v>
      </c>
      <c r="C50" s="1" t="str">
        <v>JNU</v>
      </c>
      <c r="D50" s="1">
        <v>4</v>
      </c>
      <c r="E50" s="1" t="str">
        <v>MABTECH</v>
      </c>
      <c r="F50" s="1">
        <v>0</v>
      </c>
      <c r="G50" s="1" t="str">
        <v>DELHI</v>
      </c>
      <c r="H50" s="1" t="str">
        <v>Priyanka Madam</v>
      </c>
      <c r="K50" s="1">
        <f t="shared" si="2"/>
        <v>1</v>
      </c>
      <c r="L50" s="1" t="str">
        <v>stock</v>
      </c>
      <c r="M50" s="1">
        <v>-20</v>
      </c>
      <c r="N50" s="1" t="str">
        <v>Dharmacon</v>
      </c>
      <c r="O50" s="1" t="str">
        <v>Extra Item Purchased (Informed by Dharmendra Sir)</v>
      </c>
      <c r="P50" s="1" t="str">
        <v>STOCK</v>
      </c>
      <c r="Q50" s="1" t="str">
        <v>Stock</v>
      </c>
      <c r="R50" s="1">
        <f t="shared" si="3"/>
        <v>1</v>
      </c>
      <c r="S50" s="1" t="str">
        <f>VLOOKUP(P50,'Customer List'!C:D,2,)</f>
        <v>STOCK</v>
      </c>
    </row>
    <row r="51" spans="1:19" x14ac:dyDescent="0.25">
      <c r="A51" s="1" t="str">
        <v>VSGH12442-253046112</v>
      </c>
      <c r="B51" s="1">
        <v>1</v>
      </c>
      <c r="C51" s="1" t="str">
        <v>MANIPAL</v>
      </c>
      <c r="D51" s="1">
        <v>-80</v>
      </c>
      <c r="E51" s="1" t="str">
        <v>DHARMACON</v>
      </c>
      <c r="F51" s="1">
        <v>0</v>
      </c>
      <c r="G51" s="1" t="str">
        <v>Banglore</v>
      </c>
      <c r="H51" s="1" t="str">
        <v>Saturday</v>
      </c>
      <c r="K51" s="1">
        <f t="shared" si="2"/>
        <v>3</v>
      </c>
      <c r="L51" s="1" t="str">
        <v>STOCK</v>
      </c>
      <c r="M51" s="1">
        <v>-20</v>
      </c>
      <c r="N51" s="1" t="str">
        <v>BioLegend</v>
      </c>
      <c r="O51" s="1" t="str">
        <v xml:space="preserve">Same item dispatched to Aiims from Opening Stock </v>
      </c>
      <c r="P51" s="1" t="str">
        <v>STOCK</v>
      </c>
      <c r="Q51" s="1" t="str">
        <v>Stock</v>
      </c>
      <c r="R51" s="1">
        <f t="shared" si="3"/>
        <v>3</v>
      </c>
      <c r="S51" s="1" t="str">
        <f>VLOOKUP(P51,'Customer List'!C:D,2,)</f>
        <v>STOCK</v>
      </c>
    </row>
    <row r="52" spans="1:19" x14ac:dyDescent="0.25">
      <c r="A52" s="1">
        <v>740379</v>
      </c>
      <c r="B52" s="1">
        <v>1</v>
      </c>
      <c r="C52" s="1" t="str">
        <v>MIRANDA</v>
      </c>
      <c r="D52" s="1">
        <v>4</v>
      </c>
      <c r="E52" s="1" t="str">
        <v>BioLegend</v>
      </c>
      <c r="F52" s="1">
        <v>0</v>
      </c>
      <c r="G52" s="1" t="str">
        <v>Delhi</v>
      </c>
      <c r="H52" s="1" t="str">
        <v>Priyanka Madam (one Kit of 14pcs)</v>
      </c>
      <c r="K52" s="1">
        <f t="shared" si="2"/>
        <v>2</v>
      </c>
      <c r="L52" s="1" t="str">
        <v>STOCK</v>
      </c>
      <c r="M52" s="1" t="str">
        <v>RT</v>
      </c>
      <c r="N52" s="1" t="str">
        <v>Revvity</v>
      </c>
      <c r="O52" s="1" t="str">
        <v>MACHINE (PRIYANKA MADAM)</v>
      </c>
      <c r="P52" s="1" t="str">
        <v>STOCK</v>
      </c>
      <c r="Q52" s="1" t="str">
        <v>Stock</v>
      </c>
      <c r="R52" s="1">
        <f t="shared" si="3"/>
        <v>2</v>
      </c>
      <c r="S52" s="1" t="str">
        <f>VLOOKUP(P52,'Customer List'!C:D,2,)</f>
        <v>STOCK</v>
      </c>
    </row>
    <row r="53" spans="1:19" x14ac:dyDescent="0.25">
      <c r="A53" s="1">
        <v>740830</v>
      </c>
      <c r="B53" s="1">
        <v>1</v>
      </c>
      <c r="C53" s="1" t="str">
        <v>MIRANDA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>Priyanka Madam (one Kit of 14pcs)</v>
      </c>
      <c r="K53" s="1">
        <f t="shared" si="2"/>
        <v>1</v>
      </c>
      <c r="L53" s="1" t="str">
        <v>STOCK</v>
      </c>
      <c r="M53" s="1">
        <v>4</v>
      </c>
      <c r="N53" s="1" t="str">
        <v>BioLegend</v>
      </c>
      <c r="O53" s="1" t="str">
        <v>Return From Bio Health (Extra Purchase infromed by Priynka Madam)</v>
      </c>
      <c r="P53" s="1" t="str">
        <v>STOCK</v>
      </c>
      <c r="Q53" s="1" t="str">
        <v>Priyanka Madam</v>
      </c>
      <c r="R53" s="1">
        <f t="shared" si="3"/>
        <v>1</v>
      </c>
      <c r="S53" s="1" t="str">
        <f>VLOOKUP(P53,'Customer List'!C:D,2,)</f>
        <v>STOCK</v>
      </c>
    </row>
    <row r="54" spans="1:19" x14ac:dyDescent="0.25">
      <c r="A54" s="1">
        <v>740831</v>
      </c>
      <c r="B54" s="1">
        <v>1</v>
      </c>
      <c r="C54" s="1" t="str">
        <v>MIRANDA</v>
      </c>
      <c r="D54" s="1">
        <v>4</v>
      </c>
      <c r="E54" s="1" t="str">
        <v>BioLegend</v>
      </c>
      <c r="F54" s="1">
        <v>0</v>
      </c>
      <c r="G54" s="1" t="str">
        <v>Delhi</v>
      </c>
      <c r="H54" s="1" t="str">
        <v>Priyanka Madam (one Kit of 14pcs)</v>
      </c>
      <c r="K54" s="1">
        <f t="shared" si="2"/>
        <v>9</v>
      </c>
      <c r="L54" s="1" t="str">
        <v>Stock</v>
      </c>
      <c r="M54" s="1">
        <v>4</v>
      </c>
      <c r="N54" s="1" t="str">
        <v>BioLegend</v>
      </c>
      <c r="O54" s="1">
        <v>0</v>
      </c>
      <c r="P54" s="1" t="str">
        <v>STOCK</v>
      </c>
      <c r="Q54" s="1" t="str">
        <v>Stock</v>
      </c>
      <c r="R54" s="1">
        <f t="shared" si="3"/>
        <v>9</v>
      </c>
      <c r="S54" s="1" t="str">
        <f>VLOOKUP(P54,'Customer List'!C:D,2,)</f>
        <v>STOCK</v>
      </c>
    </row>
    <row r="55" spans="1:19" x14ac:dyDescent="0.25">
      <c r="A55" s="1">
        <v>740832</v>
      </c>
      <c r="B55" s="1">
        <v>1</v>
      </c>
      <c r="C55" s="1" t="str">
        <v>MIRANDA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Priyanka Madam (one Kit of 14pcs)</v>
      </c>
      <c r="K55" s="1">
        <f t="shared" si="2"/>
        <v>1</v>
      </c>
      <c r="L55" s="1" t="str">
        <v>STOCK</v>
      </c>
      <c r="M55" s="1" t="str">
        <v>4</v>
      </c>
      <c r="N55" s="1" t="str">
        <v>BioLegend</v>
      </c>
      <c r="O55" s="1" t="str">
        <v>Extra Purchase By Priya Madam</v>
      </c>
      <c r="P55" s="1" t="str">
        <v>STOCK</v>
      </c>
      <c r="Q55" s="1" t="str">
        <v>Stock</v>
      </c>
      <c r="R55" s="1">
        <f t="shared" si="3"/>
        <v>1</v>
      </c>
      <c r="S55" s="1" t="str">
        <f>VLOOKUP(P55,'Customer List'!C:D,2,)</f>
        <v>STOCK</v>
      </c>
    </row>
    <row r="56" spans="1:19" x14ac:dyDescent="0.25">
      <c r="A56" s="1">
        <v>740833</v>
      </c>
      <c r="B56" s="1">
        <v>1</v>
      </c>
      <c r="C56" s="1" t="str">
        <v>MIRANDA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Priyanka Madam (one Kit of 14pcs)</v>
      </c>
      <c r="K56" s="1">
        <f t="shared" si="2"/>
        <v>5</v>
      </c>
      <c r="L56" s="1" t="str">
        <v>Stock</v>
      </c>
      <c r="M56" s="1" t="str">
        <v>RT</v>
      </c>
      <c r="N56" s="1" t="str">
        <v>Biotium</v>
      </c>
      <c r="O56" s="1">
        <v>0</v>
      </c>
      <c r="P56" s="1" t="str">
        <v>STOCK</v>
      </c>
      <c r="Q56" s="1" t="str">
        <v>Stock</v>
      </c>
      <c r="R56" s="1">
        <f t="shared" si="3"/>
        <v>5</v>
      </c>
      <c r="S56" s="1" t="str">
        <f>VLOOKUP(P56,'Customer List'!C:D,2,)</f>
        <v>STOCK</v>
      </c>
    </row>
    <row r="57" spans="1:19" x14ac:dyDescent="0.25">
      <c r="A57" s="1">
        <v>740834</v>
      </c>
      <c r="B57" s="1">
        <v>1</v>
      </c>
      <c r="C57" s="1" t="str">
        <v>MIRANDA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Priyanka Madam (one Kit of 14pcs)</v>
      </c>
      <c r="K57" s="1">
        <f t="shared" si="2"/>
        <v>6</v>
      </c>
      <c r="L57" s="1" t="str">
        <v>STOCK</v>
      </c>
      <c r="M57" s="1">
        <v>4</v>
      </c>
      <c r="N57" s="1" t="str">
        <v>BioLegend</v>
      </c>
      <c r="O57" s="1" t="str">
        <v>Extra Received</v>
      </c>
      <c r="P57" s="1" t="str">
        <v>STOCK</v>
      </c>
      <c r="Q57" s="1" t="str">
        <v>Stock</v>
      </c>
      <c r="R57" s="1">
        <f t="shared" si="3"/>
        <v>6</v>
      </c>
      <c r="S57" s="1" t="str">
        <f>VLOOKUP(P57,'Customer List'!C:D,2,)</f>
        <v>STOCK</v>
      </c>
    </row>
    <row r="58" spans="1:19" x14ac:dyDescent="0.25">
      <c r="A58" s="1">
        <v>740835</v>
      </c>
      <c r="B58" s="1">
        <v>1</v>
      </c>
      <c r="C58" s="1" t="str">
        <v>MIRANDA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Priyanka Madam (one Kit of 14pcs)</v>
      </c>
      <c r="K58" s="1">
        <f t="shared" si="2"/>
        <v>2</v>
      </c>
      <c r="L58" s="1" t="str">
        <v>STOCK</v>
      </c>
      <c r="M58" s="1" t="str">
        <v>RT</v>
      </c>
      <c r="N58" s="1" t="str">
        <v>Genei Lab</v>
      </c>
      <c r="O58" s="1">
        <v>0</v>
      </c>
      <c r="P58" s="1" t="str">
        <v>STOCK</v>
      </c>
      <c r="Q58" s="1" t="str">
        <v>Stock</v>
      </c>
      <c r="R58" s="1">
        <f t="shared" si="3"/>
        <v>2</v>
      </c>
      <c r="S58" s="1" t="str">
        <f>VLOOKUP(P58,'Customer List'!C:D,2,)</f>
        <v>STOCK</v>
      </c>
    </row>
    <row r="59" spans="1:19" x14ac:dyDescent="0.25">
      <c r="A59" s="1">
        <v>740836</v>
      </c>
      <c r="B59" s="1">
        <v>1</v>
      </c>
      <c r="C59" s="1" t="str">
        <v>MIRANDA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Priyanka Madam (one Kit of 14pcs)</v>
      </c>
      <c r="K59" s="1">
        <f t="shared" si="2"/>
        <v>2</v>
      </c>
      <c r="L59" s="1" t="str">
        <v>STOCK</v>
      </c>
      <c r="M59" s="1">
        <v>-20</v>
      </c>
      <c r="N59" s="1" t="str">
        <v>Genei Lab</v>
      </c>
      <c r="O59" s="1" t="str">
        <v>One Piece Damaged received (Replacement received)</v>
      </c>
      <c r="P59" s="1" t="str">
        <v>STOCK</v>
      </c>
      <c r="Q59" s="1" t="str">
        <v>Stock</v>
      </c>
      <c r="R59" s="1">
        <f t="shared" si="3"/>
        <v>2</v>
      </c>
      <c r="S59" s="1" t="str">
        <f>VLOOKUP(P59,'Customer List'!C:D,2,)</f>
        <v>STOCK</v>
      </c>
    </row>
    <row r="60" spans="1:19" x14ac:dyDescent="0.25">
      <c r="A60" s="1">
        <v>740837</v>
      </c>
      <c r="B60" s="1">
        <v>1</v>
      </c>
      <c r="C60" s="1" t="str">
        <v>MIRANDA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 (one Kit of 14pcs)</v>
      </c>
      <c r="K60" s="1">
        <f t="shared" si="2"/>
        <v>3</v>
      </c>
      <c r="L60" s="1" t="str">
        <v>STOCK</v>
      </c>
      <c r="M60" s="1">
        <v>-20</v>
      </c>
      <c r="N60" s="1" t="str">
        <v>Genei Lab</v>
      </c>
      <c r="O60" s="1">
        <v>0</v>
      </c>
      <c r="P60" s="1" t="str">
        <v>STOCK</v>
      </c>
      <c r="Q60" s="1" t="str">
        <v>Stock</v>
      </c>
      <c r="R60" s="1">
        <f t="shared" si="3"/>
        <v>3</v>
      </c>
      <c r="S60" s="1" t="str">
        <f>VLOOKUP(P60,'Customer List'!C:D,2,)</f>
        <v>STOCK</v>
      </c>
    </row>
    <row r="61" spans="1:19" x14ac:dyDescent="0.25">
      <c r="A61" s="1">
        <v>740838</v>
      </c>
      <c r="B61" s="1">
        <v>1</v>
      </c>
      <c r="C61" s="1" t="str">
        <v>MIRANDA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Priyanka Madam (one Kit of 14pcs)</v>
      </c>
      <c r="K61" s="1">
        <f t="shared" si="2"/>
        <v>3</v>
      </c>
      <c r="L61" s="1" t="str">
        <v>STOCK</v>
      </c>
      <c r="M61" s="1" t="str">
        <v>rt</v>
      </c>
      <c r="N61" s="1" t="str">
        <v>BioLegend</v>
      </c>
      <c r="O61" s="1" t="str">
        <v>Extra Received</v>
      </c>
      <c r="P61" s="1" t="str">
        <v>STOCK</v>
      </c>
      <c r="Q61" s="1" t="str">
        <v>Stock</v>
      </c>
      <c r="R61" s="1">
        <f t="shared" si="3"/>
        <v>3</v>
      </c>
      <c r="S61" s="1" t="str">
        <f>VLOOKUP(P61,'Customer List'!C:D,2,)</f>
        <v>STOCK</v>
      </c>
    </row>
    <row r="62" spans="1:19" x14ac:dyDescent="0.25">
      <c r="A62" s="1">
        <v>740840</v>
      </c>
      <c r="B62" s="1">
        <v>1</v>
      </c>
      <c r="C62" s="1" t="str">
        <v>MIRANDA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Priyanka Madam (one Kit of 14pcs)</v>
      </c>
      <c r="K62" s="1">
        <f t="shared" si="2"/>
        <v>3</v>
      </c>
      <c r="L62" s="1" t="str">
        <v>stock</v>
      </c>
      <c r="M62" s="1">
        <v>4</v>
      </c>
      <c r="N62" s="1" t="str">
        <v>Genexis Biotech</v>
      </c>
      <c r="O62" s="1" t="str">
        <v>Sample Received (Priyanka madam)</v>
      </c>
      <c r="P62" s="1" t="str">
        <v>STOCK</v>
      </c>
      <c r="Q62" s="1" t="str">
        <v>Stock</v>
      </c>
      <c r="R62" s="1">
        <f t="shared" si="3"/>
        <v>3</v>
      </c>
      <c r="S62" s="1" t="str">
        <f>VLOOKUP(P62,'Customer List'!C:D,2,)</f>
        <v>STOCK</v>
      </c>
    </row>
    <row r="63" spans="1:19" x14ac:dyDescent="0.25">
      <c r="A63" s="1">
        <v>740843</v>
      </c>
      <c r="B63" s="1">
        <v>1</v>
      </c>
      <c r="C63" s="1" t="str">
        <v>MIRANDA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 (one Kit of 14pcs)</v>
      </c>
      <c r="K63" s="1">
        <f t="shared" ref="K63:K87" si="4">SUMIFS(B:B,C:C, L63,D:D, M63,E:E, N63,F:F, O63,G:G, P63,H:H, Q63)</f>
        <v>7</v>
      </c>
      <c r="L63" s="1" t="str">
        <v>stock</v>
      </c>
      <c r="M63" s="1">
        <v>-20</v>
      </c>
      <c r="N63" s="1" t="str">
        <v>Intron</v>
      </c>
      <c r="O63" s="1">
        <v>0</v>
      </c>
      <c r="P63" s="1" t="str">
        <v>STOCK</v>
      </c>
      <c r="Q63" s="1" t="str">
        <v>Stock</v>
      </c>
      <c r="R63" s="1">
        <f t="shared" ref="R63:R64" si="5">SUMIFS(B:B,C:C, L63,D:D, M63,E:E, N63,F:F, O63,G:G, P63,H:H, Q63)</f>
        <v>7</v>
      </c>
      <c r="S63" s="1" t="str">
        <f>VLOOKUP(P63,'Customer List'!C:D,2,)</f>
        <v>STOCK</v>
      </c>
    </row>
    <row r="64" spans="1:19" x14ac:dyDescent="0.25">
      <c r="A64" s="1">
        <v>740844</v>
      </c>
      <c r="B64" s="1">
        <v>1</v>
      </c>
      <c r="C64" s="1" t="str">
        <v>MIRANDA</v>
      </c>
      <c r="D64" s="1">
        <v>4</v>
      </c>
      <c r="E64" s="1" t="str">
        <v>BioLegend</v>
      </c>
      <c r="F64" s="1">
        <v>0</v>
      </c>
      <c r="G64" s="1" t="str">
        <v>Delhi</v>
      </c>
      <c r="H64" s="1" t="str">
        <v>Priyanka Madam (one Kit of 14pcs)</v>
      </c>
      <c r="K64" s="1">
        <f t="shared" si="4"/>
        <v>71</v>
      </c>
      <c r="L64" s="1" t="str">
        <v>Stock</v>
      </c>
      <c r="M64" s="1" t="str">
        <v>RT</v>
      </c>
      <c r="N64" s="1" t="str">
        <v>Sartorius</v>
      </c>
      <c r="O64" s="1">
        <v>0</v>
      </c>
      <c r="P64" s="1" t="str">
        <v>STOCK</v>
      </c>
      <c r="Q64" s="1" t="str">
        <v>Stock</v>
      </c>
      <c r="R64" s="1">
        <f t="shared" si="5"/>
        <v>71</v>
      </c>
      <c r="S64" s="1" t="str">
        <f>VLOOKUP(P64,'Customer List'!C:D,2,)</f>
        <v>STOCK</v>
      </c>
    </row>
    <row r="65" spans="1:19" x14ac:dyDescent="0.25">
      <c r="A65" s="1">
        <v>741446</v>
      </c>
      <c r="B65" s="1">
        <v>1</v>
      </c>
      <c r="C65" s="1" t="str">
        <v>MIRANDA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 (one Kit of 14pcs)</v>
      </c>
      <c r="K65" s="1">
        <f t="shared" si="4"/>
        <v>28</v>
      </c>
      <c r="L65" s="1" t="str">
        <v>Stock</v>
      </c>
      <c r="M65" s="1" t="str">
        <v>RT</v>
      </c>
      <c r="N65" s="1" t="str">
        <v>Mp Bio</v>
      </c>
      <c r="O65" s="1">
        <v>0</v>
      </c>
      <c r="P65" s="1" t="str">
        <v>STOCK</v>
      </c>
      <c r="Q65" s="1" t="str">
        <v>Stock</v>
      </c>
      <c r="R65" s="1">
        <f t="shared" ref="R65:R87" si="6">SUMIFS(B:B,C:C, L65,D:D, M65,E:E, N65,F:F, O65,G:G, P65,H:H, Q65)</f>
        <v>28</v>
      </c>
      <c r="S65" s="1" t="str">
        <f>VLOOKUP(P65,'Customer List'!C:D,2,)</f>
        <v>STOCK</v>
      </c>
    </row>
    <row r="66" spans="1:19" x14ac:dyDescent="0.25">
      <c r="A66" s="1">
        <v>335917</v>
      </c>
      <c r="B66" s="1">
        <v>1</v>
      </c>
      <c r="C66" s="1" t="str">
        <v>Nanogen Healthcare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K66" s="1">
        <f t="shared" si="4"/>
        <v>11</v>
      </c>
      <c r="L66" s="1" t="str">
        <v>Stock</v>
      </c>
      <c r="M66" s="1">
        <v>-20</v>
      </c>
      <c r="N66" s="1" t="str">
        <v>Mp Bio</v>
      </c>
      <c r="O66" s="1">
        <v>0</v>
      </c>
      <c r="P66" s="1" t="str">
        <v>STOCK</v>
      </c>
      <c r="Q66" s="1" t="str">
        <v>Stock</v>
      </c>
      <c r="R66" s="1">
        <f t="shared" si="6"/>
        <v>11</v>
      </c>
      <c r="S66" s="1" t="str">
        <f>VLOOKUP(P66,'Customer List'!C:D,2,)</f>
        <v>STOCK</v>
      </c>
    </row>
    <row r="67" spans="1:19" x14ac:dyDescent="0.25">
      <c r="A67" s="1" t="str">
        <v>G-CUSTOM-1177531</v>
      </c>
      <c r="B67" s="1">
        <v>1</v>
      </c>
      <c r="C67" s="1" t="str">
        <v>NCBS</v>
      </c>
      <c r="D67" s="1">
        <v>-20</v>
      </c>
      <c r="E67" s="1" t="str">
        <v>DHARMACON</v>
      </c>
      <c r="F67" s="1">
        <v>0</v>
      </c>
      <c r="G67" s="1" t="str">
        <v>Banglore</v>
      </c>
      <c r="H67" s="1" t="str">
        <v>Saturday</v>
      </c>
      <c r="K67" s="1">
        <f t="shared" si="4"/>
        <v>1</v>
      </c>
      <c r="L67" s="1" t="str">
        <v>STOCK</v>
      </c>
      <c r="M67" s="1">
        <v>4</v>
      </c>
      <c r="N67" s="1" t="str">
        <v>BioLegend</v>
      </c>
      <c r="O67" s="1">
        <v>0</v>
      </c>
      <c r="P67" s="1" t="str">
        <v>STOCK</v>
      </c>
      <c r="Q67" s="1" t="str">
        <v>Priyanka Madam</v>
      </c>
      <c r="R67" s="1">
        <f t="shared" si="6"/>
        <v>1</v>
      </c>
      <c r="S67" s="1" t="str">
        <f>VLOOKUP(P67,'Customer List'!C:D,2,)</f>
        <v>STOCK</v>
      </c>
    </row>
    <row r="68" spans="1:19" x14ac:dyDescent="0.25">
      <c r="A68" s="1" t="str">
        <v>G-CUSTOM-1177536</v>
      </c>
      <c r="B68" s="1">
        <v>1</v>
      </c>
      <c r="C68" s="1" t="str">
        <v>NCBS</v>
      </c>
      <c r="D68" s="1">
        <v>-20</v>
      </c>
      <c r="E68" s="1" t="str">
        <v>DHARMACON</v>
      </c>
      <c r="F68" s="1">
        <v>0</v>
      </c>
      <c r="G68" s="1" t="str">
        <v>Banglore</v>
      </c>
      <c r="H68" s="1" t="str">
        <v>Saturday</v>
      </c>
      <c r="K68" s="1">
        <f t="shared" si="4"/>
        <v>4</v>
      </c>
      <c r="L68" s="1" t="str">
        <v>Stock</v>
      </c>
      <c r="M68" s="1">
        <v>4</v>
      </c>
      <c r="N68" s="1" t="str">
        <v>BioLegend</v>
      </c>
      <c r="O68" s="1" t="str">
        <v>Retrun From IGIB , Invoice Number 1058</v>
      </c>
      <c r="P68" s="1" t="str">
        <v>STOCK</v>
      </c>
      <c r="Q68" s="1" t="str">
        <v>Stock</v>
      </c>
      <c r="R68" s="1">
        <f t="shared" si="6"/>
        <v>4</v>
      </c>
      <c r="S68" s="1" t="str">
        <f>VLOOKUP(P68,'Customer List'!C:D,2,)</f>
        <v>STOCK</v>
      </c>
    </row>
    <row r="69" spans="1:19" x14ac:dyDescent="0.25">
      <c r="A69" s="1" t="str">
        <v>D-001810-10-05</v>
      </c>
      <c r="B69" s="1">
        <v>2</v>
      </c>
      <c r="C69" s="1" t="str">
        <v>NCBS</v>
      </c>
      <c r="D69" s="1">
        <v>-20</v>
      </c>
      <c r="E69" s="1" t="str">
        <v>DHARMACON</v>
      </c>
      <c r="F69" s="1">
        <v>0</v>
      </c>
      <c r="G69" s="1" t="str">
        <v>Banglore</v>
      </c>
      <c r="H69" s="1" t="str">
        <v>Saturday</v>
      </c>
      <c r="K69" s="1">
        <f t="shared" si="4"/>
        <v>2</v>
      </c>
      <c r="L69" s="1" t="str">
        <v>Stock</v>
      </c>
      <c r="M69" s="1">
        <v>4</v>
      </c>
      <c r="N69" s="1" t="str">
        <v>Dharmacon</v>
      </c>
      <c r="O69" s="1" t="str">
        <v>Retrun From IGIB , Invoice Number 1058</v>
      </c>
      <c r="P69" s="1" t="str">
        <v>STOCK</v>
      </c>
      <c r="Q69" s="1" t="str">
        <v>Stock</v>
      </c>
      <c r="R69" s="1">
        <f t="shared" si="6"/>
        <v>2</v>
      </c>
      <c r="S69" s="1" t="str">
        <f>VLOOKUP(P69,'Customer List'!C:D,2,)</f>
        <v>STOCK</v>
      </c>
    </row>
    <row r="70" spans="1:19" x14ac:dyDescent="0.25">
      <c r="A70" s="1" t="str">
        <v>B-002000-UB-100</v>
      </c>
      <c r="B70" s="1">
        <v>1</v>
      </c>
      <c r="C70" s="1" t="str">
        <v>NCBS</v>
      </c>
      <c r="D70" s="1">
        <v>4</v>
      </c>
      <c r="E70" s="1" t="str">
        <v>DHARMACON</v>
      </c>
      <c r="F70" s="1">
        <v>0</v>
      </c>
      <c r="G70" s="1" t="str">
        <v>Banglore</v>
      </c>
      <c r="H70" s="1" t="str">
        <v>Saturday</v>
      </c>
      <c r="K70" s="1">
        <f t="shared" si="4"/>
        <v>6</v>
      </c>
      <c r="L70" s="1" t="str">
        <v>Stock</v>
      </c>
      <c r="M70" s="1">
        <v>4</v>
      </c>
      <c r="N70" s="1" t="str">
        <v>BioLegend</v>
      </c>
      <c r="O70" s="1" t="str">
        <v>Demo Kit Mohan Sir</v>
      </c>
      <c r="P70" s="1" t="str">
        <v>STOCK</v>
      </c>
      <c r="Q70" s="1" t="str">
        <v>DemoKit (Mohan Sir)</v>
      </c>
      <c r="R70" s="1">
        <f t="shared" si="6"/>
        <v>6</v>
      </c>
      <c r="S70" s="1" t="str">
        <f>VLOOKUP(P70,'Customer List'!C:D,2,)</f>
        <v>STOCK</v>
      </c>
    </row>
    <row r="71" spans="1:19" x14ac:dyDescent="0.25">
      <c r="A71" s="1" t="str">
        <v>T-2004-02</v>
      </c>
      <c r="B71" s="1">
        <v>3</v>
      </c>
      <c r="C71" s="1" t="str">
        <v>NCBS</v>
      </c>
      <c r="D71" s="1">
        <v>4</v>
      </c>
      <c r="E71" s="1" t="str">
        <v>DHARMACON</v>
      </c>
      <c r="F71" s="1">
        <v>0</v>
      </c>
      <c r="G71" s="1" t="str">
        <v>Banglore</v>
      </c>
      <c r="H71" s="1" t="str">
        <v>Saturday</v>
      </c>
      <c r="K71" s="1">
        <f t="shared" si="4"/>
        <v>1</v>
      </c>
      <c r="L71" s="1" t="str">
        <v>Sun Pharma</v>
      </c>
      <c r="M71" s="1">
        <v>-20</v>
      </c>
      <c r="N71" s="1" t="str">
        <v>DHARMACON</v>
      </c>
      <c r="O71" s="1">
        <v>0</v>
      </c>
      <c r="P71" s="1" t="str">
        <v>Gujrat</v>
      </c>
      <c r="Q71" s="1" t="str">
        <v>Saturday</v>
      </c>
      <c r="R71" s="1">
        <f t="shared" si="6"/>
        <v>1</v>
      </c>
      <c r="S71" s="1" t="str">
        <f>VLOOKUP(P71,'Customer List'!C:D,2,)</f>
        <v>OutStation</v>
      </c>
    </row>
    <row r="72" spans="1:19" x14ac:dyDescent="0.25">
      <c r="A72" s="1">
        <v>156604</v>
      </c>
      <c r="B72" s="1">
        <v>1</v>
      </c>
      <c r="C72" s="1" t="str">
        <v>NCCS</v>
      </c>
      <c r="D72" s="1">
        <v>4</v>
      </c>
      <c r="E72" s="1" t="str">
        <v>BioLegend</v>
      </c>
      <c r="F72" s="1">
        <v>0</v>
      </c>
      <c r="G72" s="1" t="str">
        <v>Pune</v>
      </c>
      <c r="H72" s="1" t="str">
        <v>Saturday</v>
      </c>
      <c r="K72" s="1">
        <f t="shared" si="4"/>
        <v>1</v>
      </c>
      <c r="L72" s="1" t="str">
        <v>Sun Pharma</v>
      </c>
      <c r="M72" s="1">
        <v>-80</v>
      </c>
      <c r="N72" s="1" t="str">
        <v>DHARMACON</v>
      </c>
      <c r="O72" s="1">
        <v>0</v>
      </c>
      <c r="P72" s="1" t="str">
        <v>Gujrat</v>
      </c>
      <c r="Q72" s="1" t="str">
        <v>Saturday</v>
      </c>
      <c r="R72" s="1">
        <f t="shared" si="6"/>
        <v>1</v>
      </c>
      <c r="S72" s="1" t="str">
        <f>VLOOKUP(P72,'Customer List'!C:D,2,)</f>
        <v>OutStation</v>
      </c>
    </row>
    <row r="73" spans="1:19" x14ac:dyDescent="0.25">
      <c r="A73" s="1">
        <v>426202</v>
      </c>
      <c r="B73" s="1">
        <v>6</v>
      </c>
      <c r="C73" s="1" t="str">
        <v>NCCS</v>
      </c>
      <c r="D73" s="1" t="str">
        <v>RT</v>
      </c>
      <c r="E73" s="1" t="str">
        <v>BioLegend</v>
      </c>
      <c r="F73" s="1">
        <v>0</v>
      </c>
      <c r="G73" s="1" t="str">
        <v>Pune</v>
      </c>
      <c r="H73" s="1" t="str">
        <v>Saturday</v>
      </c>
      <c r="K73" s="1">
        <f t="shared" si="4"/>
        <v>4</v>
      </c>
      <c r="L73" s="1" t="str">
        <v>SYNGENE</v>
      </c>
      <c r="M73" s="1">
        <v>-20</v>
      </c>
      <c r="N73" s="1" t="str">
        <v>MABTECH</v>
      </c>
      <c r="O73" s="1">
        <v>0</v>
      </c>
      <c r="P73" s="1" t="str">
        <v>Banglore</v>
      </c>
      <c r="Q73" s="1" t="str">
        <v>Saturday</v>
      </c>
      <c r="R73" s="1">
        <f t="shared" si="6"/>
        <v>4</v>
      </c>
      <c r="S73" s="1" t="str">
        <f>VLOOKUP(P73,'Customer List'!C:D,2,)</f>
        <v>OutStation</v>
      </c>
    </row>
    <row r="74" spans="1:19" x14ac:dyDescent="0.25">
      <c r="A74" s="1">
        <v>582304</v>
      </c>
      <c r="B74" s="1">
        <v>1</v>
      </c>
      <c r="C74" s="1" t="str">
        <v>NCCS</v>
      </c>
      <c r="D74" s="1">
        <v>-20</v>
      </c>
      <c r="E74" s="1" t="str">
        <v>BioLegend</v>
      </c>
      <c r="F74" s="1">
        <v>0</v>
      </c>
      <c r="G74" s="1" t="str">
        <v>Pune</v>
      </c>
      <c r="H74" s="1" t="str">
        <v>Saturday</v>
      </c>
      <c r="K74" s="1">
        <f t="shared" si="4"/>
        <v>1</v>
      </c>
      <c r="L74" s="1" t="str">
        <v>TECHWEST</v>
      </c>
      <c r="M74" s="1">
        <v>4</v>
      </c>
      <c r="N74" s="1" t="str">
        <v>BioLegend</v>
      </c>
      <c r="O74" s="1">
        <v>0</v>
      </c>
      <c r="P74" s="1" t="str">
        <v>Gujrat</v>
      </c>
      <c r="Q74" s="1" t="str">
        <v>Saturday</v>
      </c>
      <c r="R74" s="1">
        <f t="shared" si="6"/>
        <v>1</v>
      </c>
      <c r="S74" s="1" t="str">
        <f>VLOOKUP(P74,'Customer List'!C:D,2,)</f>
        <v>OutStation</v>
      </c>
    </row>
    <row r="75" spans="1:19" x14ac:dyDescent="0.25">
      <c r="A75" s="1">
        <v>921304</v>
      </c>
      <c r="B75" s="1">
        <v>1</v>
      </c>
      <c r="C75" s="1" t="str">
        <v>NCCS</v>
      </c>
      <c r="D75" s="1">
        <v>4</v>
      </c>
      <c r="E75" s="1" t="str">
        <v>BioLegend</v>
      </c>
      <c r="F75" s="1">
        <v>0</v>
      </c>
      <c r="G75" s="1" t="str">
        <v>Pune</v>
      </c>
      <c r="H75" s="1" t="str">
        <v>Saturday</v>
      </c>
      <c r="K75" s="1">
        <f t="shared" si="4"/>
        <v>1</v>
      </c>
      <c r="L75" s="1" t="str">
        <v>viganahar</v>
      </c>
      <c r="M75" s="1">
        <v>4</v>
      </c>
      <c r="N75" s="1" t="str">
        <v>BioLegend</v>
      </c>
      <c r="O75" s="1">
        <v>0</v>
      </c>
      <c r="P75" s="1" t="str">
        <v>Hyderabad</v>
      </c>
      <c r="Q75" s="1" t="str">
        <v>Saturday</v>
      </c>
      <c r="R75" s="1">
        <f t="shared" si="6"/>
        <v>1</v>
      </c>
      <c r="S75" s="1" t="str">
        <f>VLOOKUP(P75,'Customer List'!C:D,2,)</f>
        <v>OutStation</v>
      </c>
    </row>
    <row r="76" spans="1:19" x14ac:dyDescent="0.25">
      <c r="A76" s="1">
        <v>926201</v>
      </c>
      <c r="B76" s="1">
        <v>1</v>
      </c>
      <c r="C76" s="1" t="str">
        <v>NCCS</v>
      </c>
      <c r="D76" s="1" t="str">
        <v>RT</v>
      </c>
      <c r="E76" s="1" t="str">
        <v>BioLegend</v>
      </c>
      <c r="F76" s="1">
        <v>0</v>
      </c>
      <c r="G76" s="1" t="str">
        <v>Pune</v>
      </c>
      <c r="H76" s="1" t="str">
        <v>Saturday</v>
      </c>
      <c r="K76" s="1">
        <f t="shared" si="4"/>
        <v>1</v>
      </c>
      <c r="L76" s="1" t="str">
        <v>VISHAL</v>
      </c>
      <c r="M76" s="1">
        <v>4</v>
      </c>
      <c r="N76" s="1" t="str">
        <v>BioLegend</v>
      </c>
      <c r="O76" s="1" t="str">
        <v>Demo Vail</v>
      </c>
      <c r="P76" s="1" t="str">
        <v>Noida</v>
      </c>
      <c r="Q76" s="1" t="str">
        <v>VISHAL Demo Vail</v>
      </c>
      <c r="R76" s="1">
        <f t="shared" si="6"/>
        <v>1</v>
      </c>
      <c r="S76" s="1" t="str">
        <f>VLOOKUP(P76,'Customer List'!C:D,2,)</f>
        <v>Local</v>
      </c>
    </row>
    <row r="77" spans="1:19" x14ac:dyDescent="0.25">
      <c r="A77" s="1" t="str">
        <v>MQ-050325-01-0002</v>
      </c>
      <c r="B77" s="1">
        <v>1</v>
      </c>
      <c r="C77" s="1" t="str">
        <v>NIAB</v>
      </c>
      <c r="D77" s="1">
        <v>-20</v>
      </c>
      <c r="E77" s="1" t="str">
        <v>Dharmacon</v>
      </c>
      <c r="F77" s="1" t="str">
        <v>FOC</v>
      </c>
      <c r="G77" s="1" t="str">
        <v>Hyderabad</v>
      </c>
      <c r="H77" s="1" t="str">
        <v>Saturday (Challan)</v>
      </c>
      <c r="K77" s="1">
        <f t="shared" si="4"/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>
        <v>100222</v>
      </c>
      <c r="B78" s="1">
        <v>1</v>
      </c>
      <c r="C78" s="1" t="str">
        <v>NII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>Priyanka Madam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>
        <v>101243</v>
      </c>
      <c r="B79" s="1">
        <v>1</v>
      </c>
      <c r="C79" s="1" t="str">
        <v>NII</v>
      </c>
      <c r="D79" s="1">
        <v>4</v>
      </c>
      <c r="E79" s="1" t="str">
        <v>BioLegend</v>
      </c>
      <c r="F79" s="1">
        <v>0</v>
      </c>
      <c r="G79" s="1" t="str">
        <v>Delhi</v>
      </c>
      <c r="H79" s="1" t="str">
        <v>Priyanka Madam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>
        <v>103056</v>
      </c>
      <c r="B80" s="1">
        <v>1</v>
      </c>
      <c r="C80" s="1" t="str">
        <v>NII</v>
      </c>
      <c r="D80" s="1">
        <v>4</v>
      </c>
      <c r="E80" s="1" t="str">
        <v>BioLegend</v>
      </c>
      <c r="F80" s="1">
        <v>0</v>
      </c>
      <c r="G80" s="1" t="str">
        <v>Delhi</v>
      </c>
      <c r="H80" s="1" t="str">
        <v>Priyanka Madam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>
        <v>106310</v>
      </c>
      <c r="B81" s="1">
        <v>1</v>
      </c>
      <c r="C81" s="1" t="str">
        <v>NII</v>
      </c>
      <c r="D81" s="1">
        <v>4</v>
      </c>
      <c r="E81" s="1" t="str">
        <v>BioLegend</v>
      </c>
      <c r="F81" s="1">
        <v>0</v>
      </c>
      <c r="G81" s="1" t="str">
        <v>Delhi</v>
      </c>
      <c r="H81" s="1" t="str">
        <v>Priyanka Madam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>
        <v>107632</v>
      </c>
      <c r="B82" s="1">
        <v>1</v>
      </c>
      <c r="C82" s="1" t="str">
        <v>NII</v>
      </c>
      <c r="D82" s="1">
        <v>4</v>
      </c>
      <c r="E82" s="1" t="str">
        <v>BioLegend</v>
      </c>
      <c r="F82" s="1">
        <v>0</v>
      </c>
      <c r="G82" s="1" t="str">
        <v>Delhi</v>
      </c>
      <c r="H82" s="1" t="str">
        <v>Priyanka Madam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>
        <v>115505</v>
      </c>
      <c r="B83" s="1">
        <v>1</v>
      </c>
      <c r="C83" s="1" t="str">
        <v>NII</v>
      </c>
      <c r="D83" s="1">
        <v>4</v>
      </c>
      <c r="E83" s="1" t="str">
        <v>BioLegend</v>
      </c>
      <c r="F83" s="1">
        <v>0</v>
      </c>
      <c r="G83" s="1" t="str">
        <v>Delhi</v>
      </c>
      <c r="H83" s="1" t="str">
        <v>Priyanka Madam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>
        <v>117318</v>
      </c>
      <c r="B84" s="1">
        <v>1</v>
      </c>
      <c r="C84" s="1" t="str">
        <v>NII</v>
      </c>
      <c r="D84" s="1">
        <v>4</v>
      </c>
      <c r="E84" s="1" t="str">
        <v>BioLegend</v>
      </c>
      <c r="F84" s="1">
        <v>0</v>
      </c>
      <c r="G84" s="1" t="str">
        <v>Delhi</v>
      </c>
      <c r="H84" s="1" t="str">
        <v>Priyanka Madam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>
        <v>119721</v>
      </c>
      <c r="B85" s="1">
        <v>1</v>
      </c>
      <c r="C85" s="1" t="str">
        <v>NII</v>
      </c>
      <c r="D85" s="1">
        <v>4</v>
      </c>
      <c r="E85" s="1" t="str">
        <v>BioLegend</v>
      </c>
      <c r="F85" s="1">
        <v>0</v>
      </c>
      <c r="G85" s="1" t="str">
        <v>Delhi</v>
      </c>
      <c r="H85" s="1" t="str">
        <v>Priyanka Madam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>
        <v>121610</v>
      </c>
      <c r="B86" s="1">
        <v>1</v>
      </c>
      <c r="C86" s="1" t="str">
        <v>NII</v>
      </c>
      <c r="D86" s="1">
        <v>4</v>
      </c>
      <c r="E86" s="1" t="str">
        <v>BioLegend</v>
      </c>
      <c r="F86" s="1">
        <v>0</v>
      </c>
      <c r="G86" s="1" t="str">
        <v>Delhi</v>
      </c>
      <c r="H86" s="1" t="str">
        <v>Priyanka Madam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>
        <v>123109</v>
      </c>
      <c r="B87" s="1">
        <v>1</v>
      </c>
      <c r="C87" s="1" t="str">
        <v>NII</v>
      </c>
      <c r="D87" s="1">
        <v>4</v>
      </c>
      <c r="E87" s="1" t="str">
        <v>BioLegend</v>
      </c>
      <c r="F87" s="1">
        <v>0</v>
      </c>
      <c r="G87" s="1" t="str">
        <v>Delhi</v>
      </c>
      <c r="H87" s="1" t="str">
        <v>Priyanka Madam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>
        <v>125219</v>
      </c>
      <c r="B88" s="1">
        <v>2</v>
      </c>
      <c r="C88" s="1" t="str">
        <v>NII</v>
      </c>
      <c r="D88" s="1">
        <v>4</v>
      </c>
      <c r="E88" s="1" t="str">
        <v>BioLegend</v>
      </c>
      <c r="F88" s="1">
        <v>0</v>
      </c>
      <c r="G88" s="1" t="str">
        <v>Delhi</v>
      </c>
      <c r="H88" s="1" t="str">
        <v>Priyanka Madam</v>
      </c>
    </row>
    <row r="89" spans="1:19" x14ac:dyDescent="0.25">
      <c r="A89" s="1">
        <v>127647</v>
      </c>
      <c r="B89" s="1">
        <v>1</v>
      </c>
      <c r="C89" s="1" t="str">
        <v>NII</v>
      </c>
      <c r="D89" s="1">
        <v>4</v>
      </c>
      <c r="E89" s="1" t="str">
        <v>BioLegend</v>
      </c>
      <c r="F89" s="1">
        <v>0</v>
      </c>
      <c r="G89" s="1" t="str">
        <v>Delhi</v>
      </c>
      <c r="H89" s="1" t="str">
        <v>Priyanka Madam</v>
      </c>
    </row>
    <row r="90" spans="1:19" x14ac:dyDescent="0.25">
      <c r="A90" s="1">
        <v>128016</v>
      </c>
      <c r="B90" s="1">
        <v>1</v>
      </c>
      <c r="C90" s="1" t="str">
        <v>NII</v>
      </c>
      <c r="D90" s="1">
        <v>4</v>
      </c>
      <c r="E90" s="1" t="str">
        <v>BioLegend</v>
      </c>
      <c r="F90" s="1">
        <v>0</v>
      </c>
      <c r="G90" s="1" t="str">
        <v>Delhi</v>
      </c>
      <c r="H90" s="1" t="str">
        <v>Priyanka Madam</v>
      </c>
    </row>
    <row r="91" spans="1:19" x14ac:dyDescent="0.25">
      <c r="A91" s="1">
        <v>133518</v>
      </c>
      <c r="B91" s="1">
        <v>1</v>
      </c>
      <c r="C91" s="1" t="str">
        <v>NII</v>
      </c>
      <c r="D91" s="1">
        <v>4</v>
      </c>
      <c r="E91" s="1" t="str">
        <v>BioLegend</v>
      </c>
      <c r="F91" s="1">
        <v>0</v>
      </c>
      <c r="G91" s="1" t="str">
        <v>Delhi</v>
      </c>
      <c r="H91" s="1" t="str">
        <v>Priyanka Madam</v>
      </c>
    </row>
    <row r="92" spans="1:19" x14ac:dyDescent="0.25">
      <c r="A92" s="1">
        <v>135221</v>
      </c>
      <c r="B92" s="1">
        <v>1</v>
      </c>
      <c r="C92" s="1" t="str">
        <v>NII</v>
      </c>
      <c r="D92" s="1">
        <v>4</v>
      </c>
      <c r="E92" s="1" t="str">
        <v>BioLegend</v>
      </c>
      <c r="F92" s="1">
        <v>0</v>
      </c>
      <c r="G92" s="1" t="str">
        <v>Delhi</v>
      </c>
      <c r="H92" s="1" t="str">
        <v>Priyanka Madam</v>
      </c>
    </row>
    <row r="93" spans="1:19" x14ac:dyDescent="0.25">
      <c r="A93" s="1">
        <v>149014</v>
      </c>
      <c r="B93" s="1">
        <v>1</v>
      </c>
      <c r="C93" s="1" t="str">
        <v>NII</v>
      </c>
      <c r="D93" s="1">
        <v>4</v>
      </c>
      <c r="E93" s="1" t="str">
        <v>BioLegend</v>
      </c>
      <c r="F93" s="1">
        <v>0</v>
      </c>
      <c r="G93" s="1" t="str">
        <v>Delhi</v>
      </c>
      <c r="H93" s="1" t="str">
        <v>Priyanka Madam</v>
      </c>
    </row>
    <row r="94" spans="1:19" x14ac:dyDescent="0.25">
      <c r="A94" s="1">
        <v>154319</v>
      </c>
      <c r="B94" s="1">
        <v>1</v>
      </c>
      <c r="C94" s="1" t="str">
        <v>NII</v>
      </c>
      <c r="D94" s="1">
        <v>4</v>
      </c>
      <c r="E94" s="1" t="str">
        <v>BioLegend</v>
      </c>
      <c r="F94" s="1">
        <v>0</v>
      </c>
      <c r="G94" s="1" t="str">
        <v>Delhi</v>
      </c>
      <c r="H94" s="1" t="str">
        <v>Priyanka Madam</v>
      </c>
    </row>
    <row r="95" spans="1:19" x14ac:dyDescent="0.25">
      <c r="A95" s="1">
        <v>156104</v>
      </c>
      <c r="B95" s="1">
        <v>1</v>
      </c>
      <c r="C95" s="1" t="str">
        <v>NII</v>
      </c>
      <c r="D95" s="1">
        <v>4</v>
      </c>
      <c r="E95" s="1" t="str">
        <v>BioLegend</v>
      </c>
      <c r="F95" s="1">
        <v>0</v>
      </c>
      <c r="G95" s="1" t="str">
        <v>Delhi</v>
      </c>
      <c r="H95" s="1" t="str">
        <v>Priyanka Madam</v>
      </c>
    </row>
    <row r="96" spans="1:19" x14ac:dyDescent="0.25">
      <c r="A96" s="1">
        <v>156543</v>
      </c>
      <c r="B96" s="1">
        <v>1</v>
      </c>
      <c r="C96" s="1" t="str">
        <v>NII</v>
      </c>
      <c r="D96" s="1">
        <v>4</v>
      </c>
      <c r="E96" s="1" t="str">
        <v>BioLegend</v>
      </c>
      <c r="F96" s="1">
        <v>0</v>
      </c>
      <c r="G96" s="1" t="str">
        <v>Delhi</v>
      </c>
      <c r="H96" s="1" t="str">
        <v>Priyanka Madam</v>
      </c>
    </row>
    <row r="97" spans="1:8" x14ac:dyDescent="0.25">
      <c r="A97" s="1">
        <v>161214</v>
      </c>
      <c r="B97" s="1">
        <v>1</v>
      </c>
      <c r="C97" s="1" t="str">
        <v>NII</v>
      </c>
      <c r="D97" s="1">
        <v>4</v>
      </c>
      <c r="E97" s="1" t="str">
        <v>BioLegend</v>
      </c>
      <c r="F97" s="1">
        <v>0</v>
      </c>
      <c r="G97" s="1" t="str">
        <v>Delhi</v>
      </c>
      <c r="H97" s="1" t="str">
        <v>Priyanka Madam</v>
      </c>
    </row>
    <row r="98" spans="1:8" x14ac:dyDescent="0.25">
      <c r="A98" s="1">
        <v>302645</v>
      </c>
      <c r="B98" s="1">
        <v>1</v>
      </c>
      <c r="C98" s="1" t="str">
        <v>NII</v>
      </c>
      <c r="D98" s="1">
        <v>4</v>
      </c>
      <c r="E98" s="1" t="str">
        <v>BioLegend</v>
      </c>
      <c r="F98" s="1">
        <v>0</v>
      </c>
      <c r="G98" s="1" t="str">
        <v>Delhi</v>
      </c>
      <c r="H98" s="1" t="str">
        <v>Priyanka Madam</v>
      </c>
    </row>
    <row r="99" spans="1:8" x14ac:dyDescent="0.25">
      <c r="A99" s="1">
        <v>304035</v>
      </c>
      <c r="B99" s="1">
        <v>1</v>
      </c>
      <c r="C99" s="1" t="str">
        <v>NII</v>
      </c>
      <c r="D99" s="1">
        <v>4</v>
      </c>
      <c r="E99" s="1" t="str">
        <v>BioLegend</v>
      </c>
      <c r="F99" s="1">
        <v>0</v>
      </c>
      <c r="G99" s="1" t="str">
        <v>Delhi</v>
      </c>
      <c r="H99" s="1" t="str">
        <v>Priyanka Madam</v>
      </c>
    </row>
    <row r="100" spans="1:8" x14ac:dyDescent="0.25">
      <c r="A100" s="1">
        <v>310933</v>
      </c>
      <c r="B100" s="1">
        <v>1</v>
      </c>
      <c r="C100" s="1" t="str">
        <v>NII</v>
      </c>
      <c r="D100" s="1">
        <v>4</v>
      </c>
      <c r="E100" s="1" t="str">
        <v>BioLegend</v>
      </c>
      <c r="F100" s="1">
        <v>0</v>
      </c>
      <c r="G100" s="1" t="str">
        <v>Delhi</v>
      </c>
      <c r="H100" s="1" t="str">
        <v>Priyanka Madam</v>
      </c>
    </row>
    <row r="101" spans="1:8" x14ac:dyDescent="0.25">
      <c r="A101" s="1">
        <v>317417</v>
      </c>
      <c r="B101" s="1">
        <v>1</v>
      </c>
      <c r="C101" s="1" t="str">
        <v>NII</v>
      </c>
      <c r="D101" s="1">
        <v>4</v>
      </c>
      <c r="E101" s="1" t="str">
        <v>BioLegend</v>
      </c>
      <c r="F101" s="1">
        <v>0</v>
      </c>
      <c r="G101" s="1" t="str">
        <v>Delhi</v>
      </c>
      <c r="H101" s="1" t="str">
        <v>Priyanka Madam</v>
      </c>
    </row>
    <row r="102" spans="1:8" x14ac:dyDescent="0.25">
      <c r="A102" s="1">
        <v>364102</v>
      </c>
      <c r="B102" s="1">
        <v>1</v>
      </c>
      <c r="C102" s="1" t="str">
        <v>NII</v>
      </c>
      <c r="D102" s="1">
        <v>4</v>
      </c>
      <c r="E102" s="1" t="str">
        <v>BioLegend</v>
      </c>
      <c r="F102" s="1">
        <v>0</v>
      </c>
      <c r="G102" s="1" t="str">
        <v>Delhi</v>
      </c>
      <c r="H102" s="1" t="str">
        <v>Priyanka Madam</v>
      </c>
    </row>
    <row r="103" spans="1:8" x14ac:dyDescent="0.25">
      <c r="A103" s="1">
        <v>422604</v>
      </c>
      <c r="B103" s="1">
        <v>1</v>
      </c>
      <c r="C103" s="1" t="str">
        <v>NII</v>
      </c>
      <c r="D103" s="1">
        <v>4</v>
      </c>
      <c r="E103" s="1" t="str">
        <v>BioLegend</v>
      </c>
      <c r="F103" s="1">
        <v>0</v>
      </c>
      <c r="G103" s="1" t="str">
        <v>Delhi</v>
      </c>
      <c r="H103" s="1" t="str">
        <v>Priyanka Madam</v>
      </c>
    </row>
    <row r="104" spans="1:8" x14ac:dyDescent="0.25">
      <c r="A104" s="1">
        <v>426803</v>
      </c>
      <c r="B104" s="1">
        <v>3</v>
      </c>
      <c r="C104" s="1" t="str">
        <v>NII</v>
      </c>
      <c r="D104" s="1">
        <v>4</v>
      </c>
      <c r="E104" s="1" t="str">
        <v>BioLegend</v>
      </c>
      <c r="F104" s="1">
        <v>0</v>
      </c>
      <c r="G104" s="1" t="str">
        <v>Delhi</v>
      </c>
      <c r="H104" s="1" t="str">
        <v>Priyanka Madam</v>
      </c>
    </row>
    <row r="105" spans="1:8" x14ac:dyDescent="0.25">
      <c r="A105" s="1">
        <v>505836</v>
      </c>
      <c r="B105" s="1">
        <v>1</v>
      </c>
      <c r="C105" s="1" t="str">
        <v>NII</v>
      </c>
      <c r="D105" s="1">
        <v>4</v>
      </c>
      <c r="E105" s="1" t="str">
        <v>BioLegend</v>
      </c>
      <c r="F105" s="1">
        <v>0</v>
      </c>
      <c r="G105" s="1" t="str">
        <v>Delhi</v>
      </c>
      <c r="H105" s="1" t="str">
        <v>Priyanka Madam</v>
      </c>
    </row>
    <row r="106" spans="1:8" x14ac:dyDescent="0.25">
      <c r="A106" s="1">
        <v>506304</v>
      </c>
      <c r="B106" s="1">
        <v>1</v>
      </c>
      <c r="C106" s="1" t="str">
        <v>NII</v>
      </c>
      <c r="D106" s="1">
        <v>4</v>
      </c>
      <c r="E106" s="1" t="str">
        <v>BioLegend</v>
      </c>
      <c r="F106" s="1">
        <v>0</v>
      </c>
      <c r="G106" s="1" t="str">
        <v>Delhi</v>
      </c>
      <c r="H106" s="1" t="str">
        <v>Priyanka Madam</v>
      </c>
    </row>
    <row r="107" spans="1:8" x14ac:dyDescent="0.25">
      <c r="A107" s="1">
        <v>576406</v>
      </c>
      <c r="B107" s="1">
        <v>1</v>
      </c>
      <c r="C107" s="1" t="str">
        <v>NII</v>
      </c>
      <c r="D107" s="1">
        <v>-20</v>
      </c>
      <c r="E107" s="1" t="str">
        <v>BioLegend</v>
      </c>
      <c r="F107" s="1">
        <v>0</v>
      </c>
      <c r="G107" s="1" t="str">
        <v>Delhi</v>
      </c>
      <c r="H107" s="1" t="str">
        <v>Priyanka Madam</v>
      </c>
    </row>
    <row r="108" spans="1:8" x14ac:dyDescent="0.25">
      <c r="A108" s="1">
        <v>740042</v>
      </c>
      <c r="B108" s="1">
        <v>1</v>
      </c>
      <c r="C108" s="1" t="str">
        <v>NIMHANS</v>
      </c>
      <c r="D108" s="1">
        <v>4</v>
      </c>
      <c r="E108" s="1" t="str">
        <v>BioLegend</v>
      </c>
      <c r="F108" s="1">
        <v>0</v>
      </c>
      <c r="G108" s="1" t="str">
        <v>Banglore</v>
      </c>
      <c r="H108" s="1" t="str">
        <v>Saturday (one kit of 12 Pcs) (Payment Slip)</v>
      </c>
    </row>
    <row r="109" spans="1:8" x14ac:dyDescent="0.25">
      <c r="A109" s="1">
        <v>740043</v>
      </c>
      <c r="B109" s="1">
        <v>1</v>
      </c>
      <c r="C109" s="1" t="str">
        <v>NIMHANS</v>
      </c>
      <c r="D109" s="1">
        <v>4</v>
      </c>
      <c r="E109" s="1" t="str">
        <v>BioLegend</v>
      </c>
      <c r="F109" s="1">
        <v>0</v>
      </c>
      <c r="G109" s="1" t="str">
        <v>Banglore</v>
      </c>
      <c r="H109" s="1" t="str">
        <v>Saturday (one kit of 12 Pcs) (Payment Slip)</v>
      </c>
    </row>
    <row r="110" spans="1:8" x14ac:dyDescent="0.25">
      <c r="A110" s="1">
        <v>740044</v>
      </c>
      <c r="B110" s="1">
        <v>1</v>
      </c>
      <c r="C110" s="1" t="str">
        <v>NIMHANS</v>
      </c>
      <c r="D110" s="1">
        <v>4</v>
      </c>
      <c r="E110" s="1" t="str">
        <v>BioLegend</v>
      </c>
      <c r="F110" s="1">
        <v>0</v>
      </c>
      <c r="G110" s="1" t="str">
        <v>Banglore</v>
      </c>
      <c r="H110" s="1" t="str">
        <v>Saturday (one kit of 12 Pcs) (Payment Slip)</v>
      </c>
    </row>
    <row r="111" spans="1:8" x14ac:dyDescent="0.25">
      <c r="A111" s="1">
        <v>740045</v>
      </c>
      <c r="B111" s="1">
        <v>1</v>
      </c>
      <c r="C111" s="1" t="str">
        <v>NIMHANS</v>
      </c>
      <c r="D111" s="1">
        <v>4</v>
      </c>
      <c r="E111" s="1" t="str">
        <v>BioLegend</v>
      </c>
      <c r="F111" s="1">
        <v>0</v>
      </c>
      <c r="G111" s="1" t="str">
        <v>Banglore</v>
      </c>
      <c r="H111" s="1" t="str">
        <v>Saturday (one kit of 12 Pcs) (Payment Slip)</v>
      </c>
    </row>
    <row r="112" spans="1:8" x14ac:dyDescent="0.25">
      <c r="A112" s="1">
        <v>740046</v>
      </c>
      <c r="B112" s="1">
        <v>1</v>
      </c>
      <c r="C112" s="1" t="str">
        <v>NIMHANS</v>
      </c>
      <c r="D112" s="1">
        <v>4</v>
      </c>
      <c r="E112" s="1" t="str">
        <v>BioLegend</v>
      </c>
      <c r="F112" s="1">
        <v>0</v>
      </c>
      <c r="G112" s="1" t="str">
        <v>Banglore</v>
      </c>
      <c r="H112" s="1" t="str">
        <v>Saturday (one kit of 12 Pcs) (Payment Slip)</v>
      </c>
    </row>
    <row r="113" spans="1:8" x14ac:dyDescent="0.25">
      <c r="A113" s="1">
        <v>740047</v>
      </c>
      <c r="B113" s="1">
        <v>1</v>
      </c>
      <c r="C113" s="1" t="str">
        <v>NIMHANS</v>
      </c>
      <c r="D113" s="1">
        <v>4</v>
      </c>
      <c r="E113" s="1" t="str">
        <v>BioLegend</v>
      </c>
      <c r="F113" s="1">
        <v>0</v>
      </c>
      <c r="G113" s="1" t="str">
        <v>Banglore</v>
      </c>
      <c r="H113" s="1" t="str">
        <v>Saturday (one kit of 12 Pcs) (Payment Slip)</v>
      </c>
    </row>
    <row r="114" spans="1:8" x14ac:dyDescent="0.25">
      <c r="A114" s="1">
        <v>740052</v>
      </c>
      <c r="B114" s="1">
        <v>1</v>
      </c>
      <c r="C114" s="1" t="str">
        <v>NIMHANS</v>
      </c>
      <c r="D114" s="1">
        <v>4</v>
      </c>
      <c r="E114" s="1" t="str">
        <v>BioLegend</v>
      </c>
      <c r="F114" s="1">
        <v>0</v>
      </c>
      <c r="G114" s="1" t="str">
        <v>Banglore</v>
      </c>
      <c r="H114" s="1" t="str">
        <v>Saturday (one kit of 12 Pcs) (Payment Slip)</v>
      </c>
    </row>
    <row r="115" spans="1:8" x14ac:dyDescent="0.25">
      <c r="A115" s="1">
        <v>740053</v>
      </c>
      <c r="B115" s="1">
        <v>1</v>
      </c>
      <c r="C115" s="1" t="str">
        <v>NIMHANS</v>
      </c>
      <c r="D115" s="1">
        <v>4</v>
      </c>
      <c r="E115" s="1" t="str">
        <v>BioLegend</v>
      </c>
      <c r="F115" s="1">
        <v>0</v>
      </c>
      <c r="G115" s="1" t="str">
        <v>Banglore</v>
      </c>
      <c r="H115" s="1" t="str">
        <v>Saturday (one kit of 12 Pcs) (Payment Slip)</v>
      </c>
    </row>
    <row r="116" spans="1:8" x14ac:dyDescent="0.25">
      <c r="A116" s="1">
        <v>740368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>
        <v>0</v>
      </c>
      <c r="G116" s="1" t="str">
        <v>Banglore</v>
      </c>
      <c r="H116" s="1" t="str">
        <v>Saturday (one kit of 12 Pcs) (Payment Slip)</v>
      </c>
    </row>
    <row r="117" spans="1:8" x14ac:dyDescent="0.25">
      <c r="A117" s="1">
        <v>740717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>
        <v>0</v>
      </c>
      <c r="G117" s="1" t="str">
        <v>Banglore</v>
      </c>
      <c r="H117" s="1" t="str">
        <v>Saturday (one kit of 12 Pcs) (Payment Slip)</v>
      </c>
    </row>
    <row r="118" spans="1:8" x14ac:dyDescent="0.25">
      <c r="A118" s="1">
        <v>741041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>
        <v>0</v>
      </c>
      <c r="G118" s="1" t="str">
        <v>Banglore</v>
      </c>
      <c r="H118" s="1" t="str">
        <v>Saturday (one kit of 12 Pcs) (Payment Slip)</v>
      </c>
    </row>
    <row r="119" spans="1:8" x14ac:dyDescent="0.25">
      <c r="A119" s="1">
        <v>741042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>
        <v>0</v>
      </c>
      <c r="G119" s="1" t="str">
        <v>Banglore</v>
      </c>
      <c r="H119" s="1" t="str">
        <v>Saturday (one kit of 12 Pcs) (Payment Slip)</v>
      </c>
    </row>
    <row r="120" spans="1:8" x14ac:dyDescent="0.25">
      <c r="A120" s="1" t="str">
        <v>MBS2533593</v>
      </c>
      <c r="B120" s="1">
        <v>1</v>
      </c>
      <c r="C120" s="1" t="str">
        <v>NIRRCH</v>
      </c>
      <c r="D120" s="1">
        <v>4</v>
      </c>
      <c r="E120" s="1" t="str">
        <v>MYBIOSOURCE</v>
      </c>
      <c r="F120" s="1">
        <v>0</v>
      </c>
      <c r="G120" s="1" t="str">
        <v>Mumbai</v>
      </c>
      <c r="H120" s="1" t="str">
        <v>Saturday</v>
      </c>
    </row>
    <row r="121" spans="1:8" x14ac:dyDescent="0.25">
      <c r="A121" s="1" t="str">
        <v>RU-187978-00-0020</v>
      </c>
      <c r="B121" s="1">
        <v>1</v>
      </c>
      <c r="C121" s="1" t="str">
        <v>Opening Stock</v>
      </c>
      <c r="D121" s="1">
        <v>-20</v>
      </c>
      <c r="E121" s="1" t="str">
        <v>Dharmacon</v>
      </c>
      <c r="F121" s="1" t="str">
        <v>Set of 4 item code (N-187978-01-0020, N-187978-02-0020, N-187978-03-0020, N-187978-04-0020)</v>
      </c>
      <c r="G121" s="1" t="str">
        <v>STOCK</v>
      </c>
      <c r="H121" s="1" t="str">
        <v>Stock</v>
      </c>
    </row>
    <row r="122" spans="1:8" x14ac:dyDescent="0.25">
      <c r="A122" s="1">
        <v>556002</v>
      </c>
      <c r="B122" s="1">
        <v>5</v>
      </c>
      <c r="C122" s="1" t="str">
        <v>Opening Stock</v>
      </c>
      <c r="D122" s="1">
        <v>-20</v>
      </c>
      <c r="E122" s="1" t="str">
        <v>BioLegend</v>
      </c>
      <c r="F122" s="1">
        <v>0</v>
      </c>
      <c r="G122" s="1" t="str">
        <v>STOCK</v>
      </c>
      <c r="H122" s="1" t="str">
        <v>Stock</v>
      </c>
    </row>
    <row r="123" spans="1:8" x14ac:dyDescent="0.25">
      <c r="A123" s="1">
        <v>570802</v>
      </c>
      <c r="B123" s="1">
        <v>5</v>
      </c>
      <c r="C123" s="1" t="str">
        <v>Opening Stock</v>
      </c>
      <c r="D123" s="1">
        <v>-20</v>
      </c>
      <c r="E123" s="1" t="str">
        <v>BioLegend</v>
      </c>
      <c r="F123" s="1">
        <v>0</v>
      </c>
      <c r="G123" s="1" t="str">
        <v>STOCK</v>
      </c>
      <c r="H123" s="1" t="str">
        <v>Stock</v>
      </c>
    </row>
    <row r="124" spans="1:8" x14ac:dyDescent="0.25">
      <c r="A124" s="1">
        <v>423303</v>
      </c>
      <c r="B124" s="1">
        <v>2</v>
      </c>
      <c r="C124" s="1" t="str">
        <v>Opening Stock</v>
      </c>
      <c r="D124" s="1">
        <v>-20</v>
      </c>
      <c r="E124" s="1" t="str">
        <v>BioLegend</v>
      </c>
      <c r="F124" s="1">
        <v>0</v>
      </c>
      <c r="G124" s="1" t="str">
        <v>STOCK</v>
      </c>
      <c r="H124" s="1" t="str">
        <v>Stock</v>
      </c>
    </row>
    <row r="125" spans="1:8" x14ac:dyDescent="0.25">
      <c r="A125" s="1">
        <v>421002</v>
      </c>
      <c r="B125" s="1">
        <v>4</v>
      </c>
      <c r="C125" s="1" t="str">
        <v>Opening Stock</v>
      </c>
      <c r="D125" s="1">
        <v>4</v>
      </c>
      <c r="E125" s="1" t="str">
        <v>BioLegend</v>
      </c>
      <c r="F125" s="1">
        <v>0</v>
      </c>
      <c r="G125" s="1" t="str">
        <v>STOCK</v>
      </c>
      <c r="H125" s="1" t="str">
        <v>Stock</v>
      </c>
    </row>
    <row r="126" spans="1:8" x14ac:dyDescent="0.25">
      <c r="A126" s="1">
        <v>421403</v>
      </c>
      <c r="B126" s="1">
        <v>7</v>
      </c>
      <c r="C126" s="1" t="str">
        <v>Opening Stock</v>
      </c>
      <c r="D126" s="1">
        <v>4</v>
      </c>
      <c r="E126" s="1" t="str">
        <v>BioLegend</v>
      </c>
      <c r="F126" s="1">
        <v>0</v>
      </c>
      <c r="G126" s="1" t="str">
        <v>STOCK</v>
      </c>
      <c r="H126" s="1" t="str">
        <v>Stock</v>
      </c>
    </row>
    <row r="127" spans="1:8" x14ac:dyDescent="0.25">
      <c r="A127" s="1">
        <v>420601</v>
      </c>
      <c r="B127" s="1">
        <v>2</v>
      </c>
      <c r="C127" s="1" t="str">
        <v>Opening 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Stock</v>
      </c>
    </row>
    <row r="128" spans="1:8" x14ac:dyDescent="0.25">
      <c r="A128" s="1">
        <v>100261</v>
      </c>
      <c r="B128" s="1">
        <v>1</v>
      </c>
      <c r="C128" s="1" t="str">
        <v>Opening Stock</v>
      </c>
      <c r="D128" s="1">
        <v>4</v>
      </c>
      <c r="E128" s="1" t="str">
        <v>BioLegend</v>
      </c>
      <c r="F128" s="1">
        <v>0</v>
      </c>
      <c r="G128" s="1" t="str">
        <v>STOCK</v>
      </c>
      <c r="H128" s="1" t="str">
        <v>Stock</v>
      </c>
    </row>
    <row r="129" spans="1:8" x14ac:dyDescent="0.25">
      <c r="A129" s="1">
        <v>108123</v>
      </c>
      <c r="B129" s="1">
        <v>1</v>
      </c>
      <c r="C129" s="1" t="str">
        <v>Opening Stock</v>
      </c>
      <c r="D129" s="1">
        <v>4</v>
      </c>
      <c r="E129" s="1" t="str">
        <v>BioLegend</v>
      </c>
      <c r="F129" s="1">
        <v>0</v>
      </c>
      <c r="G129" s="1" t="str">
        <v>STOCK</v>
      </c>
      <c r="H129" s="1" t="str">
        <v>Stock</v>
      </c>
    </row>
    <row r="130" spans="1:8" x14ac:dyDescent="0.25">
      <c r="A130" s="1">
        <v>329702</v>
      </c>
      <c r="B130" s="1">
        <v>2</v>
      </c>
      <c r="C130" s="1" t="str">
        <v>Opening 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</row>
    <row r="131" spans="1:8" x14ac:dyDescent="0.25">
      <c r="A131" s="1" t="str">
        <v>B-003000-WB-100</v>
      </c>
      <c r="B131" s="1">
        <v>1</v>
      </c>
      <c r="C131" s="1" t="str">
        <v>OPENING STOCK</v>
      </c>
      <c r="D131" s="1">
        <v>4</v>
      </c>
      <c r="E131" s="1" t="str">
        <v>Dharmacon</v>
      </c>
      <c r="F131" s="1">
        <v>0</v>
      </c>
      <c r="G131" s="1" t="str">
        <v>STOCK</v>
      </c>
      <c r="H131" s="1" t="str">
        <v>Stock</v>
      </c>
    </row>
    <row r="132" spans="1:8" x14ac:dyDescent="0.25">
      <c r="A132" s="1">
        <v>16532</v>
      </c>
      <c r="B132" s="1">
        <v>23</v>
      </c>
      <c r="C132" s="1" t="str">
        <v>OPENING 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</row>
    <row r="133" spans="1:8" x14ac:dyDescent="0.25">
      <c r="A133" s="1">
        <v>300602</v>
      </c>
      <c r="B133" s="1">
        <v>5</v>
      </c>
      <c r="C133" s="1" t="str">
        <v>POPVAX</v>
      </c>
      <c r="D133" s="1">
        <v>4</v>
      </c>
      <c r="E133" s="1" t="str">
        <v>BioLegend</v>
      </c>
      <c r="F133" s="1">
        <v>0</v>
      </c>
      <c r="G133" s="1" t="str">
        <v>Telangana</v>
      </c>
      <c r="H133" s="1" t="str">
        <v>Saturday</v>
      </c>
    </row>
    <row r="134" spans="1:8" x14ac:dyDescent="0.25">
      <c r="A134" s="1" t="str">
        <v>G-114705-025</v>
      </c>
      <c r="B134" s="1">
        <v>1</v>
      </c>
      <c r="C134" s="1" t="str">
        <v>RCB</v>
      </c>
      <c r="D134" s="1">
        <v>-20</v>
      </c>
      <c r="E134" s="1" t="str">
        <v>DHARMACON</v>
      </c>
      <c r="F134" s="1">
        <v>0</v>
      </c>
      <c r="G134" s="1" t="str">
        <v>Delhi</v>
      </c>
      <c r="H134" s="1" t="str">
        <v>Priyanka Madam</v>
      </c>
    </row>
    <row r="135" spans="1:8" x14ac:dyDescent="0.25">
      <c r="A135" s="1" t="str">
        <v>T-2001-03</v>
      </c>
      <c r="B135" s="1">
        <v>1</v>
      </c>
      <c r="C135" s="1" t="str">
        <v>RCB</v>
      </c>
      <c r="D135" s="1">
        <v>4</v>
      </c>
      <c r="E135" s="1" t="str">
        <v>DHARMACON</v>
      </c>
      <c r="F135" s="1">
        <v>0</v>
      </c>
      <c r="G135" s="1" t="str">
        <v>Delhi</v>
      </c>
      <c r="H135" s="1" t="str">
        <v>Priyanka Madam</v>
      </c>
    </row>
    <row r="136" spans="1:8" x14ac:dyDescent="0.25">
      <c r="A136" s="1" t="str">
        <v>D-012251-01-0002</v>
      </c>
      <c r="B136" s="1">
        <v>1</v>
      </c>
      <c r="C136" s="1" t="str">
        <v>RG SONS</v>
      </c>
      <c r="D136" s="1">
        <v>-20</v>
      </c>
      <c r="E136" s="1" t="str">
        <v>DHARMACON</v>
      </c>
      <c r="F136" s="1">
        <v>0</v>
      </c>
      <c r="G136" s="1" t="str">
        <v>Lucknow</v>
      </c>
      <c r="H136" s="1" t="str">
        <v>Saturday</v>
      </c>
    </row>
    <row r="137" spans="1:8" x14ac:dyDescent="0.25">
      <c r="A137" s="1">
        <v>101320</v>
      </c>
      <c r="B137" s="1">
        <v>2</v>
      </c>
      <c r="C137" s="1" t="str">
        <v>SAI LIFE</v>
      </c>
      <c r="D137" s="1">
        <v>4</v>
      </c>
      <c r="E137" s="1" t="str">
        <v>BioLegend</v>
      </c>
      <c r="F137" s="1">
        <v>0</v>
      </c>
      <c r="G137" s="1" t="str">
        <v>Pune</v>
      </c>
      <c r="H137" s="1" t="str">
        <v>Saturday</v>
      </c>
    </row>
    <row r="138" spans="1:8" x14ac:dyDescent="0.25">
      <c r="A138" s="1">
        <v>103116</v>
      </c>
      <c r="B138" s="1">
        <v>1</v>
      </c>
      <c r="C138" s="1" t="str">
        <v>SAI LIFE</v>
      </c>
      <c r="D138" s="1">
        <v>4</v>
      </c>
      <c r="E138" s="1" t="str">
        <v>BioLegend</v>
      </c>
      <c r="F138" s="1">
        <v>0</v>
      </c>
      <c r="G138" s="1" t="str">
        <v>Pune</v>
      </c>
      <c r="H138" s="1" t="str">
        <v>Saturday</v>
      </c>
    </row>
    <row r="139" spans="1:8" x14ac:dyDescent="0.25">
      <c r="A139" s="1">
        <v>103227</v>
      </c>
      <c r="B139" s="1">
        <v>3</v>
      </c>
      <c r="C139" s="1" t="str">
        <v>SAI LIFE</v>
      </c>
      <c r="D139" s="1">
        <v>4</v>
      </c>
      <c r="E139" s="1" t="str">
        <v>BioLegend</v>
      </c>
      <c r="F139" s="1">
        <v>0</v>
      </c>
      <c r="G139" s="1" t="str">
        <v>Pune</v>
      </c>
      <c r="H139" s="1" t="str">
        <v>Saturday</v>
      </c>
    </row>
    <row r="140" spans="1:8" x14ac:dyDescent="0.25">
      <c r="A140" s="1" t="str">
        <v>HBM-EXP-B2.5</v>
      </c>
      <c r="B140" s="1">
        <v>5</v>
      </c>
      <c r="C140" s="1" t="str">
        <v>Sample (PM)</v>
      </c>
      <c r="D140" s="1">
        <v>4</v>
      </c>
      <c r="E140" s="1" t="str">
        <v>Hansa Biomed</v>
      </c>
      <c r="F140" s="1" t="str">
        <v>Priyanka Madam</v>
      </c>
      <c r="G140" s="1" t="str">
        <v>delhi</v>
      </c>
      <c r="H140" s="1" t="str">
        <v>Priyanka Madam</v>
      </c>
    </row>
    <row r="141" spans="1:8" x14ac:dyDescent="0.25">
      <c r="A141" s="1">
        <v>79700</v>
      </c>
      <c r="B141" s="1">
        <v>1</v>
      </c>
      <c r="C141" s="1" t="str">
        <v>Shubh Sales</v>
      </c>
      <c r="D141" s="1">
        <v>-80</v>
      </c>
      <c r="E141" s="1" t="str">
        <v>BPS</v>
      </c>
      <c r="F141" s="1">
        <v>0</v>
      </c>
      <c r="G141" s="1" t="str">
        <v>JAIPUR</v>
      </c>
      <c r="H141" s="1" t="str">
        <v>Saturday</v>
      </c>
    </row>
    <row r="142" spans="1:8" x14ac:dyDescent="0.25">
      <c r="A142" s="1" t="str">
        <v>SE2619T-2-1.5</v>
      </c>
      <c r="B142" s="1">
        <v>1</v>
      </c>
      <c r="C142" s="1" t="str">
        <v>SOUTH CAMPUS</v>
      </c>
      <c r="D142" s="1" t="str">
        <v>RT</v>
      </c>
      <c r="E142" s="1" t="str">
        <v>HOEFER</v>
      </c>
      <c r="F142" s="1">
        <v>0</v>
      </c>
      <c r="G142" s="1" t="str">
        <v>Delhi</v>
      </c>
      <c r="H142" s="1" t="str">
        <v>Sample</v>
      </c>
    </row>
    <row r="143" spans="1:8" x14ac:dyDescent="0.25">
      <c r="A143" s="1" t="str">
        <v>SE211A-10-1.5</v>
      </c>
      <c r="B143" s="1">
        <v>1</v>
      </c>
      <c r="C143" s="1" t="str">
        <v>SOUTH CAMPUS</v>
      </c>
      <c r="D143" s="1" t="str">
        <v>RT</v>
      </c>
      <c r="E143" s="1" t="str">
        <v>HOEFER</v>
      </c>
      <c r="F143" s="1">
        <v>0</v>
      </c>
      <c r="G143" s="1" t="str">
        <v>Delhi</v>
      </c>
      <c r="H143" s="1" t="str">
        <v>Sample</v>
      </c>
    </row>
    <row r="144" spans="1:8" x14ac:dyDescent="0.25">
      <c r="A144" s="1">
        <v>631151</v>
      </c>
      <c r="B144" s="1">
        <v>1</v>
      </c>
      <c r="C144" s="1" t="str">
        <v>STOCK</v>
      </c>
      <c r="D144" s="1">
        <v>4</v>
      </c>
      <c r="E144" s="1" t="str">
        <v>BioLegend</v>
      </c>
      <c r="F144" s="1" t="str">
        <v>FOC Informed By Priya Madam and informed to SM Sir</v>
      </c>
      <c r="G144" s="1" t="str">
        <v>STOCK</v>
      </c>
      <c r="H144" s="1" t="str">
        <v>Stock</v>
      </c>
    </row>
    <row r="145" spans="1:8" x14ac:dyDescent="0.25">
      <c r="A145" s="1">
        <v>656801</v>
      </c>
      <c r="B145" s="1">
        <v>1</v>
      </c>
      <c r="C145" s="1" t="str">
        <v>STOCK</v>
      </c>
      <c r="D145" s="1">
        <v>4</v>
      </c>
      <c r="E145" s="1" t="str">
        <v>BioLegend</v>
      </c>
      <c r="F145" s="1" t="str">
        <v>FOC Informed By Priya Madam and informed to SM Sir</v>
      </c>
      <c r="G145" s="1" t="str">
        <v>STOCK</v>
      </c>
      <c r="H145" s="1" t="str">
        <v>Stock</v>
      </c>
    </row>
    <row r="146" spans="1:8" x14ac:dyDescent="0.25">
      <c r="A146" s="1">
        <v>805002</v>
      </c>
      <c r="B146" s="1">
        <v>1</v>
      </c>
      <c r="C146" s="1" t="str">
        <v>STOCK</v>
      </c>
      <c r="D146" s="1">
        <v>4</v>
      </c>
      <c r="E146" s="1" t="str">
        <v>BioLegend</v>
      </c>
      <c r="F146" s="1" t="str">
        <v>FOC Informed By Priya Madam and informed to SM Sir</v>
      </c>
      <c r="G146" s="1" t="str">
        <v>STOCK</v>
      </c>
      <c r="H146" s="1" t="str">
        <v>Stock</v>
      </c>
    </row>
    <row r="147" spans="1:8" x14ac:dyDescent="0.25">
      <c r="A147" s="1" t="str">
        <v>J-004924-06-0010</v>
      </c>
      <c r="B147" s="1">
        <v>1</v>
      </c>
      <c r="C147" s="1" t="str">
        <v>stock</v>
      </c>
      <c r="D147" s="1">
        <v>-20</v>
      </c>
      <c r="E147" s="1" t="str">
        <v>Dharmacon</v>
      </c>
      <c r="F147" s="1" t="str">
        <v>Extra Item Purchased (Informed by Dharmendra Sir)</v>
      </c>
      <c r="G147" s="1" t="str">
        <v>STOCK</v>
      </c>
      <c r="H147" s="1" t="str">
        <v>Stock</v>
      </c>
    </row>
    <row r="148" spans="1:8" x14ac:dyDescent="0.25">
      <c r="A148" s="1">
        <v>423303</v>
      </c>
      <c r="B148" s="1">
        <v>3</v>
      </c>
      <c r="C148" s="1" t="str">
        <v>STOCK</v>
      </c>
      <c r="D148" s="1">
        <v>-20</v>
      </c>
      <c r="E148" s="1" t="str">
        <v>BioLegend</v>
      </c>
      <c r="F148" s="1" t="str">
        <v xml:space="preserve">Same item dispatched to Aiims from Opening Stock </v>
      </c>
      <c r="G148" s="1" t="str">
        <v>STOCK</v>
      </c>
      <c r="H148" s="1" t="str">
        <v>Stock</v>
      </c>
    </row>
    <row r="149" spans="1:8" x14ac:dyDescent="0.25">
      <c r="A149" s="1" t="str">
        <v>TM125-220</v>
      </c>
      <c r="B149" s="1">
        <v>1</v>
      </c>
      <c r="C149" s="1" t="str">
        <v>STOCK</v>
      </c>
      <c r="D149" s="1" t="str">
        <v>RT</v>
      </c>
      <c r="E149" s="1" t="str">
        <v>Revvity</v>
      </c>
      <c r="F149" s="1" t="str">
        <v>MACHINE (PRIYANKA MADAM)</v>
      </c>
      <c r="G149" s="1" t="str">
        <v>STOCK</v>
      </c>
      <c r="H149" s="1" t="str">
        <v>Stock</v>
      </c>
    </row>
    <row r="150" spans="1:8" x14ac:dyDescent="0.25">
      <c r="A150" s="1" t="str">
        <v>TM-125-220-05</v>
      </c>
      <c r="B150" s="1">
        <v>1</v>
      </c>
      <c r="C150" s="1" t="str">
        <v>STOCK</v>
      </c>
      <c r="D150" s="1" t="str">
        <v>RT</v>
      </c>
      <c r="E150" s="1" t="str">
        <v>Revvity</v>
      </c>
      <c r="F150" s="1" t="str">
        <v>MACHINE (PRIYANKA MADAM)</v>
      </c>
      <c r="G150" s="1" t="str">
        <v>STOCK</v>
      </c>
      <c r="H150" s="1" t="str">
        <v>Stock</v>
      </c>
    </row>
    <row r="151" spans="1:8" x14ac:dyDescent="0.25">
      <c r="A151" s="1">
        <v>344812</v>
      </c>
      <c r="B151" s="1">
        <v>1</v>
      </c>
      <c r="C151" s="1" t="str">
        <v>STOCK</v>
      </c>
      <c r="D151" s="1">
        <v>4</v>
      </c>
      <c r="E151" s="1" t="str">
        <v>BioLegend</v>
      </c>
      <c r="F151" s="1" t="str">
        <v>Return From Bio Health (Extra Purchase infromed by Priynka Madam)</v>
      </c>
      <c r="G151" s="1" t="str">
        <v>STOCK</v>
      </c>
      <c r="H151" s="1" t="str">
        <v>Priyanka Madam</v>
      </c>
    </row>
    <row r="152" spans="1:8" x14ac:dyDescent="0.25">
      <c r="A152" s="1">
        <v>421403</v>
      </c>
      <c r="B152" s="1">
        <v>1</v>
      </c>
      <c r="C152" s="1" t="str">
        <v>Stock</v>
      </c>
      <c r="D152" s="1">
        <v>4</v>
      </c>
      <c r="E152" s="1" t="str">
        <v>BioLegend</v>
      </c>
      <c r="F152" s="1">
        <v>0</v>
      </c>
      <c r="G152" s="1" t="str">
        <v>STOCK</v>
      </c>
      <c r="H152" s="1" t="str">
        <v>Stock</v>
      </c>
    </row>
    <row r="153" spans="1:8" x14ac:dyDescent="0.25">
      <c r="A153" s="1">
        <v>300408</v>
      </c>
      <c r="B153" s="1">
        <v>1</v>
      </c>
      <c r="C153" s="1" t="str">
        <v>STOCK</v>
      </c>
      <c r="D153" s="1" t="str">
        <v>4</v>
      </c>
      <c r="E153" s="1" t="str">
        <v>BioLegend</v>
      </c>
      <c r="F153" s="1" t="str">
        <v>Extra Purchase By Priya Madam</v>
      </c>
      <c r="G153" s="1" t="str">
        <v>STOCK</v>
      </c>
      <c r="H153" s="1" t="str">
        <v>Stock</v>
      </c>
    </row>
    <row r="154" spans="1:8" x14ac:dyDescent="0.25">
      <c r="A154" s="1">
        <v>41003</v>
      </c>
      <c r="B154" s="1">
        <v>1</v>
      </c>
      <c r="C154" s="1" t="str">
        <v>Stock</v>
      </c>
      <c r="D154" s="1" t="str">
        <v>RT</v>
      </c>
      <c r="E154" s="1" t="str">
        <v>Biotium</v>
      </c>
      <c r="F154" s="1">
        <v>0</v>
      </c>
      <c r="G154" s="1" t="str">
        <v>STOCK</v>
      </c>
      <c r="H154" s="1" t="str">
        <v>Stock</v>
      </c>
    </row>
    <row r="155" spans="1:8" x14ac:dyDescent="0.25">
      <c r="A155" s="1">
        <v>432504</v>
      </c>
      <c r="B155" s="1">
        <v>1</v>
      </c>
      <c r="C155" s="1" t="str">
        <v>STOCK</v>
      </c>
      <c r="D155" s="1">
        <v>4</v>
      </c>
      <c r="E155" s="1" t="str">
        <v>BioLegend</v>
      </c>
      <c r="F155" s="1" t="str">
        <v>Extra Received</v>
      </c>
      <c r="G155" s="1" t="str">
        <v>STOCK</v>
      </c>
      <c r="H155" s="1" t="str">
        <v>Stock</v>
      </c>
    </row>
    <row r="156" spans="1:8" x14ac:dyDescent="0.25">
      <c r="A156" s="1">
        <v>431304</v>
      </c>
      <c r="B156" s="1">
        <v>1</v>
      </c>
      <c r="C156" s="1" t="str">
        <v>STOCK</v>
      </c>
      <c r="D156" s="1">
        <v>4</v>
      </c>
      <c r="E156" s="1" t="str">
        <v>BioLegend</v>
      </c>
      <c r="F156" s="1" t="str">
        <v>Extra Received</v>
      </c>
      <c r="G156" s="1" t="str">
        <v>STOCK</v>
      </c>
      <c r="H156" s="1" t="str">
        <v>Stock</v>
      </c>
    </row>
    <row r="157" spans="1:8" x14ac:dyDescent="0.25">
      <c r="A157" s="1">
        <v>432604</v>
      </c>
      <c r="B157" s="1">
        <v>1</v>
      </c>
      <c r="C157" s="1" t="str">
        <v>STOCK</v>
      </c>
      <c r="D157" s="1">
        <v>4</v>
      </c>
      <c r="E157" s="1" t="str">
        <v>BioLegend</v>
      </c>
      <c r="F157" s="1" t="str">
        <v>Extra Received</v>
      </c>
      <c r="G157" s="1" t="str">
        <v>STOCK</v>
      </c>
      <c r="H157" s="1" t="str">
        <v>Stock</v>
      </c>
    </row>
    <row r="158" spans="1:8" x14ac:dyDescent="0.25">
      <c r="A158" s="1">
        <v>431414</v>
      </c>
      <c r="B158" s="1">
        <v>1</v>
      </c>
      <c r="C158" s="1" t="str">
        <v>STOCK</v>
      </c>
      <c r="D158" s="1">
        <v>4</v>
      </c>
      <c r="E158" s="1" t="str">
        <v>BioLegend</v>
      </c>
      <c r="F158" s="1" t="str">
        <v>Extra Received</v>
      </c>
      <c r="G158" s="1" t="str">
        <v>STOCK</v>
      </c>
      <c r="H158" s="1" t="str">
        <v>Stock</v>
      </c>
    </row>
    <row r="159" spans="1:8" x14ac:dyDescent="0.25">
      <c r="A159" s="1">
        <v>430804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Extra Received</v>
      </c>
      <c r="G159" s="1" t="str">
        <v>STOCK</v>
      </c>
      <c r="H159" s="1" t="str">
        <v>Stock</v>
      </c>
    </row>
    <row r="160" spans="1:8" x14ac:dyDescent="0.25">
      <c r="A160" s="1">
        <v>430904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Extra Received</v>
      </c>
      <c r="G160" s="1" t="str">
        <v>STOCK</v>
      </c>
      <c r="H160" s="1" t="str">
        <v>Stock</v>
      </c>
    </row>
    <row r="161" spans="1:8" x14ac:dyDescent="0.25">
      <c r="A161" s="1" t="str">
        <v>2600505001730</v>
      </c>
      <c r="B161" s="1">
        <v>2</v>
      </c>
      <c r="C161" s="1" t="str">
        <v>STOCK</v>
      </c>
      <c r="D161" s="1" t="str">
        <v>RT</v>
      </c>
      <c r="E161" s="1" t="str">
        <v>Genei Lab</v>
      </c>
      <c r="F161" s="1">
        <v>0</v>
      </c>
      <c r="G161" s="1" t="str">
        <v>STOCK</v>
      </c>
      <c r="H161" s="1" t="str">
        <v>Stock</v>
      </c>
    </row>
    <row r="162" spans="1:8" x14ac:dyDescent="0.25">
      <c r="A162" s="1" t="str">
        <v>2662070501730</v>
      </c>
      <c r="B162" s="1">
        <v>2</v>
      </c>
      <c r="C162" s="1" t="str">
        <v>STOCK</v>
      </c>
      <c r="D162" s="1">
        <v>-20</v>
      </c>
      <c r="E162" s="1" t="str">
        <v>Genei Lab</v>
      </c>
      <c r="F162" s="1" t="str">
        <v>One Piece Damaged received (Replacement received)</v>
      </c>
      <c r="G162" s="1" t="str">
        <v>STOCK</v>
      </c>
      <c r="H162" s="1" t="str">
        <v>Stock</v>
      </c>
    </row>
    <row r="163" spans="1:8" x14ac:dyDescent="0.25">
      <c r="A163" s="1" t="str">
        <v>2662670501730</v>
      </c>
      <c r="B163" s="1">
        <v>2</v>
      </c>
      <c r="C163" s="1" t="str">
        <v>STOCK</v>
      </c>
      <c r="D163" s="1">
        <v>-20</v>
      </c>
      <c r="E163" s="1" t="str">
        <v>Genei Lab</v>
      </c>
      <c r="F163" s="1">
        <v>0</v>
      </c>
      <c r="G163" s="1" t="str">
        <v>STOCK</v>
      </c>
      <c r="H163" s="1" t="str">
        <v>Stock</v>
      </c>
    </row>
    <row r="164" spans="1:8" x14ac:dyDescent="0.25">
      <c r="A164" s="1">
        <v>421601</v>
      </c>
      <c r="B164" s="1">
        <v>3</v>
      </c>
      <c r="C164" s="1" t="str">
        <v>STOCK</v>
      </c>
      <c r="D164" s="1" t="str">
        <v>rt</v>
      </c>
      <c r="E164" s="1" t="str">
        <v>BioLegend</v>
      </c>
      <c r="F164" s="1" t="str">
        <v>Extra Received</v>
      </c>
      <c r="G164" s="1" t="str">
        <v>STOCK</v>
      </c>
      <c r="H164" s="1" t="str">
        <v>Stock</v>
      </c>
    </row>
    <row r="165" spans="1:8" x14ac:dyDescent="0.25">
      <c r="A165" s="1" t="str">
        <v>LSM 1077</v>
      </c>
      <c r="B165" s="1">
        <v>3</v>
      </c>
      <c r="C165" s="1" t="str">
        <v>stock</v>
      </c>
      <c r="D165" s="1">
        <v>4</v>
      </c>
      <c r="E165" s="1" t="str">
        <v>Genexis Biotech</v>
      </c>
      <c r="F165" s="1" t="str">
        <v>Sample Received (Priyanka madam)</v>
      </c>
      <c r="G165" s="1" t="str">
        <v>STOCK</v>
      </c>
      <c r="H165" s="1" t="str">
        <v>Stock</v>
      </c>
    </row>
    <row r="166" spans="1:8" x14ac:dyDescent="0.25">
      <c r="A166" s="1">
        <v>25021.5</v>
      </c>
      <c r="B166" s="1">
        <v>7</v>
      </c>
      <c r="C166" s="1" t="str">
        <v>stock</v>
      </c>
      <c r="D166" s="1">
        <v>-20</v>
      </c>
      <c r="E166" s="1" t="str">
        <v>Intron</v>
      </c>
      <c r="F166" s="1">
        <v>0</v>
      </c>
      <c r="G166" s="1" t="str">
        <v>STOCK</v>
      </c>
      <c r="H166" s="1" t="str">
        <v>Stock</v>
      </c>
    </row>
    <row r="167" spans="1:8" x14ac:dyDescent="0.25">
      <c r="A167" s="1">
        <v>16532</v>
      </c>
      <c r="B167" s="1">
        <v>15</v>
      </c>
      <c r="C167" s="1" t="str">
        <v>Stock</v>
      </c>
      <c r="D167" s="1" t="str">
        <v>RT</v>
      </c>
      <c r="E167" s="1" t="str">
        <v>Sartorius</v>
      </c>
      <c r="F167" s="1">
        <v>0</v>
      </c>
      <c r="G167" s="1" t="str">
        <v>STOCK</v>
      </c>
      <c r="H167" s="1" t="str">
        <v>Stock</v>
      </c>
    </row>
    <row r="168" spans="1:8" x14ac:dyDescent="0.25">
      <c r="A168" s="1">
        <v>16533</v>
      </c>
      <c r="B168" s="1">
        <v>9</v>
      </c>
      <c r="C168" s="1" t="str">
        <v>Stock</v>
      </c>
      <c r="D168" s="1" t="str">
        <v>RT</v>
      </c>
      <c r="E168" s="1" t="str">
        <v>Sartorius</v>
      </c>
      <c r="F168" s="1">
        <v>0</v>
      </c>
      <c r="G168" s="1" t="str">
        <v>STOCK</v>
      </c>
      <c r="H168" s="1" t="str">
        <v>Stock</v>
      </c>
    </row>
    <row r="169" spans="1:8" x14ac:dyDescent="0.25">
      <c r="A169" s="1" t="str">
        <v>VS0191</v>
      </c>
      <c r="B169" s="1">
        <v>1</v>
      </c>
      <c r="C169" s="1" t="str">
        <v>Stock</v>
      </c>
      <c r="D169" s="1" t="str">
        <v>RT</v>
      </c>
      <c r="E169" s="1" t="str">
        <v>Sartorius</v>
      </c>
      <c r="F169" s="1">
        <v>0</v>
      </c>
      <c r="G169" s="1" t="str">
        <v>STOCK</v>
      </c>
      <c r="H169" s="1" t="str">
        <v>Stock</v>
      </c>
    </row>
    <row r="170" spans="1:8" x14ac:dyDescent="0.25">
      <c r="A170" s="1" t="str">
        <v>VS0141</v>
      </c>
      <c r="B170" s="1">
        <v>1</v>
      </c>
      <c r="C170" s="1" t="str">
        <v>Stock</v>
      </c>
      <c r="D170" s="1" t="str">
        <v>RT</v>
      </c>
      <c r="E170" s="1" t="str">
        <v>Sartorius</v>
      </c>
      <c r="F170" s="1">
        <v>0</v>
      </c>
      <c r="G170" s="1" t="str">
        <v>STOCK</v>
      </c>
      <c r="H170" s="1" t="str">
        <v>Stock</v>
      </c>
    </row>
    <row r="171" spans="1:8" x14ac:dyDescent="0.25">
      <c r="A171" s="1" t="str">
        <v>VS0141</v>
      </c>
      <c r="B171" s="1">
        <v>1</v>
      </c>
      <c r="C171" s="1" t="str">
        <v>Stock</v>
      </c>
      <c r="D171" s="1" t="str">
        <v>RT</v>
      </c>
      <c r="E171" s="1" t="str">
        <v>Sartorius</v>
      </c>
      <c r="F171" s="1">
        <v>0</v>
      </c>
      <c r="G171" s="1" t="str">
        <v>STOCK</v>
      </c>
      <c r="H171" s="1" t="str">
        <v>Stock</v>
      </c>
    </row>
    <row r="172" spans="1:8" x14ac:dyDescent="0.25">
      <c r="A172" s="1" t="str">
        <v>15407-47-MIN</v>
      </c>
      <c r="B172" s="1">
        <v>2</v>
      </c>
      <c r="C172" s="1" t="str">
        <v>Stock</v>
      </c>
      <c r="D172" s="1" t="str">
        <v>RT</v>
      </c>
      <c r="E172" s="1" t="str">
        <v>Sartorius</v>
      </c>
      <c r="F172" s="1">
        <v>0</v>
      </c>
      <c r="G172" s="1" t="str">
        <v>STOCK</v>
      </c>
      <c r="H172" s="1" t="str">
        <v>Stock</v>
      </c>
    </row>
    <row r="173" spans="1:8" x14ac:dyDescent="0.25">
      <c r="A173" s="1" t="str">
        <v>VS04T01</v>
      </c>
      <c r="B173" s="1">
        <v>2</v>
      </c>
      <c r="C173" s="1" t="str">
        <v>Stock</v>
      </c>
      <c r="D173" s="1" t="str">
        <v>RT</v>
      </c>
      <c r="E173" s="1" t="str">
        <v>Sartorius</v>
      </c>
      <c r="F173" s="1">
        <v>0</v>
      </c>
      <c r="G173" s="1" t="str">
        <v>STOCK</v>
      </c>
      <c r="H173" s="1" t="str">
        <v>Stock</v>
      </c>
    </row>
    <row r="174" spans="1:8" x14ac:dyDescent="0.25">
      <c r="A174" s="1" t="str">
        <v>VS04T01</v>
      </c>
      <c r="B174" s="1">
        <v>4</v>
      </c>
      <c r="C174" s="1" t="str">
        <v>Stock</v>
      </c>
      <c r="D174" s="1" t="str">
        <v>RT</v>
      </c>
      <c r="E174" s="1" t="str">
        <v>Sartorius</v>
      </c>
      <c r="F174" s="1">
        <v>0</v>
      </c>
      <c r="G174" s="1" t="str">
        <v>STOCK</v>
      </c>
      <c r="H174" s="1" t="str">
        <v>Stock</v>
      </c>
    </row>
    <row r="175" spans="1:8" x14ac:dyDescent="0.25">
      <c r="A175" s="1" t="str">
        <v>VS15T91</v>
      </c>
      <c r="B175" s="1">
        <v>3</v>
      </c>
      <c r="C175" s="1" t="str">
        <v>Stock</v>
      </c>
      <c r="D175" s="1" t="str">
        <v>RT</v>
      </c>
      <c r="E175" s="1" t="str">
        <v>Sartorius</v>
      </c>
      <c r="F175" s="1">
        <v>0</v>
      </c>
      <c r="G175" s="1" t="str">
        <v>STOCK</v>
      </c>
      <c r="H175" s="1" t="str">
        <v>Stock</v>
      </c>
    </row>
    <row r="176" spans="1:8" x14ac:dyDescent="0.25">
      <c r="A176" s="1" t="str">
        <v>VS15T21</v>
      </c>
      <c r="B176" s="1">
        <v>1</v>
      </c>
      <c r="C176" s="1" t="str">
        <v>Stock</v>
      </c>
      <c r="D176" s="1" t="str">
        <v>RT</v>
      </c>
      <c r="E176" s="1" t="str">
        <v>Sartorius</v>
      </c>
      <c r="F176" s="1">
        <v>0</v>
      </c>
      <c r="G176" s="1" t="str">
        <v>STOCK</v>
      </c>
      <c r="H176" s="1" t="str">
        <v>Stock</v>
      </c>
    </row>
    <row r="177" spans="1:8" x14ac:dyDescent="0.25">
      <c r="A177" s="1" t="str">
        <v>VS2051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>
        <v>0</v>
      </c>
      <c r="G177" s="1" t="str">
        <v>STOCK</v>
      </c>
      <c r="H177" s="1" t="str">
        <v>Stock</v>
      </c>
    </row>
    <row r="178" spans="1:8" x14ac:dyDescent="0.25">
      <c r="A178" s="1" t="str">
        <v>VS15TR01</v>
      </c>
      <c r="B178" s="1">
        <v>4</v>
      </c>
      <c r="C178" s="1" t="str">
        <v>Stock</v>
      </c>
      <c r="D178" s="1" t="str">
        <v>RT</v>
      </c>
      <c r="E178" s="1" t="str">
        <v>Sartorius</v>
      </c>
      <c r="F178" s="1">
        <v>0</v>
      </c>
      <c r="G178" s="1" t="str">
        <v>STOCK</v>
      </c>
      <c r="H178" s="1" t="str">
        <v>Stock</v>
      </c>
    </row>
    <row r="179" spans="1:8" x14ac:dyDescent="0.25">
      <c r="A179" s="1" t="str">
        <v>VS15TR21</v>
      </c>
      <c r="B179" s="1">
        <v>2</v>
      </c>
      <c r="C179" s="1" t="str">
        <v>Stock</v>
      </c>
      <c r="D179" s="1" t="str">
        <v>RT</v>
      </c>
      <c r="E179" s="1" t="str">
        <v>Sartorius</v>
      </c>
      <c r="F179" s="1">
        <v>0</v>
      </c>
      <c r="G179" s="1" t="str">
        <v>STOCK</v>
      </c>
      <c r="H179" s="1" t="str">
        <v>Stock</v>
      </c>
    </row>
    <row r="180" spans="1:8" x14ac:dyDescent="0.25">
      <c r="A180" s="1" t="str">
        <v>VS15T01</v>
      </c>
      <c r="B180" s="1">
        <v>1</v>
      </c>
      <c r="C180" s="1" t="str">
        <v>Stock</v>
      </c>
      <c r="D180" s="1" t="str">
        <v>RT</v>
      </c>
      <c r="E180" s="1" t="str">
        <v>Sartorius</v>
      </c>
      <c r="F180" s="1">
        <v>0</v>
      </c>
      <c r="G180" s="1" t="str">
        <v>STOCK</v>
      </c>
      <c r="H180" s="1" t="str">
        <v>Stock</v>
      </c>
    </row>
    <row r="181" spans="1:8" x14ac:dyDescent="0.25">
      <c r="A181" s="1">
        <v>16532</v>
      </c>
      <c r="B181" s="1">
        <v>20</v>
      </c>
      <c r="C181" s="1" t="str">
        <v>Stock</v>
      </c>
      <c r="D181" s="1" t="str">
        <v>RT</v>
      </c>
      <c r="E181" s="1" t="str">
        <v>Sartorius</v>
      </c>
      <c r="F181" s="1">
        <v>0</v>
      </c>
      <c r="G181" s="1" t="str">
        <v>STOCK</v>
      </c>
      <c r="H181" s="1" t="str">
        <v>Stock</v>
      </c>
    </row>
    <row r="182" spans="1:8" x14ac:dyDescent="0.25">
      <c r="A182" s="1" t="str">
        <v>VS15T21</v>
      </c>
      <c r="B182" s="1">
        <v>4</v>
      </c>
      <c r="C182" s="1" t="str">
        <v>Stock</v>
      </c>
      <c r="D182" s="1" t="str">
        <v>RT</v>
      </c>
      <c r="E182" s="1" t="str">
        <v>Sartorius</v>
      </c>
      <c r="F182" s="1">
        <v>0</v>
      </c>
      <c r="G182" s="1" t="str">
        <v>STOCK</v>
      </c>
      <c r="H182" s="1" t="str">
        <v>Stock</v>
      </c>
    </row>
    <row r="183" spans="1:8" x14ac:dyDescent="0.25">
      <c r="A183" s="1">
        <v>814326</v>
      </c>
      <c r="B183" s="1">
        <v>2</v>
      </c>
      <c r="C183" s="1" t="str">
        <v>Stock</v>
      </c>
      <c r="D183" s="1" t="str">
        <v>RT</v>
      </c>
      <c r="E183" s="1" t="str">
        <v>Mp Bio</v>
      </c>
      <c r="F183" s="1">
        <v>0</v>
      </c>
      <c r="G183" s="1" t="str">
        <v>STOCK</v>
      </c>
      <c r="H183" s="1" t="str">
        <v>Stock</v>
      </c>
    </row>
    <row r="184" spans="1:8" x14ac:dyDescent="0.25">
      <c r="A184" s="1">
        <v>194825</v>
      </c>
      <c r="B184" s="1">
        <v>2</v>
      </c>
      <c r="C184" s="1" t="str">
        <v>Stock</v>
      </c>
      <c r="D184" s="1" t="str">
        <v>RT</v>
      </c>
      <c r="E184" s="1" t="str">
        <v>Mp Bio</v>
      </c>
      <c r="F184" s="1">
        <v>0</v>
      </c>
      <c r="G184" s="1" t="str">
        <v>STOCK</v>
      </c>
      <c r="H184" s="1" t="str">
        <v>Stock</v>
      </c>
    </row>
    <row r="185" spans="1:8" x14ac:dyDescent="0.25">
      <c r="A185" s="1">
        <v>104772</v>
      </c>
      <c r="B185" s="1">
        <v>2</v>
      </c>
      <c r="C185" s="1" t="str">
        <v>Stock</v>
      </c>
      <c r="D185" s="1" t="str">
        <v>RT</v>
      </c>
      <c r="E185" s="1" t="str">
        <v>Mp Bio</v>
      </c>
      <c r="F185" s="1">
        <v>0</v>
      </c>
      <c r="G185" s="1" t="str">
        <v>STOCK</v>
      </c>
      <c r="H185" s="1" t="str">
        <v>Stock</v>
      </c>
    </row>
    <row r="186" spans="1:8" x14ac:dyDescent="0.25">
      <c r="A186" s="1">
        <v>100570</v>
      </c>
      <c r="B186" s="1">
        <v>1</v>
      </c>
      <c r="C186" s="1" t="str">
        <v>Stock</v>
      </c>
      <c r="D186" s="1" t="str">
        <v>RT</v>
      </c>
      <c r="E186" s="1" t="str">
        <v>Mp Bio</v>
      </c>
      <c r="F186" s="1">
        <v>0</v>
      </c>
      <c r="G186" s="1" t="str">
        <v>STOCK</v>
      </c>
      <c r="H186" s="1" t="str">
        <v>Stock</v>
      </c>
    </row>
    <row r="187" spans="1:8" x14ac:dyDescent="0.25">
      <c r="A187" s="1">
        <v>152574</v>
      </c>
      <c r="B187" s="1">
        <v>1</v>
      </c>
      <c r="C187" s="1" t="str">
        <v>Stock</v>
      </c>
      <c r="D187" s="1" t="str">
        <v>RT</v>
      </c>
      <c r="E187" s="1" t="str">
        <v>Mp Bio</v>
      </c>
      <c r="F187" s="1">
        <v>0</v>
      </c>
      <c r="G187" s="1" t="str">
        <v>STOCK</v>
      </c>
      <c r="H187" s="1" t="str">
        <v>Stock</v>
      </c>
    </row>
    <row r="188" spans="1:8" x14ac:dyDescent="0.25">
      <c r="A188" s="1">
        <v>193982</v>
      </c>
      <c r="B188" s="1">
        <v>4</v>
      </c>
      <c r="C188" s="1" t="str">
        <v>Stock</v>
      </c>
      <c r="D188" s="1" t="str">
        <v>RT</v>
      </c>
      <c r="E188" s="1" t="str">
        <v>Mp Bio</v>
      </c>
      <c r="F188" s="1">
        <v>0</v>
      </c>
      <c r="G188" s="1" t="str">
        <v>STOCK</v>
      </c>
      <c r="H188" s="1" t="str">
        <v>Stock</v>
      </c>
    </row>
    <row r="189" spans="1:8" x14ac:dyDescent="0.25">
      <c r="A189" s="1">
        <v>1860454</v>
      </c>
      <c r="B189" s="1">
        <v>1</v>
      </c>
      <c r="C189" s="1" t="str">
        <v>Stock</v>
      </c>
      <c r="D189" s="1" t="str">
        <v>RT</v>
      </c>
      <c r="E189" s="1" t="str">
        <v>Mp Bio</v>
      </c>
      <c r="F189" s="1">
        <v>0</v>
      </c>
      <c r="G189" s="1" t="str">
        <v>STOCK</v>
      </c>
      <c r="H189" s="1" t="str">
        <v>Stock</v>
      </c>
    </row>
    <row r="190" spans="1:8" x14ac:dyDescent="0.25">
      <c r="A190" s="1">
        <v>6553050</v>
      </c>
      <c r="B190" s="1">
        <v>1</v>
      </c>
      <c r="C190" s="1" t="str">
        <v>Stock</v>
      </c>
      <c r="D190" s="1" t="str">
        <v>RT</v>
      </c>
      <c r="E190" s="1" t="str">
        <v>Mp Bio</v>
      </c>
      <c r="F190" s="1">
        <v>0</v>
      </c>
      <c r="G190" s="1" t="str">
        <v>STOCK</v>
      </c>
      <c r="H190" s="1" t="str">
        <v>Stock</v>
      </c>
    </row>
    <row r="191" spans="1:8" x14ac:dyDescent="0.25">
      <c r="A191" s="1">
        <v>194002</v>
      </c>
      <c r="B191" s="1">
        <v>2</v>
      </c>
      <c r="C191" s="1" t="str">
        <v>Stock</v>
      </c>
      <c r="D191" s="1" t="str">
        <v>RT</v>
      </c>
      <c r="E191" s="1" t="str">
        <v>Mp Bio</v>
      </c>
      <c r="F191" s="1">
        <v>0</v>
      </c>
      <c r="G191" s="1" t="str">
        <v>STOCK</v>
      </c>
      <c r="H191" s="1" t="str">
        <v>Stock</v>
      </c>
    </row>
    <row r="192" spans="1:8" x14ac:dyDescent="0.25">
      <c r="A192" s="1" t="str">
        <v>092913726</v>
      </c>
      <c r="B192" s="1">
        <v>10</v>
      </c>
      <c r="C192" s="1" t="str">
        <v>Stock</v>
      </c>
      <c r="D192" s="1">
        <v>-20</v>
      </c>
      <c r="E192" s="1" t="str">
        <v>Mp Bio</v>
      </c>
      <c r="F192" s="1">
        <v>0</v>
      </c>
      <c r="G192" s="1" t="str">
        <v>STOCK</v>
      </c>
      <c r="H192" s="1" t="str">
        <v>Stock</v>
      </c>
    </row>
    <row r="193" spans="1:8" x14ac:dyDescent="0.25">
      <c r="A193" s="1">
        <v>6542050</v>
      </c>
      <c r="B193" s="1">
        <v>1</v>
      </c>
      <c r="C193" s="1" t="str">
        <v>Stock</v>
      </c>
      <c r="D193" s="1" t="str">
        <v>RT</v>
      </c>
      <c r="E193" s="1" t="str">
        <v>Mp Bio</v>
      </c>
      <c r="F193" s="1">
        <v>0</v>
      </c>
      <c r="G193" s="1" t="str">
        <v>STOCK</v>
      </c>
      <c r="H193" s="1" t="str">
        <v>Stock</v>
      </c>
    </row>
    <row r="194" spans="1:8" x14ac:dyDescent="0.25">
      <c r="A194" s="1">
        <v>6539025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>
        <v>0</v>
      </c>
      <c r="G194" s="1" t="str">
        <v>STOCK</v>
      </c>
      <c r="H194" s="1" t="str">
        <v>Stock</v>
      </c>
    </row>
    <row r="195" spans="1:8" x14ac:dyDescent="0.25">
      <c r="A195" s="1">
        <v>6552050</v>
      </c>
      <c r="B195" s="1">
        <v>6</v>
      </c>
      <c r="C195" s="1" t="str">
        <v>Stock</v>
      </c>
      <c r="D195" s="1" t="str">
        <v>RT</v>
      </c>
      <c r="E195" s="1" t="str">
        <v>Mp Bio</v>
      </c>
      <c r="F195" s="1">
        <v>0</v>
      </c>
      <c r="G195" s="1" t="str">
        <v>STOCK</v>
      </c>
      <c r="H195" s="1" t="str">
        <v>Stock</v>
      </c>
    </row>
    <row r="196" spans="1:8" x14ac:dyDescent="0.25">
      <c r="A196" s="1">
        <v>116910001</v>
      </c>
      <c r="B196" s="1">
        <v>1</v>
      </c>
      <c r="C196" s="1" t="str">
        <v>Stock</v>
      </c>
      <c r="D196" s="1" t="str">
        <v>RT</v>
      </c>
      <c r="E196" s="1" t="str">
        <v>Mp Bio</v>
      </c>
      <c r="F196" s="1">
        <v>0</v>
      </c>
      <c r="G196" s="1" t="str">
        <v>STOCK</v>
      </c>
      <c r="H196" s="1" t="str">
        <v>Stock</v>
      </c>
    </row>
    <row r="197" spans="1:8" x14ac:dyDescent="0.25">
      <c r="A197" s="1" t="str">
        <v>0210064710</v>
      </c>
      <c r="B197" s="1">
        <v>1</v>
      </c>
      <c r="C197" s="1" t="str">
        <v>Stock</v>
      </c>
      <c r="D197" s="1">
        <v>-20</v>
      </c>
      <c r="E197" s="1" t="str">
        <v>Mp Bio</v>
      </c>
      <c r="F197" s="1">
        <v>0</v>
      </c>
      <c r="G197" s="1" t="str">
        <v>STOCK</v>
      </c>
      <c r="H197" s="1" t="str">
        <v>Stock</v>
      </c>
    </row>
    <row r="198" spans="1:8" x14ac:dyDescent="0.25">
      <c r="A198" s="1">
        <v>850494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>
        <v>0</v>
      </c>
      <c r="G198" s="1" t="str">
        <v>STOCK</v>
      </c>
      <c r="H198" s="1" t="str">
        <v>Stock</v>
      </c>
    </row>
    <row r="199" spans="1:8" x14ac:dyDescent="0.25">
      <c r="A199" s="1">
        <v>16006980</v>
      </c>
      <c r="B199" s="1">
        <v>1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</row>
    <row r="200" spans="1:8" x14ac:dyDescent="0.25">
      <c r="A200" s="1">
        <v>152624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>
        <v>0</v>
      </c>
      <c r="G200" s="1" t="str">
        <v>STOCK</v>
      </c>
      <c r="H200" s="1" t="str">
        <v>Stock</v>
      </c>
    </row>
    <row r="201" spans="1:8" x14ac:dyDescent="0.25">
      <c r="A201" s="1" t="str">
        <v>0602100031730</v>
      </c>
      <c r="B201" s="1">
        <v>1</v>
      </c>
      <c r="C201" s="1" t="str">
        <v>STOCK</v>
      </c>
      <c r="D201" s="1">
        <v>-20</v>
      </c>
      <c r="E201" s="1" t="str">
        <v>Genei Lab</v>
      </c>
      <c r="F201" s="1">
        <v>0</v>
      </c>
      <c r="G201" s="1" t="str">
        <v>STOCK</v>
      </c>
      <c r="H201" s="1" t="str">
        <v>Stock</v>
      </c>
    </row>
    <row r="202" spans="1:8" x14ac:dyDescent="0.25">
      <c r="A202" s="1">
        <v>424401</v>
      </c>
      <c r="B202" s="1">
        <v>1</v>
      </c>
      <c r="C202" s="1" t="str">
        <v>STOCK</v>
      </c>
      <c r="D202" s="1">
        <v>4</v>
      </c>
      <c r="E202" s="1" t="str">
        <v>BioLegend</v>
      </c>
      <c r="F202" s="1">
        <v>0</v>
      </c>
      <c r="G202" s="1" t="str">
        <v>STOCK</v>
      </c>
      <c r="H202" s="1" t="str">
        <v>Priyanka Madam</v>
      </c>
    </row>
    <row r="203" spans="1:8" x14ac:dyDescent="0.25">
      <c r="A203" s="1">
        <v>420701</v>
      </c>
      <c r="B203" s="1">
        <v>2</v>
      </c>
      <c r="C203" s="1" t="str">
        <v>Stock</v>
      </c>
      <c r="D203" s="1">
        <v>4</v>
      </c>
      <c r="E203" s="1" t="str">
        <v>BioLegend</v>
      </c>
      <c r="F203" s="1" t="str">
        <v>Retrun From IGIB , Invoice Number 1058</v>
      </c>
      <c r="G203" s="1" t="str">
        <v>STOCK</v>
      </c>
      <c r="H203" s="1" t="str">
        <v>Stock</v>
      </c>
    </row>
    <row r="204" spans="1:8" x14ac:dyDescent="0.25">
      <c r="A204" s="1" t="str">
        <v>T-2001-01</v>
      </c>
      <c r="B204" s="1">
        <v>2</v>
      </c>
      <c r="C204" s="1" t="str">
        <v>Stock</v>
      </c>
      <c r="D204" s="1">
        <v>4</v>
      </c>
      <c r="E204" s="1" t="str">
        <v>Dharmacon</v>
      </c>
      <c r="F204" s="1" t="str">
        <v>Retrun From IGIB , Invoice Number 1058</v>
      </c>
      <c r="G204" s="1" t="str">
        <v>STOCK</v>
      </c>
      <c r="H204" s="1" t="str">
        <v>Stock</v>
      </c>
    </row>
    <row r="205" spans="1:8" x14ac:dyDescent="0.25">
      <c r="A205" s="1">
        <v>424602</v>
      </c>
      <c r="B205" s="1">
        <v>2</v>
      </c>
      <c r="C205" s="1" t="str">
        <v>Stock</v>
      </c>
      <c r="D205" s="1">
        <v>4</v>
      </c>
      <c r="E205" s="1" t="str">
        <v>BioLegend</v>
      </c>
      <c r="F205" s="1" t="str">
        <v>Retrun From IGIB , Invoice Number 1058</v>
      </c>
      <c r="G205" s="1" t="str">
        <v>STOCK</v>
      </c>
      <c r="H205" s="1" t="str">
        <v>Stock</v>
      </c>
    </row>
    <row r="206" spans="1:8" x14ac:dyDescent="0.25">
      <c r="A206" s="1">
        <v>740811</v>
      </c>
      <c r="B206" s="1">
        <v>3</v>
      </c>
      <c r="C206" s="1" t="str">
        <v>Stock</v>
      </c>
      <c r="D206" s="1">
        <v>4</v>
      </c>
      <c r="E206" s="1" t="str">
        <v>BioLegend</v>
      </c>
      <c r="F206" s="1" t="str">
        <v>Demo Kit Mohan Sir</v>
      </c>
      <c r="G206" s="1" t="str">
        <v>STOCK</v>
      </c>
      <c r="H206" s="1" t="str">
        <v>DemoKit (Mohan Sir)</v>
      </c>
    </row>
    <row r="207" spans="1:8" x14ac:dyDescent="0.25">
      <c r="A207" s="1">
        <v>741146</v>
      </c>
      <c r="B207" s="1">
        <v>3</v>
      </c>
      <c r="C207" s="1" t="str">
        <v>Stock</v>
      </c>
      <c r="D207" s="1">
        <v>4</v>
      </c>
      <c r="E207" s="1" t="str">
        <v>BioLegend</v>
      </c>
      <c r="F207" s="1" t="str">
        <v>Demo Kit Mohan Sir</v>
      </c>
      <c r="G207" s="1" t="str">
        <v>STOCK</v>
      </c>
      <c r="H207" s="1" t="str">
        <v>DemoKit (Mohan Sir)</v>
      </c>
    </row>
    <row r="208" spans="1:8" x14ac:dyDescent="0.25">
      <c r="A208" s="1">
        <v>421101</v>
      </c>
      <c r="B208" s="1">
        <v>3</v>
      </c>
      <c r="C208" s="1" t="str">
        <v>Stock</v>
      </c>
      <c r="D208" s="1">
        <v>4</v>
      </c>
      <c r="E208" s="1" t="str">
        <v>BioLegend</v>
      </c>
      <c r="F208" s="1">
        <v>0</v>
      </c>
      <c r="G208" s="1" t="str">
        <v>STOCK</v>
      </c>
      <c r="H208" s="1" t="str">
        <v>Stock</v>
      </c>
    </row>
    <row r="209" spans="1:8" x14ac:dyDescent="0.25">
      <c r="A209" s="1">
        <v>424602</v>
      </c>
      <c r="B209" s="1">
        <v>1</v>
      </c>
      <c r="C209" s="1" t="str">
        <v>Stock</v>
      </c>
      <c r="D209" s="1">
        <v>4</v>
      </c>
      <c r="E209" s="1" t="str">
        <v>BioLegend</v>
      </c>
      <c r="F209" s="1">
        <v>0</v>
      </c>
      <c r="G209" s="1" t="str">
        <v>STOCK</v>
      </c>
      <c r="H209" s="1" t="str">
        <v>Stock</v>
      </c>
    </row>
    <row r="210" spans="1:8" x14ac:dyDescent="0.25">
      <c r="A210" s="1">
        <v>420301</v>
      </c>
      <c r="B210" s="1">
        <v>2</v>
      </c>
      <c r="C210" s="1" t="str">
        <v>Stock</v>
      </c>
      <c r="D210" s="1">
        <v>4</v>
      </c>
      <c r="E210" s="1" t="str">
        <v>BioLegend</v>
      </c>
      <c r="F210" s="1">
        <v>0</v>
      </c>
      <c r="G210" s="1" t="str">
        <v>STOCK</v>
      </c>
      <c r="H210" s="1" t="str">
        <v>Stock</v>
      </c>
    </row>
    <row r="211" spans="1:8" x14ac:dyDescent="0.25">
      <c r="A211" s="1">
        <v>420801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>
        <v>0</v>
      </c>
      <c r="G211" s="1" t="str">
        <v>STOCK</v>
      </c>
      <c r="H211" s="1" t="str">
        <v>Stock</v>
      </c>
    </row>
    <row r="212" spans="1:8" x14ac:dyDescent="0.25">
      <c r="A212" s="1">
        <v>41003</v>
      </c>
      <c r="B212" s="1">
        <v>4</v>
      </c>
      <c r="C212" s="1" t="str">
        <v>Stock</v>
      </c>
      <c r="D212" s="1" t="str">
        <v>RT</v>
      </c>
      <c r="E212" s="1" t="str">
        <v>Biotium</v>
      </c>
      <c r="F212" s="1">
        <v>0</v>
      </c>
      <c r="G212" s="1" t="str">
        <v>STOCK</v>
      </c>
      <c r="H212" s="1" t="str">
        <v>Stock</v>
      </c>
    </row>
    <row r="213" spans="1:8" x14ac:dyDescent="0.25">
      <c r="A213" s="1" t="str">
        <v>CTM-1177078</v>
      </c>
      <c r="B213" s="1">
        <v>1</v>
      </c>
      <c r="C213" s="1" t="str">
        <v>Sun Pharma</v>
      </c>
      <c r="D213" s="1">
        <v>-20</v>
      </c>
      <c r="E213" s="1" t="str">
        <v>DHARMACON</v>
      </c>
      <c r="F213" s="1">
        <v>0</v>
      </c>
      <c r="G213" s="1" t="str">
        <v>Gujrat</v>
      </c>
      <c r="H213" s="1" t="str">
        <v>Saturday</v>
      </c>
    </row>
    <row r="214" spans="1:8" x14ac:dyDescent="0.25">
      <c r="A214" s="1" t="str">
        <v>V3SH11255-02EG2346</v>
      </c>
      <c r="B214" s="1">
        <v>1</v>
      </c>
      <c r="C214" s="1" t="str">
        <v>Sun Pharma</v>
      </c>
      <c r="D214" s="1">
        <v>-80</v>
      </c>
      <c r="E214" s="1" t="str">
        <v>DHARMACON</v>
      </c>
      <c r="F214" s="1">
        <v>0</v>
      </c>
      <c r="G214" s="1" t="str">
        <v>Gujrat</v>
      </c>
      <c r="H214" s="1" t="str">
        <v>Saturday</v>
      </c>
    </row>
    <row r="215" spans="1:8" x14ac:dyDescent="0.25">
      <c r="A215" s="1" t="str">
        <v>3617-1</v>
      </c>
      <c r="B215" s="1">
        <v>4</v>
      </c>
      <c r="C215" s="1" t="str">
        <v>SYNGENE</v>
      </c>
      <c r="D215" s="1">
        <v>-20</v>
      </c>
      <c r="E215" s="1" t="str">
        <v>MABTECH</v>
      </c>
      <c r="F215" s="1">
        <v>0</v>
      </c>
      <c r="G215" s="1" t="str">
        <v>Banglore</v>
      </c>
      <c r="H215" s="1" t="str">
        <v>Saturday</v>
      </c>
    </row>
    <row r="216" spans="1:8" x14ac:dyDescent="0.25">
      <c r="A216" s="1">
        <v>400137</v>
      </c>
      <c r="B216" s="1">
        <v>1</v>
      </c>
      <c r="C216" s="1" t="str">
        <v>TECHWEST</v>
      </c>
      <c r="D216" s="1">
        <v>4</v>
      </c>
      <c r="E216" s="1" t="str">
        <v>BioLegend</v>
      </c>
      <c r="F216" s="1">
        <v>0</v>
      </c>
      <c r="G216" s="1" t="str">
        <v>Gujrat</v>
      </c>
      <c r="H216" s="1" t="str">
        <v>Saturday</v>
      </c>
    </row>
    <row r="217" spans="1:8" x14ac:dyDescent="0.25">
      <c r="A217" s="1">
        <v>424902</v>
      </c>
      <c r="B217" s="1">
        <v>1</v>
      </c>
      <c r="C217" s="1" t="str">
        <v>viganahar</v>
      </c>
      <c r="D217" s="1">
        <v>4</v>
      </c>
      <c r="E217" s="1" t="str">
        <v>BioLegend</v>
      </c>
      <c r="F217" s="1">
        <v>0</v>
      </c>
      <c r="G217" s="1" t="str">
        <v>Hyderabad</v>
      </c>
      <c r="H217" s="1" t="str">
        <v>Saturday</v>
      </c>
    </row>
    <row r="218" spans="1:8" x14ac:dyDescent="0.25">
      <c r="A218" s="1">
        <v>344613</v>
      </c>
      <c r="B218" s="1">
        <v>1</v>
      </c>
      <c r="C218" s="1" t="str">
        <v>VISHAL</v>
      </c>
      <c r="D218" s="1">
        <v>4</v>
      </c>
      <c r="E218" s="1" t="str">
        <v>BioLegend</v>
      </c>
      <c r="F218" s="1" t="str">
        <v>Demo Vail</v>
      </c>
      <c r="G218" s="1" t="str">
        <v>Noida</v>
      </c>
      <c r="H218" s="1" t="str">
        <v>VISHAL Demo Vail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7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ACTREC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Saturday</v>
      </c>
    </row>
    <row r="4" spans="1:6" x14ac:dyDescent="0.25">
      <c r="A4" s="1" t="str">
        <v>AIIMS</v>
      </c>
      <c r="B4" s="1">
        <v>4</v>
      </c>
      <c r="C4" s="1" t="str">
        <v>BioLegend</v>
      </c>
      <c r="D4" s="1">
        <v>1</v>
      </c>
      <c r="E4" s="1" t="str">
        <v>Local</v>
      </c>
      <c r="F4" s="1" t="str">
        <v>Priyanka Madam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>Saturday</v>
      </c>
    </row>
    <row r="6" spans="1:6" x14ac:dyDescent="0.25">
      <c r="A6" s="1" t="str">
        <v>ARVIND MEDICAL</v>
      </c>
      <c r="B6" s="1">
        <v>4</v>
      </c>
      <c r="C6" s="1" t="str">
        <v>BioLegend</v>
      </c>
      <c r="D6" s="1">
        <v>4</v>
      </c>
      <c r="E6" s="1" t="str">
        <v>OutStation</v>
      </c>
      <c r="F6" s="1" t="str">
        <v>Saturday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Saturday</v>
      </c>
    </row>
    <row r="9" spans="1:6" x14ac:dyDescent="0.25">
      <c r="A9" s="1" t="str">
        <v>AURIGINE SERVICE</v>
      </c>
      <c r="B9" s="1">
        <v>4</v>
      </c>
      <c r="C9" s="1" t="str">
        <v>BioLegend</v>
      </c>
      <c r="D9" s="1">
        <v>48</v>
      </c>
      <c r="E9" s="1" t="str">
        <v>OutStation</v>
      </c>
      <c r="F9" s="1" t="str">
        <v>Saturday</v>
      </c>
    </row>
    <row r="10" spans="1:6" x14ac:dyDescent="0.25">
      <c r="A10" s="1" t="str">
        <v>BIO AID</v>
      </c>
      <c r="B10" s="1">
        <v>4</v>
      </c>
      <c r="C10" s="1" t="str">
        <v>BioLegend</v>
      </c>
      <c r="D10" s="1">
        <v>1</v>
      </c>
      <c r="E10" s="1" t="str">
        <v>OutStation</v>
      </c>
      <c r="F10" s="1" t="str">
        <v>Saturday</v>
      </c>
    </row>
    <row r="11" spans="1:6" x14ac:dyDescent="0.25">
      <c r="A11" s="1" t="str">
        <v>BIO SOLUTION</v>
      </c>
      <c r="B11" s="1">
        <v>-20</v>
      </c>
      <c r="C11" s="1" t="str">
        <v>BioLegend</v>
      </c>
      <c r="D11" s="1">
        <v>4</v>
      </c>
      <c r="E11" s="1" t="str">
        <v>OutStation</v>
      </c>
      <c r="F11" s="1" t="str">
        <v>Saturday</v>
      </c>
    </row>
    <row r="12" spans="1:6" x14ac:dyDescent="0.25">
      <c r="A12" s="1" t="str">
        <v>BIO SOLUTION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Saturday</v>
      </c>
    </row>
    <row r="13" spans="1:6" x14ac:dyDescent="0.25">
      <c r="A13" s="1" t="str">
        <v>BIOCON</v>
      </c>
      <c r="B13" s="1">
        <v>4</v>
      </c>
      <c r="C13" s="1" t="str">
        <v>BioLegend</v>
      </c>
      <c r="D13" s="1">
        <v>2</v>
      </c>
      <c r="E13" s="1" t="str">
        <v>OutStation</v>
      </c>
      <c r="F13" s="1" t="str">
        <v xml:space="preserve">Pending Confirmation By Customer </v>
      </c>
    </row>
    <row r="14" spans="1:6" x14ac:dyDescent="0.25">
      <c r="A14" s="1" t="str">
        <v>Demo Piece</v>
      </c>
      <c r="B14" s="1">
        <v>4</v>
      </c>
      <c r="C14" s="1" t="str">
        <v>BioLegend</v>
      </c>
      <c r="D14" s="1">
        <v>1</v>
      </c>
      <c r="E14" s="1" t="e">
        <v>#N/A</v>
      </c>
      <c r="F14" s="1" t="str">
        <v>Mohan Sir, (Demo)</v>
      </c>
    </row>
    <row r="15" spans="1:6" x14ac:dyDescent="0.25">
      <c r="A15" s="1" t="str">
        <v>GK Bio</v>
      </c>
      <c r="B15" s="1">
        <v>4</v>
      </c>
      <c r="C15" s="1" t="str">
        <v>BioLegend</v>
      </c>
      <c r="D15" s="1">
        <v>4</v>
      </c>
      <c r="E15" s="1" t="str">
        <v>OutStation</v>
      </c>
      <c r="F15" s="1" t="str">
        <v>Saturday</v>
      </c>
    </row>
    <row r="16" spans="1:6" x14ac:dyDescent="0.25">
      <c r="A16" s="1" t="str">
        <v>Goldlake</v>
      </c>
      <c r="B16" s="1">
        <v>4</v>
      </c>
      <c r="C16" s="1" t="str">
        <v>Cytoskeleton</v>
      </c>
      <c r="D16" s="1">
        <v>1</v>
      </c>
      <c r="E16" s="1" t="str">
        <v>OutStation</v>
      </c>
      <c r="F16" s="1" t="str">
        <v>Saturday</v>
      </c>
    </row>
    <row r="17" spans="1:6" x14ac:dyDescent="0.25">
      <c r="A17" s="1" t="str">
        <v>HELIX</v>
      </c>
      <c r="B17" s="1">
        <v>-20</v>
      </c>
      <c r="C17" s="1" t="str">
        <v>BioLegend</v>
      </c>
      <c r="D17" s="1">
        <v>1</v>
      </c>
      <c r="E17" s="1" t="str">
        <v>OutStation</v>
      </c>
      <c r="F17" s="1" t="str">
        <v>Saturday</v>
      </c>
    </row>
    <row r="18" spans="1:6" x14ac:dyDescent="0.25">
      <c r="A18" s="1" t="str">
        <v>Hinduja</v>
      </c>
      <c r="B18" s="1">
        <v>4</v>
      </c>
      <c r="C18" s="1" t="str">
        <v>BioLegend</v>
      </c>
      <c r="D18" s="1">
        <v>1</v>
      </c>
      <c r="E18" s="1" t="str">
        <v>OutStation</v>
      </c>
      <c r="F18" s="1" t="str">
        <v>PO Awaited</v>
      </c>
    </row>
    <row r="19" spans="1:6" x14ac:dyDescent="0.25">
      <c r="A19" s="1" t="str">
        <v>IMMUNEEL</v>
      </c>
      <c r="B19" s="1">
        <v>4</v>
      </c>
      <c r="C19" s="1" t="str">
        <v>BioLegend</v>
      </c>
      <c r="D19" s="1">
        <v>3</v>
      </c>
      <c r="E19" s="1" t="str">
        <v>OutStation</v>
      </c>
      <c r="F19" s="1" t="str">
        <v>Saturday</v>
      </c>
    </row>
    <row r="20" spans="1:6" x14ac:dyDescent="0.25">
      <c r="A20" s="1" t="str">
        <v>INTAS</v>
      </c>
      <c r="B20" s="1">
        <v>4</v>
      </c>
      <c r="C20" s="1" t="str">
        <v>BioLegend</v>
      </c>
      <c r="D20" s="1">
        <v>1</v>
      </c>
      <c r="E20" s="1" t="str">
        <v>OutStation</v>
      </c>
      <c r="F20" s="1" t="str">
        <v>Saturday</v>
      </c>
    </row>
    <row r="21" spans="1:6" x14ac:dyDescent="0.25">
      <c r="A21" s="1" t="str">
        <v>INVITRO</v>
      </c>
      <c r="B21" s="1">
        <v>4</v>
      </c>
      <c r="C21" s="1" t="str">
        <v>BioLegend</v>
      </c>
      <c r="D21" s="1">
        <v>2</v>
      </c>
      <c r="E21" s="1" t="str">
        <v>Local</v>
      </c>
      <c r="F21" s="1" t="str">
        <v>Priyanka Madam</v>
      </c>
    </row>
    <row r="22" spans="1:6" x14ac:dyDescent="0.25">
      <c r="A22" s="1" t="str">
        <v>JNU</v>
      </c>
      <c r="B22" s="1">
        <v>4</v>
      </c>
      <c r="C22" s="1" t="str">
        <v>MABTECH</v>
      </c>
      <c r="D22" s="1">
        <v>1</v>
      </c>
      <c r="E22" s="1" t="str">
        <v>Local</v>
      </c>
      <c r="F22" s="1" t="str">
        <v>Priyanka Madam</v>
      </c>
    </row>
    <row r="23" spans="1:6" x14ac:dyDescent="0.25">
      <c r="A23" s="1" t="str">
        <v>MANIPAL</v>
      </c>
      <c r="B23" s="1">
        <v>-80</v>
      </c>
      <c r="C23" s="1" t="str">
        <v>DHARMACON</v>
      </c>
      <c r="D23" s="1">
        <v>1</v>
      </c>
      <c r="E23" s="1" t="str">
        <v>OutStation</v>
      </c>
      <c r="F23" s="1" t="str">
        <v>Saturday</v>
      </c>
    </row>
    <row r="24" spans="1:6" x14ac:dyDescent="0.25">
      <c r="A24" s="1" t="str">
        <v>MIRANDA</v>
      </c>
      <c r="B24" s="1">
        <v>4</v>
      </c>
      <c r="C24" s="1" t="str">
        <v>BioLegend</v>
      </c>
      <c r="D24" s="1">
        <v>14</v>
      </c>
      <c r="E24" s="1" t="str">
        <v>Local</v>
      </c>
      <c r="F24" s="1" t="str">
        <v>Priyanka Madam (one Kit of 14pcs)</v>
      </c>
    </row>
    <row r="25" spans="1:6" x14ac:dyDescent="0.25">
      <c r="A25" s="1" t="str">
        <v>Nanogen Healthcare</v>
      </c>
      <c r="B25" s="1">
        <v>4</v>
      </c>
      <c r="C25" s="1" t="str">
        <v>BioLegend</v>
      </c>
      <c r="D25" s="1">
        <v>1</v>
      </c>
      <c r="E25" s="1" t="str">
        <v>Local</v>
      </c>
      <c r="F25" s="1" t="str">
        <v>Priyanka Madam</v>
      </c>
    </row>
    <row r="26" spans="1:6" x14ac:dyDescent="0.25">
      <c r="A26" s="1" t="str">
        <v>NCBS</v>
      </c>
      <c r="B26" s="1">
        <v>-20</v>
      </c>
      <c r="C26" s="1" t="str">
        <v>DHARMACON</v>
      </c>
      <c r="D26" s="1">
        <v>4</v>
      </c>
      <c r="E26" s="1" t="str">
        <v>OutStation</v>
      </c>
      <c r="F26" s="1" t="str">
        <v>Saturday</v>
      </c>
    </row>
    <row r="27" spans="1:6" x14ac:dyDescent="0.25">
      <c r="A27" s="1" t="str">
        <v>NCBS</v>
      </c>
      <c r="B27" s="1">
        <v>4</v>
      </c>
      <c r="C27" s="1" t="str">
        <v>DHARMACON</v>
      </c>
      <c r="D27" s="1">
        <v>4</v>
      </c>
      <c r="E27" s="1" t="str">
        <v>OutStation</v>
      </c>
      <c r="F27" s="1" t="str">
        <v>Saturday</v>
      </c>
    </row>
    <row r="28" spans="1:6" x14ac:dyDescent="0.25">
      <c r="A28" s="1" t="str">
        <v>NCCS</v>
      </c>
      <c r="B28" s="1">
        <v>4</v>
      </c>
      <c r="C28" s="1" t="str">
        <v>BioLegend</v>
      </c>
      <c r="D28" s="1">
        <v>2</v>
      </c>
      <c r="E28" s="1" t="str">
        <v>OutStation</v>
      </c>
      <c r="F28" s="1" t="str">
        <v>Saturday</v>
      </c>
    </row>
    <row r="29" spans="1:6" x14ac:dyDescent="0.25">
      <c r="A29" s="1" t="str">
        <v>NCCS</v>
      </c>
      <c r="B29" s="1" t="str">
        <v>RT</v>
      </c>
      <c r="C29" s="1" t="str">
        <v>BioLegend</v>
      </c>
      <c r="D29" s="1">
        <v>7</v>
      </c>
      <c r="E29" s="1" t="str">
        <v>OutStation</v>
      </c>
      <c r="F29" s="1" t="str">
        <v>Saturday</v>
      </c>
    </row>
    <row r="30" spans="1:6" x14ac:dyDescent="0.25">
      <c r="A30" s="1" t="str">
        <v>NCCS</v>
      </c>
      <c r="B30" s="1">
        <v>-20</v>
      </c>
      <c r="C30" s="1" t="str">
        <v>BioLegend</v>
      </c>
      <c r="D30" s="1">
        <v>1</v>
      </c>
      <c r="E30" s="1" t="str">
        <v>OutStation</v>
      </c>
      <c r="F30" s="1" t="str">
        <v>Saturday</v>
      </c>
    </row>
    <row r="31" spans="1:6" x14ac:dyDescent="0.25">
      <c r="A31" s="1" t="str">
        <v>NIAB</v>
      </c>
      <c r="B31" s="1">
        <v>-20</v>
      </c>
      <c r="C31" s="1" t="str">
        <v>Dharmacon</v>
      </c>
      <c r="D31" s="1">
        <v>1</v>
      </c>
      <c r="E31" s="1" t="str">
        <v>OutStation</v>
      </c>
      <c r="F31" s="1" t="str">
        <v>Saturday (Challan)</v>
      </c>
    </row>
    <row r="32" spans="1:6" x14ac:dyDescent="0.25">
      <c r="A32" s="1" t="str">
        <v>NII</v>
      </c>
      <c r="B32" s="1">
        <v>4</v>
      </c>
      <c r="C32" s="1" t="str">
        <v>BioLegend</v>
      </c>
      <c r="D32" s="1">
        <v>32</v>
      </c>
      <c r="E32" s="1" t="str">
        <v>Local</v>
      </c>
      <c r="F32" s="1" t="str">
        <v>Priyanka Madam</v>
      </c>
    </row>
    <row r="33" spans="1:6" x14ac:dyDescent="0.25">
      <c r="A33" s="1" t="str">
        <v>NII</v>
      </c>
      <c r="B33" s="1">
        <v>-20</v>
      </c>
      <c r="C33" s="1" t="str">
        <v>BioLegend</v>
      </c>
      <c r="D33" s="1">
        <v>1</v>
      </c>
      <c r="E33" s="1" t="str">
        <v>Local</v>
      </c>
      <c r="F33" s="1" t="str">
        <v>Priyanka Madam</v>
      </c>
    </row>
    <row r="34" spans="1:6" x14ac:dyDescent="0.25">
      <c r="A34" s="1" t="str">
        <v>NIMHANS</v>
      </c>
      <c r="B34" s="1">
        <v>4</v>
      </c>
      <c r="C34" s="1" t="str">
        <v>BioLegend</v>
      </c>
      <c r="D34" s="1">
        <v>12</v>
      </c>
      <c r="E34" s="1" t="str">
        <v>OutStation</v>
      </c>
      <c r="F34" s="1" t="str">
        <v>Saturday (one kit of 12 Pcs) (Payment Slip)</v>
      </c>
    </row>
    <row r="35" spans="1:6" x14ac:dyDescent="0.25">
      <c r="A35" s="1" t="str">
        <v>NIRRCH</v>
      </c>
      <c r="B35" s="1">
        <v>4</v>
      </c>
      <c r="C35" s="1" t="str">
        <v>MYBIOSOURCE</v>
      </c>
      <c r="D35" s="1">
        <v>1</v>
      </c>
      <c r="E35" s="1" t="str">
        <v>OutStation</v>
      </c>
      <c r="F35" s="1" t="str">
        <v>Saturday</v>
      </c>
    </row>
    <row r="36" spans="1:6" x14ac:dyDescent="0.25">
      <c r="A36" s="1" t="str">
        <v>Opening Stock</v>
      </c>
      <c r="B36" s="1">
        <v>-20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>
        <v>-20</v>
      </c>
      <c r="C37" s="1" t="str">
        <v>BioLegend</v>
      </c>
      <c r="D37" s="1">
        <v>12</v>
      </c>
      <c r="E37" s="1" t="str">
        <v>STOCK</v>
      </c>
      <c r="F37" s="1" t="str">
        <v>Stock</v>
      </c>
    </row>
    <row r="38" spans="1:6" x14ac:dyDescent="0.25">
      <c r="A38" s="1" t="str">
        <v>Opening Stock</v>
      </c>
      <c r="B38" s="1">
        <v>4</v>
      </c>
      <c r="C38" s="1" t="str">
        <v>BioLegend</v>
      </c>
      <c r="D38" s="1">
        <v>17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>
        <v>4</v>
      </c>
      <c r="C39" s="1" t="str">
        <v>Dharmacon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OPENING STOCK</v>
      </c>
      <c r="B40" s="1" t="str">
        <v>RT</v>
      </c>
      <c r="C40" s="1" t="str">
        <v>Sartorius</v>
      </c>
      <c r="D40" s="1">
        <v>23</v>
      </c>
      <c r="E40" s="1" t="str">
        <v>STOCK</v>
      </c>
      <c r="F40" s="1" t="str">
        <v>Stock</v>
      </c>
    </row>
    <row r="41" spans="1:6" x14ac:dyDescent="0.25">
      <c r="A41" s="1" t="str">
        <v>POPVAX</v>
      </c>
      <c r="B41" s="1">
        <v>4</v>
      </c>
      <c r="C41" s="1" t="str">
        <v>BioLegend</v>
      </c>
      <c r="D41" s="1">
        <v>5</v>
      </c>
      <c r="E41" s="1" t="str">
        <v>OutStation</v>
      </c>
      <c r="F41" s="1" t="str">
        <v>Saturday</v>
      </c>
    </row>
    <row r="42" spans="1:6" x14ac:dyDescent="0.25">
      <c r="A42" s="1" t="str">
        <v>RCB</v>
      </c>
      <c r="B42" s="1">
        <v>-20</v>
      </c>
      <c r="C42" s="1" t="str">
        <v>DHARMACON</v>
      </c>
      <c r="D42" s="1">
        <v>1</v>
      </c>
      <c r="E42" s="1" t="str">
        <v>Local</v>
      </c>
      <c r="F42" s="1" t="str">
        <v>Priyanka Madam</v>
      </c>
    </row>
    <row r="43" spans="1:6" x14ac:dyDescent="0.25">
      <c r="A43" s="1" t="str">
        <v>RCB</v>
      </c>
      <c r="B43" s="1">
        <v>4</v>
      </c>
      <c r="C43" s="1" t="str">
        <v>DHARMACON</v>
      </c>
      <c r="D43" s="1">
        <v>1</v>
      </c>
      <c r="E43" s="1" t="str">
        <v>Local</v>
      </c>
      <c r="F43" s="1" t="str">
        <v>Priyanka Madam</v>
      </c>
    </row>
    <row r="44" spans="1:6" x14ac:dyDescent="0.25">
      <c r="A44" s="1" t="str">
        <v>RG SONS</v>
      </c>
      <c r="B44" s="1">
        <v>-20</v>
      </c>
      <c r="C44" s="1" t="str">
        <v>DHARMACON</v>
      </c>
      <c r="D44" s="1">
        <v>1</v>
      </c>
      <c r="E44" s="1" t="str">
        <v>OutStation</v>
      </c>
      <c r="F44" s="1" t="str">
        <v>Saturday</v>
      </c>
    </row>
    <row r="45" spans="1:6" x14ac:dyDescent="0.25">
      <c r="A45" s="1" t="str">
        <v>SAI LIFE</v>
      </c>
      <c r="B45" s="1">
        <v>4</v>
      </c>
      <c r="C45" s="1" t="str">
        <v>BioLegend</v>
      </c>
      <c r="D45" s="1">
        <v>6</v>
      </c>
      <c r="E45" s="1" t="str">
        <v>OutStation</v>
      </c>
      <c r="F45" s="1" t="str">
        <v>Saturday</v>
      </c>
    </row>
    <row r="46" spans="1:6" x14ac:dyDescent="0.25">
      <c r="A46" s="1" t="str">
        <v>Sample (PM)</v>
      </c>
      <c r="B46" s="1">
        <v>4</v>
      </c>
      <c r="C46" s="1" t="str">
        <v>Hansa Biomed</v>
      </c>
      <c r="D46" s="1">
        <v>5</v>
      </c>
      <c r="E46" s="1" t="str">
        <v>Local</v>
      </c>
      <c r="F46" s="1" t="str">
        <v>Priyanka Madam</v>
      </c>
    </row>
    <row r="47" spans="1:6" x14ac:dyDescent="0.25">
      <c r="A47" s="1" t="str">
        <v>Shubh Sales</v>
      </c>
      <c r="B47" s="1">
        <v>-80</v>
      </c>
      <c r="C47" s="1" t="str">
        <v>BPS</v>
      </c>
      <c r="D47" s="1">
        <v>1</v>
      </c>
      <c r="E47" s="1" t="str">
        <v>OutStation</v>
      </c>
      <c r="F47" s="1" t="str">
        <v>Saturday</v>
      </c>
    </row>
    <row r="48" spans="1:6" x14ac:dyDescent="0.25">
      <c r="A48" s="1" t="str">
        <v>SOUTH CAMPUS</v>
      </c>
      <c r="B48" s="1" t="str">
        <v>RT</v>
      </c>
      <c r="C48" s="1" t="str">
        <v>HOEFER</v>
      </c>
      <c r="D48" s="1">
        <v>2</v>
      </c>
      <c r="E48" s="1" t="str">
        <v>Local</v>
      </c>
      <c r="F48" s="1" t="str">
        <v>Sample</v>
      </c>
    </row>
    <row r="49" spans="1:6" x14ac:dyDescent="0.25">
      <c r="A49" s="1" t="str">
        <v>STOCK</v>
      </c>
      <c r="B49" s="1">
        <v>4</v>
      </c>
      <c r="C49" s="1" t="str">
        <v>BioLegend</v>
      </c>
      <c r="D49" s="1">
        <v>3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-20</v>
      </c>
      <c r="C50" s="1" t="str">
        <v>Dharmacon</v>
      </c>
      <c r="D50" s="1">
        <v>1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-20</v>
      </c>
      <c r="C51" s="1" t="str">
        <v>BioLegend</v>
      </c>
      <c r="D51" s="1">
        <v>3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 t="str">
        <v>RT</v>
      </c>
      <c r="C52" s="1" t="str">
        <v>Revvity</v>
      </c>
      <c r="D52" s="1">
        <v>2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4</v>
      </c>
      <c r="C53" s="1" t="str">
        <v>BioLegend</v>
      </c>
      <c r="D53" s="1">
        <v>1</v>
      </c>
      <c r="E53" s="1" t="str">
        <v>STOCK</v>
      </c>
      <c r="F53" s="1" t="str">
        <v>Priyanka Madam</v>
      </c>
    </row>
    <row r="54" spans="1:6" x14ac:dyDescent="0.25">
      <c r="A54" s="1" t="str">
        <v>Stock</v>
      </c>
      <c r="B54" s="1">
        <v>4</v>
      </c>
      <c r="C54" s="1" t="str">
        <v>BioLegend</v>
      </c>
      <c r="D54" s="1">
        <v>9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 t="str">
        <v>4</v>
      </c>
      <c r="C55" s="1" t="str">
        <v>BioLegend</v>
      </c>
      <c r="D55" s="1">
        <v>1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RT</v>
      </c>
      <c r="C56" s="1" t="str">
        <v>Biotium</v>
      </c>
      <c r="D56" s="1">
        <v>5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4</v>
      </c>
      <c r="C57" s="1" t="str">
        <v>BioLegend</v>
      </c>
      <c r="D57" s="1">
        <v>6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 t="str">
        <v>RT</v>
      </c>
      <c r="C58" s="1" t="str">
        <v>Genei Lab</v>
      </c>
      <c r="D58" s="1">
        <v>2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>
        <v>-20</v>
      </c>
      <c r="C59" s="1" t="str">
        <v>Genei Lab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Genei Lab</v>
      </c>
      <c r="D60" s="1">
        <v>3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 t="str">
        <v>rt</v>
      </c>
      <c r="C61" s="1" t="str">
        <v>BioLegend</v>
      </c>
      <c r="D61" s="1">
        <v>3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4</v>
      </c>
      <c r="C62" s="1" t="str">
        <v>Genexis Biotech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-20</v>
      </c>
      <c r="C63" s="1" t="str">
        <v>Intron</v>
      </c>
      <c r="D63" s="1">
        <v>7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 t="str">
        <v>RT</v>
      </c>
      <c r="C64" s="1" t="str">
        <v>Sartorius</v>
      </c>
      <c r="D64" s="1">
        <v>71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Mp Bio</v>
      </c>
      <c r="D65" s="1">
        <v>28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-20</v>
      </c>
      <c r="C66" s="1" t="str">
        <v>Mp Bio</v>
      </c>
      <c r="D66" s="1">
        <v>11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4</v>
      </c>
      <c r="C67" s="1" t="str">
        <v>BioLegend</v>
      </c>
      <c r="D67" s="1">
        <v>4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Dharmacon</v>
      </c>
      <c r="D68" s="1">
        <v>2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4</v>
      </c>
      <c r="C69" s="1" t="str">
        <v>BioLegend</v>
      </c>
      <c r="D69" s="1">
        <v>6</v>
      </c>
      <c r="E69" s="1" t="str">
        <v>STOCK</v>
      </c>
      <c r="F69" s="1" t="str">
        <v>DemoKit (Mohan Sir)</v>
      </c>
    </row>
    <row r="70" spans="1:6" x14ac:dyDescent="0.25">
      <c r="A70" s="1" t="str">
        <v>Sun Pharma</v>
      </c>
      <c r="B70" s="1">
        <v>-20</v>
      </c>
      <c r="C70" s="1" t="str">
        <v>DHARMACON</v>
      </c>
      <c r="D70" s="1">
        <v>1</v>
      </c>
      <c r="E70" s="1" t="str">
        <v>OutStation</v>
      </c>
      <c r="F70" s="1" t="str">
        <v>Saturday</v>
      </c>
    </row>
    <row r="71" spans="1:6" x14ac:dyDescent="0.25">
      <c r="A71" s="1" t="str">
        <v>Sun Pharma</v>
      </c>
      <c r="B71" s="1">
        <v>-80</v>
      </c>
      <c r="C71" s="1" t="str">
        <v>DHARMACON</v>
      </c>
      <c r="D71" s="1">
        <v>1</v>
      </c>
      <c r="E71" s="1" t="str">
        <v>OutStation</v>
      </c>
      <c r="F71" s="1" t="str">
        <v>Saturday</v>
      </c>
    </row>
    <row r="72" spans="1:6" x14ac:dyDescent="0.25">
      <c r="A72" s="1" t="str">
        <v>SYNGENE</v>
      </c>
      <c r="B72" s="1">
        <v>-20</v>
      </c>
      <c r="C72" s="1" t="str">
        <v>MABTECH</v>
      </c>
      <c r="D72" s="1">
        <v>4</v>
      </c>
      <c r="E72" s="1" t="str">
        <v>OutStation</v>
      </c>
      <c r="F72" s="1" t="str">
        <v>Saturday</v>
      </c>
    </row>
    <row r="73" spans="1:6" x14ac:dyDescent="0.25">
      <c r="A73" s="1" t="str">
        <v>TECHWEST</v>
      </c>
      <c r="B73" s="1">
        <v>4</v>
      </c>
      <c r="C73" s="1" t="str">
        <v>BioLegend</v>
      </c>
      <c r="D73" s="1">
        <v>1</v>
      </c>
      <c r="E73" s="1" t="str">
        <v>OutStation</v>
      </c>
      <c r="F73" s="1" t="str">
        <v>Saturday</v>
      </c>
    </row>
    <row r="74" spans="1:6" x14ac:dyDescent="0.25">
      <c r="A74" s="1" t="str">
        <v>viganahar</v>
      </c>
      <c r="B74" s="1">
        <v>4</v>
      </c>
      <c r="C74" s="1" t="str">
        <v>BioLegend</v>
      </c>
      <c r="D74" s="1">
        <v>1</v>
      </c>
      <c r="E74" s="1" t="str">
        <v>OutStation</v>
      </c>
      <c r="F74" s="1" t="str">
        <v>Saturday</v>
      </c>
    </row>
    <row r="75" spans="1:6" x14ac:dyDescent="0.25">
      <c r="A75" s="1" t="str">
        <v>VISHAL</v>
      </c>
      <c r="B75" s="1">
        <v>4</v>
      </c>
      <c r="C75" s="1" t="str">
        <v>BioLegend</v>
      </c>
      <c r="D75" s="1">
        <v>1</v>
      </c>
      <c r="E75" s="1" t="str">
        <v>Local</v>
      </c>
      <c r="F75" s="1" t="str">
        <v>VISHAL Demo Vail</v>
      </c>
    </row>
    <row r="76" spans="1:6" x14ac:dyDescent="0.25">
      <c r="A76" s="1">
        <v>0</v>
      </c>
      <c r="B76" s="1">
        <v>0</v>
      </c>
      <c r="C76" s="1">
        <v>0</v>
      </c>
      <c r="D76" s="1">
        <v>0</v>
      </c>
      <c r="E76" s="1" t="e">
        <v>#N/A</v>
      </c>
      <c r="F76" s="1">
        <v>0</v>
      </c>
    </row>
    <row r="77" spans="1:6" x14ac:dyDescent="0.2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3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218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 t="str">
        <v>Mumbai</v>
      </c>
      <c r="G3" s="1" t="str">
        <v>Saturday</v>
      </c>
      <c r="H3" s="1" t="str">
        <f>VLOOKUP(C3,'Customer List'!B:D,3,)</f>
        <v>OutStation</v>
      </c>
    </row>
    <row r="4" spans="1:8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 t="str">
        <v>Delhi</v>
      </c>
      <c r="G4" s="1" t="str">
        <v>Priyanka Madam</v>
      </c>
      <c r="H4" s="1" t="str">
        <f>VLOOKUP(C4,'Customer List'!B:D,3,)</f>
        <v>Local</v>
      </c>
    </row>
    <row r="5" spans="1:8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 t="str">
        <v>CHENNAI</v>
      </c>
      <c r="G5" s="1" t="str">
        <v>Saturday</v>
      </c>
      <c r="H5" s="1" t="str">
        <f>VLOOKUP(C5,'Customer List'!B:D,3,)</f>
        <v>OutStation</v>
      </c>
    </row>
    <row r="6" spans="1:8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 t="str">
        <v>MADURAI</v>
      </c>
      <c r="G6" s="1" t="str">
        <v>Saturday</v>
      </c>
      <c r="H6" s="1" t="str">
        <f>VLOOKUP(C6,'Customer List'!B:D,3,)</f>
        <v>OutStation</v>
      </c>
    </row>
    <row r="7" spans="1:8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 t="str">
        <v>MADURAI</v>
      </c>
      <c r="G7" s="1" t="str">
        <v>Saturday</v>
      </c>
      <c r="H7" s="1" t="str">
        <f>VLOOKUP(C7,'Customer List'!B:D,3,)</f>
        <v>OutStation</v>
      </c>
    </row>
    <row r="8" spans="1:8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Banglore</v>
      </c>
      <c r="G8" s="1" t="str">
        <v>Stock</v>
      </c>
      <c r="H8" s="1" t="str">
        <f>VLOOKUP(C8,'Customer List'!B:D,3,)</f>
        <v>OutStation</v>
      </c>
    </row>
    <row r="9" spans="1:8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 t="str">
        <v>Banglore</v>
      </c>
      <c r="G9" s="1" t="str">
        <v>Saturday</v>
      </c>
      <c r="H9" s="1" t="str">
        <f>VLOOKUP(C9,'Customer List'!B:D,3,)</f>
        <v>OutStation</v>
      </c>
    </row>
    <row r="10" spans="1:8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 t="str">
        <v>Hyderabad</v>
      </c>
      <c r="G10" s="1" t="str">
        <v>Saturday</v>
      </c>
      <c r="H10" s="1" t="str">
        <f>VLOOKUP(C10,'Customer List'!B:D,3,)</f>
        <v>OutStation</v>
      </c>
    </row>
    <row r="11" spans="1:8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 t="str">
        <v>Hyderabad</v>
      </c>
      <c r="G11" s="1" t="str">
        <v>Saturday</v>
      </c>
      <c r="H11" s="1" t="str">
        <f>VLOOKUP(C11,'Customer List'!B:D,3,)</f>
        <v>OutStation</v>
      </c>
    </row>
    <row r="12" spans="1:8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 t="str">
        <v>Hyderabad</v>
      </c>
      <c r="G12" s="1" t="str">
        <v>Saturday</v>
      </c>
      <c r="H12" s="1" t="str">
        <f>VLOOKUP(C12,'Customer List'!B:D,3,)</f>
        <v>OutStation</v>
      </c>
    </row>
    <row r="13" spans="1:8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 t="str">
        <v>Hyderabad</v>
      </c>
      <c r="G13" s="1" t="str">
        <v>Saturday</v>
      </c>
      <c r="H13" s="1" t="str">
        <f>VLOOKUP(C13,'Customer List'!B:D,3,)</f>
        <v>OutStation</v>
      </c>
    </row>
    <row r="14" spans="1:8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 t="str">
        <v>Hyderabad</v>
      </c>
      <c r="G14" s="1" t="str">
        <v>Saturday</v>
      </c>
      <c r="H14" s="1" t="str">
        <f>VLOOKUP(C14,'Customer List'!B:D,3,)</f>
        <v>OutStation</v>
      </c>
    </row>
    <row r="15" spans="1:8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 t="str">
        <v>Hyderabad</v>
      </c>
      <c r="G15" s="1" t="str">
        <v>Saturday</v>
      </c>
      <c r="H15" s="1" t="str">
        <f>VLOOKUP(C15,'Customer List'!B:D,3,)</f>
        <v>OutStation</v>
      </c>
    </row>
    <row r="16" spans="1:8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 t="str">
        <v>Hyderabad</v>
      </c>
      <c r="G16" s="1" t="str">
        <v>Saturday</v>
      </c>
      <c r="H16" s="1" t="str">
        <f>VLOOKUP(C16,'Customer List'!B:D,3,)</f>
        <v>OutStation</v>
      </c>
    </row>
    <row r="17" spans="1:8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 t="str">
        <v>Hyderabad</v>
      </c>
      <c r="G17" s="1" t="str">
        <v>Saturday</v>
      </c>
      <c r="H17" s="1" t="str">
        <f>VLOOKUP(C17,'Customer List'!B:D,3,)</f>
        <v>OutStation</v>
      </c>
    </row>
    <row r="18" spans="1:8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 t="str">
        <v>Hyderabad</v>
      </c>
      <c r="G18" s="1" t="str">
        <v>Saturday</v>
      </c>
      <c r="H18" s="1" t="str">
        <f>VLOOKUP(C18,'Customer List'!B:D,3,)</f>
        <v>OutStation</v>
      </c>
    </row>
    <row r="19" spans="1:8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 t="str">
        <v>Hyderabad</v>
      </c>
      <c r="G19" s="1" t="str">
        <v>Saturday</v>
      </c>
      <c r="H19" s="1" t="str">
        <f>VLOOKUP(C19,'Customer List'!B:D,3,)</f>
        <v>OutStation</v>
      </c>
    </row>
    <row r="20" spans="1:8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 t="str">
        <v>Hyderabad</v>
      </c>
      <c r="G20" s="1" t="str">
        <v>Saturday</v>
      </c>
      <c r="H20" s="1" t="str">
        <f>VLOOKUP(C20,'Customer List'!B:D,3,)</f>
        <v>OutStation</v>
      </c>
    </row>
    <row r="21" spans="1:8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 t="str">
        <v>Hyderabad</v>
      </c>
      <c r="G21" s="1" t="str">
        <v>Saturday</v>
      </c>
      <c r="H21" s="1" t="str">
        <f>VLOOKUP(C21,'Customer List'!B:D,3,)</f>
        <v>OutStation</v>
      </c>
    </row>
    <row r="22" spans="1:8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 t="str">
        <v>Hyderabad</v>
      </c>
      <c r="G22" s="1" t="str">
        <v>Saturday</v>
      </c>
      <c r="H22" s="1" t="str">
        <f>VLOOKUP(C22,'Customer List'!B:D,3,)</f>
        <v>OutStation</v>
      </c>
    </row>
    <row r="23" spans="1:8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 t="str">
        <v>Hyderabad</v>
      </c>
      <c r="G23" s="1" t="str">
        <v>Saturday</v>
      </c>
      <c r="H23" s="1" t="str">
        <f>VLOOKUP(C23,'Customer List'!B:D,3,)</f>
        <v>OutStation</v>
      </c>
    </row>
    <row r="24" spans="1:8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 t="str">
        <v>Hyderabad</v>
      </c>
      <c r="G24" s="1" t="str">
        <v>Saturday</v>
      </c>
      <c r="H24" s="1" t="str">
        <f>VLOOKUP(C24,'Customer List'!B:D,3,)</f>
        <v>OutStation</v>
      </c>
    </row>
    <row r="25" spans="1:8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 t="str">
        <v>Hyderabad</v>
      </c>
      <c r="G25" s="1" t="str">
        <v>Saturday</v>
      </c>
      <c r="H25" s="1" t="str">
        <f>VLOOKUP(C25,'Customer List'!B:D,3,)</f>
        <v>OutStation</v>
      </c>
    </row>
    <row r="26" spans="1:8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 t="str">
        <v>Hyderabad</v>
      </c>
      <c r="G26" s="1" t="str">
        <v>Saturday</v>
      </c>
      <c r="H26" s="1" t="str">
        <f>VLOOKUP(C26,'Customer List'!B:D,3,)</f>
        <v>OutStation</v>
      </c>
    </row>
    <row r="27" spans="1:8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 t="str">
        <v>Hyderabad</v>
      </c>
      <c r="G27" s="1" t="str">
        <v>Saturday</v>
      </c>
      <c r="H27" s="1" t="str">
        <f>VLOOKUP(C27,'Customer List'!B:D,3,)</f>
        <v>OutStation</v>
      </c>
    </row>
    <row r="28" spans="1:8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 t="str">
        <v>Hyderabad</v>
      </c>
      <c r="G28" s="1" t="str">
        <v>Saturday</v>
      </c>
      <c r="H28" s="1" t="str">
        <f>VLOOKUP(C28,'Customer List'!B:D,3,)</f>
        <v>OutStation</v>
      </c>
    </row>
    <row r="29" spans="1:8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 t="str">
        <v>Hyderabad</v>
      </c>
      <c r="G29" s="1" t="str">
        <v>Saturday</v>
      </c>
      <c r="H29" s="1" t="str">
        <f>VLOOKUP(C29,'Customer List'!B:D,3,)</f>
        <v>OutStation</v>
      </c>
    </row>
    <row r="30" spans="1:8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 t="str">
        <v>Hyderabad</v>
      </c>
      <c r="G30" s="1" t="str">
        <v>Saturday</v>
      </c>
      <c r="H30" s="1" t="str">
        <f>VLOOKUP(C30,'Customer List'!B:D,3,)</f>
        <v>OutStation</v>
      </c>
    </row>
    <row r="31" spans="1:8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 t="str">
        <v>Hyderabad</v>
      </c>
      <c r="G31" s="1" t="str">
        <v>Saturday</v>
      </c>
      <c r="H31" s="1" t="str">
        <f>VLOOKUP(C31,'Customer List'!B:D,3,)</f>
        <v>OutStation</v>
      </c>
    </row>
    <row r="32" spans="1:8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 t="str">
        <v>Hyderabad</v>
      </c>
      <c r="G32" s="1" t="str">
        <v>Saturday</v>
      </c>
      <c r="H32" s="1" t="str">
        <f>VLOOKUP(C32,'Customer List'!B:D,3,)</f>
        <v>OutStation</v>
      </c>
    </row>
    <row r="33" spans="1:8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 t="str">
        <v>Bhopal</v>
      </c>
      <c r="G33" s="1" t="str">
        <v>Saturday</v>
      </c>
      <c r="H33" s="1" t="str">
        <f>VLOOKUP(C33,'Customer List'!B:D,3,)</f>
        <v>OutStation</v>
      </c>
    </row>
    <row r="34" spans="1:8" x14ac:dyDescent="0.25">
      <c r="A34" s="1">
        <v>423201</v>
      </c>
      <c r="B34" s="1">
        <v>4</v>
      </c>
      <c r="C34" s="1" t="str">
        <v>BIO SOLUTION</v>
      </c>
      <c r="D34" s="1">
        <v>-20</v>
      </c>
      <c r="E34" s="1" t="str">
        <v>BioLegend</v>
      </c>
      <c r="F34" s="1" t="str">
        <v>Hyderabad</v>
      </c>
      <c r="G34" s="1" t="str">
        <v>Saturday</v>
      </c>
      <c r="H34" s="1" t="str">
        <f>VLOOKUP(C34,'Customer List'!B:D,3,)</f>
        <v>OutStation</v>
      </c>
    </row>
    <row r="35" spans="1:8" x14ac:dyDescent="0.25">
      <c r="A35" s="1">
        <v>846102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 t="str">
        <v>Hyderabad</v>
      </c>
      <c r="G35" s="1" t="str">
        <v>Saturday</v>
      </c>
      <c r="H35" s="1" t="str">
        <f>VLOOKUP(C35,'Customer List'!B:D,3,)</f>
        <v>OutStation</v>
      </c>
    </row>
    <row r="36" spans="1:8" x14ac:dyDescent="0.25">
      <c r="A36" s="1">
        <v>906113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 t="str">
        <v>Hyderabad</v>
      </c>
      <c r="G36" s="1" t="str">
        <v>Saturday</v>
      </c>
      <c r="H36" s="1" t="str">
        <f>VLOOKUP(C36,'Customer List'!B:D,3,)</f>
        <v>OutStation</v>
      </c>
    </row>
    <row r="37" spans="1:8" x14ac:dyDescent="0.25">
      <c r="A37" s="1">
        <v>316302</v>
      </c>
      <c r="B37" s="1">
        <v>2</v>
      </c>
      <c r="C37" s="1" t="str">
        <v>BIOCON</v>
      </c>
      <c r="D37" s="1">
        <v>4</v>
      </c>
      <c r="E37" s="1" t="str">
        <v>BioLegend</v>
      </c>
      <c r="F37" s="1" t="str">
        <v>Banglore</v>
      </c>
      <c r="G37" s="1" t="str">
        <v xml:space="preserve">Pending Confirmation By Customer </v>
      </c>
      <c r="H37" s="1" t="str">
        <f>VLOOKUP(C37,'Customer List'!B:D,3,)</f>
        <v>OutStation</v>
      </c>
    </row>
    <row r="38" spans="1:8" x14ac:dyDescent="0.25">
      <c r="A38" s="1">
        <v>740809</v>
      </c>
      <c r="B38" s="1">
        <v>1</v>
      </c>
      <c r="C38" s="1" t="str">
        <v>Demo Piece</v>
      </c>
      <c r="D38" s="1">
        <v>4</v>
      </c>
      <c r="E38" s="1" t="str">
        <v>BioLegend</v>
      </c>
      <c r="F38" s="1" t="e">
        <v>#N/A</v>
      </c>
      <c r="G38" s="1" t="str">
        <v>Mohan Sir, (Demo)</v>
      </c>
      <c r="H38" s="1" t="e">
        <f>VLOOKUP(C38,'Customer List'!B:D,3,)</f>
        <v>#N/A</v>
      </c>
    </row>
    <row r="39" spans="1:8" x14ac:dyDescent="0.25">
      <c r="A39" s="1">
        <v>356619</v>
      </c>
      <c r="B39" s="1">
        <v>1</v>
      </c>
      <c r="C39" s="1" t="str">
        <v>GK Bio</v>
      </c>
      <c r="D39" s="1">
        <v>4</v>
      </c>
      <c r="E39" s="1" t="str">
        <v>BioLegend</v>
      </c>
      <c r="F39" s="1" t="str">
        <v>Pune</v>
      </c>
      <c r="G39" s="1" t="str">
        <v>Saturday</v>
      </c>
      <c r="H39" s="1" t="str">
        <f>VLOOKUP(C39,'Customer List'!B:D,3,)</f>
        <v>OutStation</v>
      </c>
    </row>
    <row r="40" spans="1:8" x14ac:dyDescent="0.25">
      <c r="A40" s="1">
        <v>359413</v>
      </c>
      <c r="B40" s="1">
        <v>1</v>
      </c>
      <c r="C40" s="1" t="str">
        <v>GK Bio</v>
      </c>
      <c r="D40" s="1">
        <v>4</v>
      </c>
      <c r="E40" s="1" t="str">
        <v>BioLegend</v>
      </c>
      <c r="F40" s="1" t="str">
        <v>Pune</v>
      </c>
      <c r="G40" s="1" t="str">
        <v>Saturday</v>
      </c>
      <c r="H40" s="1" t="str">
        <f>VLOOKUP(C40,'Customer List'!B:D,3,)</f>
        <v>OutStation</v>
      </c>
    </row>
    <row r="41" spans="1:8" x14ac:dyDescent="0.25">
      <c r="A41" s="1">
        <v>360731</v>
      </c>
      <c r="B41" s="1">
        <v>1</v>
      </c>
      <c r="C41" s="1" t="str">
        <v>GK Bio</v>
      </c>
      <c r="D41" s="1">
        <v>4</v>
      </c>
      <c r="E41" s="1" t="str">
        <v>BioLegend</v>
      </c>
      <c r="F41" s="1" t="str">
        <v>Pune</v>
      </c>
      <c r="G41" s="1" t="str">
        <v>Saturday</v>
      </c>
      <c r="H41" s="1" t="str">
        <f>VLOOKUP(C41,'Customer List'!B:D,3,)</f>
        <v>OutStation</v>
      </c>
    </row>
    <row r="42" spans="1:8" x14ac:dyDescent="0.25">
      <c r="A42" s="1">
        <v>379207</v>
      </c>
      <c r="B42" s="1">
        <v>1</v>
      </c>
      <c r="C42" s="1" t="str">
        <v>GK Bio</v>
      </c>
      <c r="D42" s="1">
        <v>4</v>
      </c>
      <c r="E42" s="1" t="str">
        <v>BioLegend</v>
      </c>
      <c r="F42" s="1" t="str">
        <v>Pune</v>
      </c>
      <c r="G42" s="1" t="str">
        <v>Saturday</v>
      </c>
      <c r="H42" s="1" t="str">
        <f>VLOOKUP(C42,'Customer List'!B:D,3,)</f>
        <v>OutStation</v>
      </c>
    </row>
    <row r="43" spans="1:8" x14ac:dyDescent="0.25">
      <c r="A43" s="1" t="str">
        <v>BK011P</v>
      </c>
      <c r="B43" s="1">
        <v>1</v>
      </c>
      <c r="C43" s="1" t="str">
        <v>Goldlake</v>
      </c>
      <c r="D43" s="1">
        <v>4</v>
      </c>
      <c r="E43" s="1" t="str">
        <v>Cytoskeleton</v>
      </c>
      <c r="F43" s="1" t="str">
        <v>PUNE</v>
      </c>
      <c r="G43" s="1" t="str">
        <v>Saturday</v>
      </c>
      <c r="H43" s="1" t="str">
        <f>VLOOKUP(C43,'Customer List'!B:D,3,)</f>
        <v>OutStation</v>
      </c>
    </row>
    <row r="44" spans="1:8" x14ac:dyDescent="0.25">
      <c r="A44" s="1">
        <v>575304</v>
      </c>
      <c r="B44" s="1">
        <v>1</v>
      </c>
      <c r="C44" s="1" t="str">
        <v>HELIX</v>
      </c>
      <c r="D44" s="1">
        <v>-20</v>
      </c>
      <c r="E44" s="1" t="str">
        <v>BioLegend</v>
      </c>
      <c r="F44" s="1" t="str">
        <v>Kerala</v>
      </c>
      <c r="G44" s="1" t="str">
        <v>Saturday</v>
      </c>
      <c r="H44" s="1" t="str">
        <f>VLOOKUP(C44,'Customer List'!B:D,3,)</f>
        <v>OutStation</v>
      </c>
    </row>
    <row r="45" spans="1:8" x14ac:dyDescent="0.25">
      <c r="A45" s="1">
        <v>303706</v>
      </c>
      <c r="B45" s="1">
        <v>1</v>
      </c>
      <c r="C45" s="1" t="str">
        <v>Hinduja</v>
      </c>
      <c r="D45" s="1">
        <v>4</v>
      </c>
      <c r="E45" s="1" t="str">
        <v>BioLegend</v>
      </c>
      <c r="F45" s="1" t="str">
        <v>Mumbai</v>
      </c>
      <c r="G45" s="1" t="str">
        <v>PO Awaited</v>
      </c>
      <c r="H45" s="1" t="str">
        <f>VLOOKUP(C45,'Customer List'!B:D,3,)</f>
        <v>OutStation</v>
      </c>
    </row>
    <row r="46" spans="1:8" x14ac:dyDescent="0.25">
      <c r="A46" s="1">
        <v>369616</v>
      </c>
      <c r="B46" s="1">
        <v>1</v>
      </c>
      <c r="C46" s="1" t="str">
        <v>IMMUNEEL</v>
      </c>
      <c r="D46" s="1">
        <v>4</v>
      </c>
      <c r="E46" s="1" t="str">
        <v>BioLegend</v>
      </c>
      <c r="F46" s="1" t="str">
        <v>Banglore</v>
      </c>
      <c r="G46" s="1" t="str">
        <v>Saturday</v>
      </c>
      <c r="H46" s="1" t="str">
        <f>VLOOKUP(C46,'Customer List'!B:D,3,)</f>
        <v>OutStation</v>
      </c>
    </row>
    <row r="47" spans="1:8" x14ac:dyDescent="0.25">
      <c r="A47" s="1">
        <v>373746</v>
      </c>
      <c r="B47" s="1">
        <v>2</v>
      </c>
      <c r="C47" s="1" t="str">
        <v>IMMUNEEL</v>
      </c>
      <c r="D47" s="1">
        <v>4</v>
      </c>
      <c r="E47" s="1" t="str">
        <v>BioLegend</v>
      </c>
      <c r="F47" s="1" t="str">
        <v>Banglore</v>
      </c>
      <c r="G47" s="1" t="str">
        <v>Saturday</v>
      </c>
      <c r="H47" s="1" t="str">
        <f>VLOOKUP(C47,'Customer List'!B:D,3,)</f>
        <v>OutStation</v>
      </c>
    </row>
    <row r="48" spans="1:8" x14ac:dyDescent="0.25">
      <c r="A48" s="1">
        <v>426103</v>
      </c>
      <c r="B48" s="1">
        <v>1</v>
      </c>
      <c r="C48" s="1" t="str">
        <v>INTAS</v>
      </c>
      <c r="D48" s="1">
        <v>4</v>
      </c>
      <c r="E48" s="1" t="str">
        <v>BioLegend</v>
      </c>
      <c r="F48" s="1" t="str">
        <v>Ahemedabad</v>
      </c>
      <c r="G48" s="1" t="str">
        <v>Saturday</v>
      </c>
      <c r="H48" s="1" t="str">
        <f>VLOOKUP(C48,'Customer List'!B:D,3,)</f>
        <v>OutStation</v>
      </c>
    </row>
    <row r="49" spans="1:8" x14ac:dyDescent="0.25">
      <c r="A49" s="1">
        <v>303529</v>
      </c>
      <c r="B49" s="1">
        <v>2</v>
      </c>
      <c r="C49" s="1" t="str">
        <v>INVITRO</v>
      </c>
      <c r="D49" s="1">
        <v>4</v>
      </c>
      <c r="E49" s="1" t="str">
        <v>BioLegend</v>
      </c>
      <c r="F49" s="1" t="str">
        <v>Delhi</v>
      </c>
      <c r="G49" s="1" t="str">
        <v>Priyanka Madam</v>
      </c>
      <c r="H49" s="1" t="str">
        <f>VLOOKUP(C49,'Customer List'!B:D,3,)</f>
        <v>Local</v>
      </c>
    </row>
    <row r="50" spans="1:8" x14ac:dyDescent="0.25">
      <c r="A50" s="1" t="str">
        <v>FSP-3145-2</v>
      </c>
      <c r="B50" s="1">
        <v>1</v>
      </c>
      <c r="C50" s="1" t="str">
        <v>JNU</v>
      </c>
      <c r="D50" s="1">
        <v>4</v>
      </c>
      <c r="E50" s="1" t="str">
        <v>MABTECH</v>
      </c>
      <c r="F50" s="1" t="str">
        <v>DELHI</v>
      </c>
      <c r="G50" s="1" t="str">
        <v>Priyanka Madam</v>
      </c>
      <c r="H50" s="1" t="str">
        <f>VLOOKUP(C50,'Customer List'!B:D,3,)</f>
        <v>Local</v>
      </c>
    </row>
    <row r="51" spans="1:8" x14ac:dyDescent="0.25">
      <c r="A51" s="1" t="str">
        <v>VSGH12442-253046112</v>
      </c>
      <c r="B51" s="1">
        <v>1</v>
      </c>
      <c r="C51" s="1" t="str">
        <v>MANIPAL</v>
      </c>
      <c r="D51" s="1">
        <v>-80</v>
      </c>
      <c r="E51" s="1" t="str">
        <v>DHARMACON</v>
      </c>
      <c r="F51" s="1" t="str">
        <v>Banglore</v>
      </c>
      <c r="G51" s="1" t="str">
        <v>Saturday</v>
      </c>
      <c r="H51" s="1" t="str">
        <f>VLOOKUP(C51,'Customer List'!B:D,3,)</f>
        <v>OutStation</v>
      </c>
    </row>
    <row r="52" spans="1:8" x14ac:dyDescent="0.25">
      <c r="A52" s="1">
        <v>740379</v>
      </c>
      <c r="B52" s="1">
        <v>1</v>
      </c>
      <c r="C52" s="1" t="str">
        <v>MIRANDA</v>
      </c>
      <c r="D52" s="1">
        <v>4</v>
      </c>
      <c r="E52" s="1" t="str">
        <v>BioLegend</v>
      </c>
      <c r="F52" s="1" t="str">
        <v>Delhi</v>
      </c>
      <c r="G52" s="1" t="str">
        <v>Priyanka Madam (one Kit of 14pcs)</v>
      </c>
      <c r="H52" s="1" t="str">
        <f>VLOOKUP(C52,'Customer List'!B:D,3,)</f>
        <v>Local</v>
      </c>
    </row>
    <row r="53" spans="1:8" x14ac:dyDescent="0.25">
      <c r="A53" s="1">
        <v>740830</v>
      </c>
      <c r="B53" s="1">
        <v>1</v>
      </c>
      <c r="C53" s="1" t="str">
        <v>MIRANDA</v>
      </c>
      <c r="D53" s="1">
        <v>4</v>
      </c>
      <c r="E53" s="1" t="str">
        <v>BioLegend</v>
      </c>
      <c r="F53" s="1" t="str">
        <v>Delhi</v>
      </c>
      <c r="G53" s="1" t="str">
        <v>Priyanka Madam (one Kit of 14pcs)</v>
      </c>
      <c r="H53" s="1" t="str">
        <f>VLOOKUP(C53,'Customer List'!B:D,3,)</f>
        <v>Local</v>
      </c>
    </row>
    <row r="54" spans="1:8" x14ac:dyDescent="0.25">
      <c r="A54" s="1">
        <v>740831</v>
      </c>
      <c r="B54" s="1">
        <v>1</v>
      </c>
      <c r="C54" s="1" t="str">
        <v>MIRANDA</v>
      </c>
      <c r="D54" s="1">
        <v>4</v>
      </c>
      <c r="E54" s="1" t="str">
        <v>BioLegend</v>
      </c>
      <c r="F54" s="1" t="str">
        <v>Delhi</v>
      </c>
      <c r="G54" s="1" t="str">
        <v>Priyanka Madam (one Kit of 14pcs)</v>
      </c>
      <c r="H54" s="1" t="str">
        <f>VLOOKUP(C54,'Customer List'!B:D,3,)</f>
        <v>Local</v>
      </c>
    </row>
    <row r="55" spans="1:8" x14ac:dyDescent="0.25">
      <c r="A55" s="1">
        <v>740832</v>
      </c>
      <c r="B55" s="1">
        <v>1</v>
      </c>
      <c r="C55" s="1" t="str">
        <v>MIRANDA</v>
      </c>
      <c r="D55" s="1">
        <v>4</v>
      </c>
      <c r="E55" s="1" t="str">
        <v>BioLegend</v>
      </c>
      <c r="F55" s="1" t="str">
        <v>Delhi</v>
      </c>
      <c r="G55" s="1" t="str">
        <v>Priyanka Madam (one Kit of 14pcs)</v>
      </c>
      <c r="H55" s="1" t="str">
        <f>VLOOKUP(C55,'Customer List'!B:D,3,)</f>
        <v>Local</v>
      </c>
    </row>
    <row r="56" spans="1:8" x14ac:dyDescent="0.25">
      <c r="A56" s="1">
        <v>740833</v>
      </c>
      <c r="B56" s="1">
        <v>1</v>
      </c>
      <c r="C56" s="1" t="str">
        <v>MIRANDA</v>
      </c>
      <c r="D56" s="1">
        <v>4</v>
      </c>
      <c r="E56" s="1" t="str">
        <v>BioLegend</v>
      </c>
      <c r="F56" s="1" t="str">
        <v>Delhi</v>
      </c>
      <c r="G56" s="1" t="str">
        <v>Priyanka Madam (one Kit of 14pcs)</v>
      </c>
      <c r="H56" s="1" t="str">
        <f>VLOOKUP(C56,'Customer List'!B:D,3,)</f>
        <v>Local</v>
      </c>
    </row>
    <row r="57" spans="1:8" x14ac:dyDescent="0.25">
      <c r="A57" s="1">
        <v>740834</v>
      </c>
      <c r="B57" s="1">
        <v>1</v>
      </c>
      <c r="C57" s="1" t="str">
        <v>MIRANDA</v>
      </c>
      <c r="D57" s="1">
        <v>4</v>
      </c>
      <c r="E57" s="1" t="str">
        <v>BioLegend</v>
      </c>
      <c r="F57" s="1" t="str">
        <v>Delhi</v>
      </c>
      <c r="G57" s="1" t="str">
        <v>Priyanka Madam (one Kit of 14pcs)</v>
      </c>
      <c r="H57" s="1" t="str">
        <f>VLOOKUP(C57,'Customer List'!B:D,3,)</f>
        <v>Local</v>
      </c>
    </row>
    <row r="58" spans="1:8" x14ac:dyDescent="0.25">
      <c r="A58" s="1">
        <v>740835</v>
      </c>
      <c r="B58" s="1">
        <v>1</v>
      </c>
      <c r="C58" s="1" t="str">
        <v>MIRANDA</v>
      </c>
      <c r="D58" s="1">
        <v>4</v>
      </c>
      <c r="E58" s="1" t="str">
        <v>BioLegend</v>
      </c>
      <c r="F58" s="1" t="str">
        <v>Delhi</v>
      </c>
      <c r="G58" s="1" t="str">
        <v>Priyanka Madam (one Kit of 14pcs)</v>
      </c>
      <c r="H58" s="1" t="str">
        <f>VLOOKUP(C58,'Customer List'!B:D,3,)</f>
        <v>Local</v>
      </c>
    </row>
    <row r="59" spans="1:8" x14ac:dyDescent="0.25">
      <c r="A59" s="1">
        <v>740836</v>
      </c>
      <c r="B59" s="1">
        <v>1</v>
      </c>
      <c r="C59" s="1" t="str">
        <v>MIRANDA</v>
      </c>
      <c r="D59" s="1">
        <v>4</v>
      </c>
      <c r="E59" s="1" t="str">
        <v>BioLegend</v>
      </c>
      <c r="F59" s="1" t="str">
        <v>Delhi</v>
      </c>
      <c r="G59" s="1" t="str">
        <v>Priyanka Madam (one Kit of 14pcs)</v>
      </c>
      <c r="H59" s="1" t="str">
        <f>VLOOKUP(C59,'Customer List'!B:D,3,)</f>
        <v>Local</v>
      </c>
    </row>
    <row r="60" spans="1:8" x14ac:dyDescent="0.25">
      <c r="A60" s="1">
        <v>740837</v>
      </c>
      <c r="B60" s="1">
        <v>1</v>
      </c>
      <c r="C60" s="1" t="str">
        <v>MIRANDA</v>
      </c>
      <c r="D60" s="1">
        <v>4</v>
      </c>
      <c r="E60" s="1" t="str">
        <v>BioLegend</v>
      </c>
      <c r="F60" s="1" t="str">
        <v>Delhi</v>
      </c>
      <c r="G60" s="1" t="str">
        <v>Priyanka Madam (one Kit of 14pcs)</v>
      </c>
      <c r="H60" s="1" t="str">
        <f>VLOOKUP(C60,'Customer List'!B:D,3,)</f>
        <v>Local</v>
      </c>
    </row>
    <row r="61" spans="1:8" x14ac:dyDescent="0.25">
      <c r="A61" s="1">
        <v>740838</v>
      </c>
      <c r="B61" s="1">
        <v>1</v>
      </c>
      <c r="C61" s="1" t="str">
        <v>MIRANDA</v>
      </c>
      <c r="D61" s="1">
        <v>4</v>
      </c>
      <c r="E61" s="1" t="str">
        <v>BioLegend</v>
      </c>
      <c r="F61" s="1" t="str">
        <v>Delhi</v>
      </c>
      <c r="G61" s="1" t="str">
        <v>Priyanka Madam (one Kit of 14pcs)</v>
      </c>
      <c r="H61" s="1" t="str">
        <f>VLOOKUP(C61,'Customer List'!B:D,3,)</f>
        <v>Local</v>
      </c>
    </row>
    <row r="62" spans="1:8" x14ac:dyDescent="0.25">
      <c r="A62" s="1">
        <v>740840</v>
      </c>
      <c r="B62" s="1">
        <v>1</v>
      </c>
      <c r="C62" s="1" t="str">
        <v>MIRANDA</v>
      </c>
      <c r="D62" s="1">
        <v>4</v>
      </c>
      <c r="E62" s="1" t="str">
        <v>BioLegend</v>
      </c>
      <c r="F62" s="1" t="str">
        <v>Delhi</v>
      </c>
      <c r="G62" s="1" t="str">
        <v>Priyanka Madam (one Kit of 14pcs)</v>
      </c>
      <c r="H62" s="1" t="str">
        <f>VLOOKUP(C62,'Customer List'!B:D,3,)</f>
        <v>Local</v>
      </c>
    </row>
    <row r="63" spans="1:8" x14ac:dyDescent="0.25">
      <c r="A63" s="1">
        <v>740843</v>
      </c>
      <c r="B63" s="1">
        <v>1</v>
      </c>
      <c r="C63" s="1" t="str">
        <v>MIRANDA</v>
      </c>
      <c r="D63" s="1">
        <v>4</v>
      </c>
      <c r="E63" s="1" t="str">
        <v>BioLegend</v>
      </c>
      <c r="F63" s="1" t="str">
        <v>Delhi</v>
      </c>
      <c r="G63" s="1" t="str">
        <v>Priyanka Madam (one Kit of 14pcs)</v>
      </c>
      <c r="H63" s="1" t="str">
        <f>VLOOKUP(C63,'Customer List'!B:D,3,)</f>
        <v>Local</v>
      </c>
    </row>
    <row r="64" spans="1:8" x14ac:dyDescent="0.25">
      <c r="A64" s="1">
        <v>740844</v>
      </c>
      <c r="B64" s="1">
        <v>1</v>
      </c>
      <c r="C64" s="1" t="str">
        <v>MIRANDA</v>
      </c>
      <c r="D64" s="1">
        <v>4</v>
      </c>
      <c r="E64" s="1" t="str">
        <v>BioLegend</v>
      </c>
      <c r="F64" s="1" t="str">
        <v>Delhi</v>
      </c>
      <c r="G64" s="1" t="str">
        <v>Priyanka Madam (one Kit of 14pcs)</v>
      </c>
      <c r="H64" s="1" t="str">
        <f>VLOOKUP(C64,'Customer List'!B:D,3,)</f>
        <v>Local</v>
      </c>
    </row>
    <row r="65" spans="1:8" x14ac:dyDescent="0.25">
      <c r="A65" s="1">
        <v>741446</v>
      </c>
      <c r="B65" s="1">
        <v>1</v>
      </c>
      <c r="C65" s="1" t="str">
        <v>MIRANDA</v>
      </c>
      <c r="D65" s="1">
        <v>4</v>
      </c>
      <c r="E65" s="1" t="str">
        <v>BioLegend</v>
      </c>
      <c r="F65" s="1" t="str">
        <v>Delhi</v>
      </c>
      <c r="G65" s="1" t="str">
        <v>Priyanka Madam (one Kit of 14pcs)</v>
      </c>
      <c r="H65" s="1" t="str">
        <f>VLOOKUP(C65,'Customer List'!B:D,3,)</f>
        <v>Local</v>
      </c>
    </row>
    <row r="66" spans="1:8" x14ac:dyDescent="0.25">
      <c r="A66" s="1">
        <v>335917</v>
      </c>
      <c r="B66" s="1">
        <v>1</v>
      </c>
      <c r="C66" s="1" t="str">
        <v>Nanogen Healthcare</v>
      </c>
      <c r="D66" s="1">
        <v>4</v>
      </c>
      <c r="E66" s="1" t="str">
        <v>BioLegend</v>
      </c>
      <c r="F66" s="1" t="str">
        <v>Delhi</v>
      </c>
      <c r="G66" s="1" t="str">
        <v>Priyanka Madam</v>
      </c>
      <c r="H66" s="1" t="str">
        <f>VLOOKUP(C66,'Customer List'!B:D,3,)</f>
        <v>Local</v>
      </c>
    </row>
    <row r="67" spans="1:8" x14ac:dyDescent="0.25">
      <c r="A67" s="1" t="str">
        <v>G-CUSTOM-1177531</v>
      </c>
      <c r="B67" s="1">
        <v>1</v>
      </c>
      <c r="C67" s="1" t="str">
        <v>NCBS</v>
      </c>
      <c r="D67" s="1">
        <v>-20</v>
      </c>
      <c r="E67" s="1" t="str">
        <v>DHARMACON</v>
      </c>
      <c r="F67" s="1" t="str">
        <v>Banglore</v>
      </c>
      <c r="G67" s="1" t="str">
        <v>Saturday</v>
      </c>
      <c r="H67" s="1" t="str">
        <f>VLOOKUP(C67,'Customer List'!B:D,3,)</f>
        <v>OutStation</v>
      </c>
    </row>
    <row r="68" spans="1:8" x14ac:dyDescent="0.25">
      <c r="A68" s="1" t="str">
        <v>G-CUSTOM-1177536</v>
      </c>
      <c r="B68" s="1">
        <v>1</v>
      </c>
      <c r="C68" s="1" t="str">
        <v>NCBS</v>
      </c>
      <c r="D68" s="1">
        <v>-20</v>
      </c>
      <c r="E68" s="1" t="str">
        <v>DHARMACON</v>
      </c>
      <c r="F68" s="1" t="str">
        <v>Banglore</v>
      </c>
      <c r="G68" s="1" t="str">
        <v>Saturday</v>
      </c>
      <c r="H68" s="1" t="str">
        <f>VLOOKUP(C68,'Customer List'!B:D,3,)</f>
        <v>OutStation</v>
      </c>
    </row>
    <row r="69" spans="1:8" x14ac:dyDescent="0.25">
      <c r="A69" s="1" t="str">
        <v>D-001810-10-05</v>
      </c>
      <c r="B69" s="1">
        <v>2</v>
      </c>
      <c r="C69" s="1" t="str">
        <v>NCBS</v>
      </c>
      <c r="D69" s="1">
        <v>-20</v>
      </c>
      <c r="E69" s="1" t="str">
        <v>DHARMACON</v>
      </c>
      <c r="F69" s="1" t="str">
        <v>Banglore</v>
      </c>
      <c r="G69" s="1" t="str">
        <v>Saturday</v>
      </c>
      <c r="H69" s="1" t="str">
        <f>VLOOKUP(C69,'Customer List'!B:D,3,)</f>
        <v>OutStation</v>
      </c>
    </row>
    <row r="70" spans="1:8" x14ac:dyDescent="0.25">
      <c r="A70" s="1" t="str">
        <v>B-002000-UB-100</v>
      </c>
      <c r="B70" s="1">
        <v>1</v>
      </c>
      <c r="C70" s="1" t="str">
        <v>NCBS</v>
      </c>
      <c r="D70" s="1">
        <v>4</v>
      </c>
      <c r="E70" s="1" t="str">
        <v>DHARMACON</v>
      </c>
      <c r="F70" s="1" t="str">
        <v>Banglore</v>
      </c>
      <c r="G70" s="1" t="str">
        <v>Saturday</v>
      </c>
      <c r="H70" s="1" t="str">
        <f>VLOOKUP(C70,'Customer List'!B:D,3,)</f>
        <v>OutStation</v>
      </c>
    </row>
    <row r="71" spans="1:8" x14ac:dyDescent="0.25">
      <c r="A71" s="1" t="str">
        <v>T-2004-02</v>
      </c>
      <c r="B71" s="1">
        <v>3</v>
      </c>
      <c r="C71" s="1" t="str">
        <v>NCBS</v>
      </c>
      <c r="D71" s="1">
        <v>4</v>
      </c>
      <c r="E71" s="1" t="str">
        <v>DHARMACON</v>
      </c>
      <c r="F71" s="1" t="str">
        <v>Banglore</v>
      </c>
      <c r="G71" s="1" t="str">
        <v>Saturday</v>
      </c>
      <c r="H71" s="1" t="str">
        <f>VLOOKUP(C71,'Customer List'!B:D,3,)</f>
        <v>OutStation</v>
      </c>
    </row>
    <row r="72" spans="1:8" x14ac:dyDescent="0.25">
      <c r="A72" s="1">
        <v>156604</v>
      </c>
      <c r="B72" s="1">
        <v>1</v>
      </c>
      <c r="C72" s="1" t="str">
        <v>NCCS</v>
      </c>
      <c r="D72" s="1">
        <v>4</v>
      </c>
      <c r="E72" s="1" t="str">
        <v>BioLegend</v>
      </c>
      <c r="F72" s="1" t="str">
        <v>Pune</v>
      </c>
      <c r="G72" s="1" t="str">
        <v>Saturday</v>
      </c>
      <c r="H72" s="1" t="str">
        <f>VLOOKUP(C72,'Customer List'!B:D,3,)</f>
        <v>OutStation</v>
      </c>
    </row>
    <row r="73" spans="1:8" x14ac:dyDescent="0.25">
      <c r="A73" s="1">
        <v>426202</v>
      </c>
      <c r="B73" s="1">
        <v>6</v>
      </c>
      <c r="C73" s="1" t="str">
        <v>NCCS</v>
      </c>
      <c r="D73" s="1" t="str">
        <v>RT</v>
      </c>
      <c r="E73" s="1" t="str">
        <v>BioLegend</v>
      </c>
      <c r="F73" s="1" t="str">
        <v>Pune</v>
      </c>
      <c r="G73" s="1" t="str">
        <v>Saturday</v>
      </c>
      <c r="H73" s="1" t="str">
        <f>VLOOKUP(C73,'Customer List'!B:D,3,)</f>
        <v>OutStation</v>
      </c>
    </row>
    <row r="74" spans="1:8" x14ac:dyDescent="0.25">
      <c r="A74" s="1">
        <v>582304</v>
      </c>
      <c r="B74" s="1">
        <v>1</v>
      </c>
      <c r="C74" s="1" t="str">
        <v>NCCS</v>
      </c>
      <c r="D74" s="1">
        <v>-20</v>
      </c>
      <c r="E74" s="1" t="str">
        <v>BioLegend</v>
      </c>
      <c r="F74" s="1" t="str">
        <v>Pune</v>
      </c>
      <c r="G74" s="1" t="str">
        <v>Saturday</v>
      </c>
      <c r="H74" s="1" t="str">
        <f>VLOOKUP(C74,'Customer List'!B:D,3,)</f>
        <v>OutStation</v>
      </c>
    </row>
    <row r="75" spans="1:8" x14ac:dyDescent="0.25">
      <c r="A75" s="1">
        <v>921304</v>
      </c>
      <c r="B75" s="1">
        <v>1</v>
      </c>
      <c r="C75" s="1" t="str">
        <v>NCCS</v>
      </c>
      <c r="D75" s="1">
        <v>4</v>
      </c>
      <c r="E75" s="1" t="str">
        <v>BioLegend</v>
      </c>
      <c r="F75" s="1" t="str">
        <v>Pune</v>
      </c>
      <c r="G75" s="1" t="str">
        <v>Saturday</v>
      </c>
      <c r="H75" s="1" t="str">
        <f>VLOOKUP(C75,'Customer List'!B:D,3,)</f>
        <v>OutStation</v>
      </c>
    </row>
    <row r="76" spans="1:8" x14ac:dyDescent="0.25">
      <c r="A76" s="1">
        <v>926201</v>
      </c>
      <c r="B76" s="1">
        <v>1</v>
      </c>
      <c r="C76" s="1" t="str">
        <v>NCCS</v>
      </c>
      <c r="D76" s="1" t="str">
        <v>RT</v>
      </c>
      <c r="E76" s="1" t="str">
        <v>BioLegend</v>
      </c>
      <c r="F76" s="1" t="str">
        <v>Pune</v>
      </c>
      <c r="G76" s="1" t="str">
        <v>Saturday</v>
      </c>
      <c r="H76" s="1" t="str">
        <f>VLOOKUP(C76,'Customer List'!B:D,3,)</f>
        <v>OutStation</v>
      </c>
    </row>
    <row r="77" spans="1:8" x14ac:dyDescent="0.25">
      <c r="A77" s="1" t="str">
        <v>MQ-050325-01-0002</v>
      </c>
      <c r="B77" s="1">
        <v>1</v>
      </c>
      <c r="C77" s="1" t="str">
        <v>NIAB</v>
      </c>
      <c r="D77" s="1">
        <v>-20</v>
      </c>
      <c r="E77" s="1" t="str">
        <v>Dharmacon</v>
      </c>
      <c r="F77" s="1" t="str">
        <v>Hyderabad</v>
      </c>
      <c r="G77" s="1" t="str">
        <v>Saturday (Challan)</v>
      </c>
      <c r="H77" s="1" t="str">
        <f>VLOOKUP(C77,'Customer List'!B:D,3,)</f>
        <v>OutStation</v>
      </c>
    </row>
    <row r="78" spans="1:8" x14ac:dyDescent="0.25">
      <c r="A78" s="1">
        <v>100222</v>
      </c>
      <c r="B78" s="1">
        <v>1</v>
      </c>
      <c r="C78" s="1" t="str">
        <v>NII</v>
      </c>
      <c r="D78" s="1">
        <v>4</v>
      </c>
      <c r="E78" s="1" t="str">
        <v>BioLegend</v>
      </c>
      <c r="F78" s="1" t="str">
        <v>Delhi</v>
      </c>
      <c r="G78" s="1" t="str">
        <v>Priyanka Madam</v>
      </c>
      <c r="H78" s="1" t="str">
        <f>VLOOKUP(C78,'Customer List'!B:D,3,)</f>
        <v>Local</v>
      </c>
    </row>
    <row r="79" spans="1:8" x14ac:dyDescent="0.25">
      <c r="A79" s="1">
        <v>101243</v>
      </c>
      <c r="B79" s="1">
        <v>1</v>
      </c>
      <c r="C79" s="1" t="str">
        <v>NII</v>
      </c>
      <c r="D79" s="1">
        <v>4</v>
      </c>
      <c r="E79" s="1" t="str">
        <v>BioLegend</v>
      </c>
      <c r="F79" s="1" t="str">
        <v>Delhi</v>
      </c>
      <c r="G79" s="1" t="str">
        <v>Priyanka Madam</v>
      </c>
      <c r="H79" s="1" t="str">
        <f>VLOOKUP(C79,'Customer List'!B:D,3,)</f>
        <v>Local</v>
      </c>
    </row>
    <row r="80" spans="1:8" x14ac:dyDescent="0.25">
      <c r="A80" s="1">
        <v>103056</v>
      </c>
      <c r="B80" s="1">
        <v>1</v>
      </c>
      <c r="C80" s="1" t="str">
        <v>NII</v>
      </c>
      <c r="D80" s="1">
        <v>4</v>
      </c>
      <c r="E80" s="1" t="str">
        <v>BioLegend</v>
      </c>
      <c r="F80" s="1" t="str">
        <v>Delhi</v>
      </c>
      <c r="G80" s="1" t="str">
        <v>Priyanka Madam</v>
      </c>
      <c r="H80" s="1" t="str">
        <f>VLOOKUP(C80,'Customer List'!B:D,3,)</f>
        <v>Local</v>
      </c>
    </row>
    <row r="81" spans="1:8" x14ac:dyDescent="0.25">
      <c r="A81" s="1">
        <v>106310</v>
      </c>
      <c r="B81" s="1">
        <v>1</v>
      </c>
      <c r="C81" s="1" t="str">
        <v>NII</v>
      </c>
      <c r="D81" s="1">
        <v>4</v>
      </c>
      <c r="E81" s="1" t="str">
        <v>BioLegend</v>
      </c>
      <c r="F81" s="1" t="str">
        <v>Delhi</v>
      </c>
      <c r="G81" s="1" t="str">
        <v>Priyanka Madam</v>
      </c>
      <c r="H81" s="1" t="str">
        <f>VLOOKUP(C81,'Customer List'!B:D,3,)</f>
        <v>Local</v>
      </c>
    </row>
    <row r="82" spans="1:8" x14ac:dyDescent="0.25">
      <c r="A82" s="1">
        <v>107632</v>
      </c>
      <c r="B82" s="1">
        <v>1</v>
      </c>
      <c r="C82" s="1" t="str">
        <v>NII</v>
      </c>
      <c r="D82" s="1">
        <v>4</v>
      </c>
      <c r="E82" s="1" t="str">
        <v>BioLegend</v>
      </c>
      <c r="F82" s="1" t="str">
        <v>Delhi</v>
      </c>
      <c r="G82" s="1" t="str">
        <v>Priyanka Madam</v>
      </c>
      <c r="H82" s="1" t="str">
        <f>VLOOKUP(C82,'Customer List'!B:D,3,)</f>
        <v>Local</v>
      </c>
    </row>
    <row r="83" spans="1:8" x14ac:dyDescent="0.25">
      <c r="A83" s="1">
        <v>115505</v>
      </c>
      <c r="B83" s="1">
        <v>1</v>
      </c>
      <c r="C83" s="1" t="str">
        <v>NII</v>
      </c>
      <c r="D83" s="1">
        <v>4</v>
      </c>
      <c r="E83" s="1" t="str">
        <v>BioLegend</v>
      </c>
      <c r="F83" s="1" t="str">
        <v>Delhi</v>
      </c>
      <c r="G83" s="1" t="str">
        <v>Priyanka Madam</v>
      </c>
      <c r="H83" s="1" t="str">
        <f>VLOOKUP(C83,'Customer List'!B:D,3,)</f>
        <v>Local</v>
      </c>
    </row>
    <row r="84" spans="1:8" x14ac:dyDescent="0.25">
      <c r="A84" s="1">
        <v>117318</v>
      </c>
      <c r="B84" s="1">
        <v>1</v>
      </c>
      <c r="C84" s="1" t="str">
        <v>NII</v>
      </c>
      <c r="D84" s="1">
        <v>4</v>
      </c>
      <c r="E84" s="1" t="str">
        <v>BioLegend</v>
      </c>
      <c r="F84" s="1" t="str">
        <v>Delhi</v>
      </c>
      <c r="G84" s="1" t="str">
        <v>Priyanka Madam</v>
      </c>
      <c r="H84" s="1" t="str">
        <f>VLOOKUP(C84,'Customer List'!B:D,3,)</f>
        <v>Local</v>
      </c>
    </row>
    <row r="85" spans="1:8" x14ac:dyDescent="0.25">
      <c r="A85" s="1">
        <v>119721</v>
      </c>
      <c r="B85" s="1">
        <v>1</v>
      </c>
      <c r="C85" s="1" t="str">
        <v>NII</v>
      </c>
      <c r="D85" s="1">
        <v>4</v>
      </c>
      <c r="E85" s="1" t="str">
        <v>BioLegend</v>
      </c>
      <c r="F85" s="1" t="str">
        <v>Delhi</v>
      </c>
      <c r="G85" s="1" t="str">
        <v>Priyanka Madam</v>
      </c>
      <c r="H85" s="1" t="str">
        <f>VLOOKUP(C85,'Customer List'!B:D,3,)</f>
        <v>Local</v>
      </c>
    </row>
    <row r="86" spans="1:8" x14ac:dyDescent="0.25">
      <c r="A86" s="1">
        <v>121610</v>
      </c>
      <c r="B86" s="1">
        <v>1</v>
      </c>
      <c r="C86" s="1" t="str">
        <v>NII</v>
      </c>
      <c r="D86" s="1">
        <v>4</v>
      </c>
      <c r="E86" s="1" t="str">
        <v>BioLegend</v>
      </c>
      <c r="F86" s="1" t="str">
        <v>Delhi</v>
      </c>
      <c r="G86" s="1" t="str">
        <v>Priyanka Madam</v>
      </c>
      <c r="H86" s="1" t="str">
        <f>VLOOKUP(C86,'Customer List'!B:D,3,)</f>
        <v>Local</v>
      </c>
    </row>
    <row r="87" spans="1:8" x14ac:dyDescent="0.25">
      <c r="A87" s="1">
        <v>123109</v>
      </c>
      <c r="B87" s="1">
        <v>1</v>
      </c>
      <c r="C87" s="1" t="str">
        <v>NII</v>
      </c>
      <c r="D87" s="1">
        <v>4</v>
      </c>
      <c r="E87" s="1" t="str">
        <v>BioLegend</v>
      </c>
      <c r="F87" s="1" t="str">
        <v>Delhi</v>
      </c>
      <c r="G87" s="1" t="str">
        <v>Priyanka Madam</v>
      </c>
      <c r="H87" s="1" t="str">
        <f>VLOOKUP(C87,'Customer List'!B:D,3,)</f>
        <v>Local</v>
      </c>
    </row>
    <row r="88" spans="1:8" x14ac:dyDescent="0.25">
      <c r="A88" s="1">
        <v>125219</v>
      </c>
      <c r="B88" s="1">
        <v>2</v>
      </c>
      <c r="C88" s="1" t="str">
        <v>NII</v>
      </c>
      <c r="D88" s="1">
        <v>4</v>
      </c>
      <c r="E88" s="1" t="str">
        <v>BioLegend</v>
      </c>
      <c r="F88" s="1" t="str">
        <v>Delhi</v>
      </c>
      <c r="G88" s="1" t="str">
        <v>Priyanka Madam</v>
      </c>
      <c r="H88" s="1" t="str">
        <f>VLOOKUP(C88,'Customer List'!B:D,3,)</f>
        <v>Local</v>
      </c>
    </row>
    <row r="89" spans="1:8" x14ac:dyDescent="0.25">
      <c r="A89" s="1">
        <v>127647</v>
      </c>
      <c r="B89" s="1">
        <v>1</v>
      </c>
      <c r="C89" s="1" t="str">
        <v>NII</v>
      </c>
      <c r="D89" s="1">
        <v>4</v>
      </c>
      <c r="E89" s="1" t="str">
        <v>BioLegend</v>
      </c>
      <c r="F89" s="1" t="str">
        <v>Delhi</v>
      </c>
      <c r="G89" s="1" t="str">
        <v>Priyanka Madam</v>
      </c>
      <c r="H89" s="1" t="str">
        <f>VLOOKUP(C89,'Customer List'!B:D,3,)</f>
        <v>Local</v>
      </c>
    </row>
    <row r="90" spans="1:8" x14ac:dyDescent="0.25">
      <c r="A90" s="1">
        <v>128016</v>
      </c>
      <c r="B90" s="1">
        <v>1</v>
      </c>
      <c r="C90" s="1" t="str">
        <v>NII</v>
      </c>
      <c r="D90" s="1">
        <v>4</v>
      </c>
      <c r="E90" s="1" t="str">
        <v>BioLegend</v>
      </c>
      <c r="F90" s="1" t="str">
        <v>Delhi</v>
      </c>
      <c r="G90" s="1" t="str">
        <v>Priyanka Madam</v>
      </c>
      <c r="H90" s="1" t="str">
        <f>VLOOKUP(C90,'Customer List'!B:D,3,)</f>
        <v>Local</v>
      </c>
    </row>
    <row r="91" spans="1:8" x14ac:dyDescent="0.25">
      <c r="A91" s="1">
        <v>133518</v>
      </c>
      <c r="B91" s="1">
        <v>1</v>
      </c>
      <c r="C91" s="1" t="str">
        <v>NII</v>
      </c>
      <c r="D91" s="1">
        <v>4</v>
      </c>
      <c r="E91" s="1" t="str">
        <v>BioLegend</v>
      </c>
      <c r="F91" s="1" t="str">
        <v>Delhi</v>
      </c>
      <c r="G91" s="1" t="str">
        <v>Priyanka Madam</v>
      </c>
      <c r="H91" s="1" t="str">
        <f>VLOOKUP(C91,'Customer List'!B:D,3,)</f>
        <v>Local</v>
      </c>
    </row>
    <row r="92" spans="1:8" x14ac:dyDescent="0.25">
      <c r="A92" s="1">
        <v>135221</v>
      </c>
      <c r="B92" s="1">
        <v>1</v>
      </c>
      <c r="C92" s="1" t="str">
        <v>NII</v>
      </c>
      <c r="D92" s="1">
        <v>4</v>
      </c>
      <c r="E92" s="1" t="str">
        <v>BioLegend</v>
      </c>
      <c r="F92" s="1" t="str">
        <v>Delhi</v>
      </c>
      <c r="G92" s="1" t="str">
        <v>Priyanka Madam</v>
      </c>
      <c r="H92" s="1" t="str">
        <f>VLOOKUP(C92,'Customer List'!B:D,3,)</f>
        <v>Local</v>
      </c>
    </row>
    <row r="93" spans="1:8" x14ac:dyDescent="0.25">
      <c r="A93" s="1">
        <v>149014</v>
      </c>
      <c r="B93" s="1">
        <v>1</v>
      </c>
      <c r="C93" s="1" t="str">
        <v>NII</v>
      </c>
      <c r="D93" s="1">
        <v>4</v>
      </c>
      <c r="E93" s="1" t="str">
        <v>BioLegend</v>
      </c>
      <c r="F93" s="1" t="str">
        <v>Delhi</v>
      </c>
      <c r="G93" s="1" t="str">
        <v>Priyanka Madam</v>
      </c>
      <c r="H93" s="1" t="str">
        <f>VLOOKUP(C93,'Customer List'!B:D,3,)</f>
        <v>Local</v>
      </c>
    </row>
    <row r="94" spans="1:8" x14ac:dyDescent="0.25">
      <c r="A94" s="1">
        <v>154319</v>
      </c>
      <c r="B94" s="1">
        <v>1</v>
      </c>
      <c r="C94" s="1" t="str">
        <v>NII</v>
      </c>
      <c r="D94" s="1">
        <v>4</v>
      </c>
      <c r="E94" s="1" t="str">
        <v>BioLegend</v>
      </c>
      <c r="F94" s="1" t="str">
        <v>Delhi</v>
      </c>
      <c r="G94" s="1" t="str">
        <v>Priyanka Madam</v>
      </c>
      <c r="H94" s="1" t="str">
        <f>VLOOKUP(C94,'Customer List'!B:D,3,)</f>
        <v>Local</v>
      </c>
    </row>
    <row r="95" spans="1:8" x14ac:dyDescent="0.25">
      <c r="A95" s="1">
        <v>156104</v>
      </c>
      <c r="B95" s="1">
        <v>1</v>
      </c>
      <c r="C95" s="1" t="str">
        <v>NII</v>
      </c>
      <c r="D95" s="1">
        <v>4</v>
      </c>
      <c r="E95" s="1" t="str">
        <v>BioLegend</v>
      </c>
      <c r="F95" s="1" t="str">
        <v>Delhi</v>
      </c>
      <c r="G95" s="1" t="str">
        <v>Priyanka Madam</v>
      </c>
      <c r="H95" s="1" t="str">
        <f>VLOOKUP(C95,'Customer List'!B:D,3,)</f>
        <v>Local</v>
      </c>
    </row>
    <row r="96" spans="1:8" x14ac:dyDescent="0.25">
      <c r="A96" s="1">
        <v>156543</v>
      </c>
      <c r="B96" s="1">
        <v>1</v>
      </c>
      <c r="C96" s="1" t="str">
        <v>NII</v>
      </c>
      <c r="D96" s="1">
        <v>4</v>
      </c>
      <c r="E96" s="1" t="str">
        <v>BioLegend</v>
      </c>
      <c r="F96" s="1" t="str">
        <v>Delhi</v>
      </c>
      <c r="G96" s="1" t="str">
        <v>Priyanka Madam</v>
      </c>
      <c r="H96" s="1" t="str">
        <f>VLOOKUP(C96,'Customer List'!B:D,3,)</f>
        <v>Local</v>
      </c>
    </row>
    <row r="97" spans="1:8" x14ac:dyDescent="0.25">
      <c r="A97" s="1">
        <v>161214</v>
      </c>
      <c r="B97" s="1">
        <v>1</v>
      </c>
      <c r="C97" s="1" t="str">
        <v>NII</v>
      </c>
      <c r="D97" s="1">
        <v>4</v>
      </c>
      <c r="E97" s="1" t="str">
        <v>BioLegend</v>
      </c>
      <c r="F97" s="1" t="str">
        <v>Delhi</v>
      </c>
      <c r="G97" s="1" t="str">
        <v>Priyanka Madam</v>
      </c>
      <c r="H97" s="1" t="str">
        <f>VLOOKUP(C97,'Customer List'!B:D,3,)</f>
        <v>Local</v>
      </c>
    </row>
    <row r="98" spans="1:8" x14ac:dyDescent="0.25">
      <c r="A98" s="1">
        <v>302645</v>
      </c>
      <c r="B98" s="1">
        <v>1</v>
      </c>
      <c r="C98" s="1" t="str">
        <v>NII</v>
      </c>
      <c r="D98" s="1">
        <v>4</v>
      </c>
      <c r="E98" s="1" t="str">
        <v>BioLegend</v>
      </c>
      <c r="F98" s="1" t="str">
        <v>Delhi</v>
      </c>
      <c r="G98" s="1" t="str">
        <v>Priyanka Madam</v>
      </c>
      <c r="H98" s="1" t="str">
        <f>VLOOKUP(C98,'Customer List'!B:D,3,)</f>
        <v>Local</v>
      </c>
    </row>
    <row r="99" spans="1:8" x14ac:dyDescent="0.25">
      <c r="A99" s="1">
        <v>304035</v>
      </c>
      <c r="B99" s="1">
        <v>1</v>
      </c>
      <c r="C99" s="1" t="str">
        <v>NII</v>
      </c>
      <c r="D99" s="1">
        <v>4</v>
      </c>
      <c r="E99" s="1" t="str">
        <v>BioLegend</v>
      </c>
      <c r="F99" s="1" t="str">
        <v>Delhi</v>
      </c>
      <c r="G99" s="1" t="str">
        <v>Priyanka Madam</v>
      </c>
      <c r="H99" s="1" t="str">
        <f>VLOOKUP(C99,'Customer List'!B:D,3,)</f>
        <v>Local</v>
      </c>
    </row>
    <row r="100" spans="1:8" x14ac:dyDescent="0.25">
      <c r="A100" s="1">
        <v>310933</v>
      </c>
      <c r="B100" s="1">
        <v>1</v>
      </c>
      <c r="C100" s="1" t="str">
        <v>NII</v>
      </c>
      <c r="D100" s="1">
        <v>4</v>
      </c>
      <c r="E100" s="1" t="str">
        <v>BioLegend</v>
      </c>
      <c r="F100" s="1" t="str">
        <v>Delhi</v>
      </c>
      <c r="G100" s="1" t="str">
        <v>Priyanka Madam</v>
      </c>
      <c r="H100" s="1" t="str">
        <f>VLOOKUP(C100,'Customer List'!B:D,3,)</f>
        <v>Local</v>
      </c>
    </row>
    <row r="101" spans="1:8" x14ac:dyDescent="0.25">
      <c r="A101" s="1">
        <v>317417</v>
      </c>
      <c r="B101" s="1">
        <v>1</v>
      </c>
      <c r="C101" s="1" t="str">
        <v>NII</v>
      </c>
      <c r="D101" s="1">
        <v>4</v>
      </c>
      <c r="E101" s="1" t="str">
        <v>BioLegend</v>
      </c>
      <c r="F101" s="1" t="str">
        <v>Delhi</v>
      </c>
      <c r="G101" s="1" t="str">
        <v>Priyanka Madam</v>
      </c>
      <c r="H101" s="1" t="str">
        <f>VLOOKUP(C101,'Customer List'!B:D,3,)</f>
        <v>Local</v>
      </c>
    </row>
    <row r="102" spans="1:8" x14ac:dyDescent="0.25">
      <c r="A102" s="1">
        <v>364102</v>
      </c>
      <c r="B102" s="1">
        <v>1</v>
      </c>
      <c r="C102" s="1" t="str">
        <v>NII</v>
      </c>
      <c r="D102" s="1">
        <v>4</v>
      </c>
      <c r="E102" s="1" t="str">
        <v>BioLegend</v>
      </c>
      <c r="F102" s="1" t="str">
        <v>Delhi</v>
      </c>
      <c r="G102" s="1" t="str">
        <v>Priyanka Madam</v>
      </c>
      <c r="H102" s="1" t="str">
        <f>VLOOKUP(C102,'Customer List'!B:D,3,)</f>
        <v>Local</v>
      </c>
    </row>
    <row r="103" spans="1:8" x14ac:dyDescent="0.25">
      <c r="A103" s="1">
        <v>422604</v>
      </c>
      <c r="B103" s="1">
        <v>1</v>
      </c>
      <c r="C103" s="1" t="str">
        <v>NII</v>
      </c>
      <c r="D103" s="1">
        <v>4</v>
      </c>
      <c r="E103" s="1" t="str">
        <v>BioLegend</v>
      </c>
      <c r="F103" s="1" t="str">
        <v>Delhi</v>
      </c>
      <c r="G103" s="1" t="str">
        <v>Priyanka Madam</v>
      </c>
      <c r="H103" s="1" t="str">
        <f>VLOOKUP(C103,'Customer List'!B:D,3,)</f>
        <v>Local</v>
      </c>
    </row>
    <row r="104" spans="1:8" x14ac:dyDescent="0.25">
      <c r="A104" s="1">
        <v>426803</v>
      </c>
      <c r="B104" s="1">
        <v>3</v>
      </c>
      <c r="C104" s="1" t="str">
        <v>NII</v>
      </c>
      <c r="D104" s="1">
        <v>4</v>
      </c>
      <c r="E104" s="1" t="str">
        <v>BioLegend</v>
      </c>
      <c r="F104" s="1" t="str">
        <v>Delhi</v>
      </c>
      <c r="G104" s="1" t="str">
        <v>Priyanka Madam</v>
      </c>
      <c r="H104" s="1" t="str">
        <f>VLOOKUP(C104,'Customer List'!B:D,3,)</f>
        <v>Local</v>
      </c>
    </row>
    <row r="105" spans="1:8" x14ac:dyDescent="0.25">
      <c r="A105" s="1">
        <v>505836</v>
      </c>
      <c r="B105" s="1">
        <v>1</v>
      </c>
      <c r="C105" s="1" t="str">
        <v>NII</v>
      </c>
      <c r="D105" s="1">
        <v>4</v>
      </c>
      <c r="E105" s="1" t="str">
        <v>BioLegend</v>
      </c>
      <c r="F105" s="1" t="str">
        <v>Delhi</v>
      </c>
      <c r="G105" s="1" t="str">
        <v>Priyanka Madam</v>
      </c>
      <c r="H105" s="1" t="str">
        <f>VLOOKUP(C105,'Customer List'!B:D,3,)</f>
        <v>Local</v>
      </c>
    </row>
    <row r="106" spans="1:8" x14ac:dyDescent="0.25">
      <c r="A106" s="1">
        <v>506304</v>
      </c>
      <c r="B106" s="1">
        <v>1</v>
      </c>
      <c r="C106" s="1" t="str">
        <v>NII</v>
      </c>
      <c r="D106" s="1">
        <v>4</v>
      </c>
      <c r="E106" s="1" t="str">
        <v>BioLegend</v>
      </c>
      <c r="F106" s="1" t="str">
        <v>Delhi</v>
      </c>
      <c r="G106" s="1" t="str">
        <v>Priyanka Madam</v>
      </c>
      <c r="H106" s="1" t="str">
        <f>VLOOKUP(C106,'Customer List'!B:D,3,)</f>
        <v>Local</v>
      </c>
    </row>
    <row r="107" spans="1:8" x14ac:dyDescent="0.25">
      <c r="A107" s="1">
        <v>576406</v>
      </c>
      <c r="B107" s="1">
        <v>1</v>
      </c>
      <c r="C107" s="1" t="str">
        <v>NII</v>
      </c>
      <c r="D107" s="1">
        <v>-20</v>
      </c>
      <c r="E107" s="1" t="str">
        <v>BioLegend</v>
      </c>
      <c r="F107" s="1" t="str">
        <v>Delhi</v>
      </c>
      <c r="G107" s="1" t="str">
        <v>Priyanka Madam</v>
      </c>
      <c r="H107" s="1" t="str">
        <f>VLOOKUP(C107,'Customer List'!B:D,3,)</f>
        <v>Local</v>
      </c>
    </row>
    <row r="108" spans="1:8" x14ac:dyDescent="0.25">
      <c r="A108" s="1">
        <v>740042</v>
      </c>
      <c r="B108" s="1">
        <v>1</v>
      </c>
      <c r="C108" s="1" t="str">
        <v>NIMHANS</v>
      </c>
      <c r="D108" s="1">
        <v>4</v>
      </c>
      <c r="E108" s="1" t="str">
        <v>BioLegend</v>
      </c>
      <c r="F108" s="1" t="str">
        <v>Banglore</v>
      </c>
      <c r="G108" s="1" t="str">
        <v>Saturday (one kit of 12 Pcs) (Payment Slip)</v>
      </c>
      <c r="H108" s="1" t="str">
        <f>VLOOKUP(C108,'Customer List'!B:D,3,)</f>
        <v>OutStation</v>
      </c>
    </row>
    <row r="109" spans="1:8" x14ac:dyDescent="0.25">
      <c r="A109" s="1">
        <v>740043</v>
      </c>
      <c r="B109" s="1">
        <v>1</v>
      </c>
      <c r="C109" s="1" t="str">
        <v>NIMHANS</v>
      </c>
      <c r="D109" s="1">
        <v>4</v>
      </c>
      <c r="E109" s="1" t="str">
        <v>BioLegend</v>
      </c>
      <c r="F109" s="1" t="str">
        <v>Banglore</v>
      </c>
      <c r="G109" s="1" t="str">
        <v>Saturday (one kit of 12 Pcs) (Payment Slip)</v>
      </c>
      <c r="H109" s="1" t="str">
        <f>VLOOKUP(C109,'Customer List'!B:D,3,)</f>
        <v>OutStation</v>
      </c>
    </row>
    <row r="110" spans="1:8" x14ac:dyDescent="0.25">
      <c r="A110" s="1">
        <v>740044</v>
      </c>
      <c r="B110" s="1">
        <v>1</v>
      </c>
      <c r="C110" s="1" t="str">
        <v>NIMHANS</v>
      </c>
      <c r="D110" s="1">
        <v>4</v>
      </c>
      <c r="E110" s="1" t="str">
        <v>BioLegend</v>
      </c>
      <c r="F110" s="1" t="str">
        <v>Banglore</v>
      </c>
      <c r="G110" s="1" t="str">
        <v>Saturday (one kit of 12 Pcs) (Payment Slip)</v>
      </c>
      <c r="H110" s="1" t="str">
        <f>VLOOKUP(C110,'Customer List'!B:D,3,)</f>
        <v>OutStation</v>
      </c>
    </row>
    <row r="111" spans="1:8" x14ac:dyDescent="0.25">
      <c r="A111" s="1">
        <v>740045</v>
      </c>
      <c r="B111" s="1">
        <v>1</v>
      </c>
      <c r="C111" s="1" t="str">
        <v>NIMHANS</v>
      </c>
      <c r="D111" s="1">
        <v>4</v>
      </c>
      <c r="E111" s="1" t="str">
        <v>BioLegend</v>
      </c>
      <c r="F111" s="1" t="str">
        <v>Banglore</v>
      </c>
      <c r="G111" s="1" t="str">
        <v>Saturday (one kit of 12 Pcs) (Payment Slip)</v>
      </c>
      <c r="H111" s="1" t="str">
        <f>VLOOKUP(C111,'Customer List'!B:D,3,)</f>
        <v>OutStation</v>
      </c>
    </row>
    <row r="112" spans="1:8" x14ac:dyDescent="0.25">
      <c r="A112" s="1">
        <v>740046</v>
      </c>
      <c r="B112" s="1">
        <v>1</v>
      </c>
      <c r="C112" s="1" t="str">
        <v>NIMHANS</v>
      </c>
      <c r="D112" s="1">
        <v>4</v>
      </c>
      <c r="E112" s="1" t="str">
        <v>BioLegend</v>
      </c>
      <c r="F112" s="1" t="str">
        <v>Banglore</v>
      </c>
      <c r="G112" s="1" t="str">
        <v>Saturday (one kit of 12 Pcs) (Payment Slip)</v>
      </c>
      <c r="H112" s="1" t="str">
        <f>VLOOKUP(C112,'Customer List'!B:D,3,)</f>
        <v>OutStation</v>
      </c>
    </row>
    <row r="113" spans="1:8" x14ac:dyDescent="0.25">
      <c r="A113" s="1">
        <v>740047</v>
      </c>
      <c r="B113" s="1">
        <v>1</v>
      </c>
      <c r="C113" s="1" t="str">
        <v>NIMHANS</v>
      </c>
      <c r="D113" s="1">
        <v>4</v>
      </c>
      <c r="E113" s="1" t="str">
        <v>BioLegend</v>
      </c>
      <c r="F113" s="1" t="str">
        <v>Banglore</v>
      </c>
      <c r="G113" s="1" t="str">
        <v>Saturday (one kit of 12 Pcs) (Payment Slip)</v>
      </c>
      <c r="H113" s="1" t="str">
        <f>VLOOKUP(C113,'Customer List'!B:D,3,)</f>
        <v>OutStation</v>
      </c>
    </row>
    <row r="114" spans="1:8" x14ac:dyDescent="0.25">
      <c r="A114" s="1">
        <v>740052</v>
      </c>
      <c r="B114" s="1">
        <v>1</v>
      </c>
      <c r="C114" s="1" t="str">
        <v>NIMHANS</v>
      </c>
      <c r="D114" s="1">
        <v>4</v>
      </c>
      <c r="E114" s="1" t="str">
        <v>BioLegend</v>
      </c>
      <c r="F114" s="1" t="str">
        <v>Banglore</v>
      </c>
      <c r="G114" s="1" t="str">
        <v>Saturday (one kit of 12 Pcs) (Payment Slip)</v>
      </c>
      <c r="H114" s="1" t="str">
        <f>VLOOKUP(C114,'Customer List'!B:D,3,)</f>
        <v>OutStation</v>
      </c>
    </row>
    <row r="115" spans="1:8" x14ac:dyDescent="0.25">
      <c r="A115" s="1">
        <v>740053</v>
      </c>
      <c r="B115" s="1">
        <v>1</v>
      </c>
      <c r="C115" s="1" t="str">
        <v>NIMHANS</v>
      </c>
      <c r="D115" s="1">
        <v>4</v>
      </c>
      <c r="E115" s="1" t="str">
        <v>BioLegend</v>
      </c>
      <c r="F115" s="1" t="str">
        <v>Banglore</v>
      </c>
      <c r="G115" s="1" t="str">
        <v>Saturday (one kit of 12 Pcs) (Payment Slip)</v>
      </c>
      <c r="H115" s="1" t="str">
        <f>VLOOKUP(C115,'Customer List'!B:D,3,)</f>
        <v>OutStation</v>
      </c>
    </row>
    <row r="116" spans="1:8" x14ac:dyDescent="0.25">
      <c r="A116" s="1">
        <v>740368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 t="str">
        <v>Banglore</v>
      </c>
      <c r="G116" s="1" t="str">
        <v>Saturday (one kit of 12 Pcs) (Payment Slip)</v>
      </c>
      <c r="H116" s="1" t="str">
        <f>VLOOKUP(C116,'Customer List'!B:D,3,)</f>
        <v>OutStation</v>
      </c>
    </row>
    <row r="117" spans="1:8" x14ac:dyDescent="0.25">
      <c r="A117" s="1">
        <v>740717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 t="str">
        <v>Banglore</v>
      </c>
      <c r="G117" s="1" t="str">
        <v>Saturday (one kit of 12 Pcs) (Payment Slip)</v>
      </c>
      <c r="H117" s="1" t="str">
        <f>VLOOKUP(C117,'Customer List'!B:D,3,)</f>
        <v>OutStation</v>
      </c>
    </row>
    <row r="118" spans="1:8" x14ac:dyDescent="0.25">
      <c r="A118" s="1">
        <v>741041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 t="str">
        <v>Banglore</v>
      </c>
      <c r="G118" s="1" t="str">
        <v>Saturday (one kit of 12 Pcs) (Payment Slip)</v>
      </c>
      <c r="H118" s="1" t="str">
        <f>VLOOKUP(C118,'Customer List'!B:D,3,)</f>
        <v>OutStation</v>
      </c>
    </row>
    <row r="119" spans="1:8" x14ac:dyDescent="0.25">
      <c r="A119" s="1">
        <v>741042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 t="str">
        <v>Banglore</v>
      </c>
      <c r="G119" s="1" t="str">
        <v>Saturday (one kit of 12 Pcs) (Payment Slip)</v>
      </c>
      <c r="H119" s="1" t="str">
        <f>VLOOKUP(C119,'Customer List'!B:D,3,)</f>
        <v>OutStation</v>
      </c>
    </row>
    <row r="120" spans="1:8" x14ac:dyDescent="0.25">
      <c r="A120" s="1" t="str">
        <v>MBS2533593</v>
      </c>
      <c r="B120" s="1">
        <v>1</v>
      </c>
      <c r="C120" s="1" t="str">
        <v>NIRRCH</v>
      </c>
      <c r="D120" s="1">
        <v>4</v>
      </c>
      <c r="E120" s="1" t="str">
        <v>MYBIOSOURCE</v>
      </c>
      <c r="F120" s="1" t="str">
        <v>Mumbai</v>
      </c>
      <c r="G120" s="1" t="str">
        <v>Saturday</v>
      </c>
      <c r="H120" s="1" t="str">
        <f>VLOOKUP(C120,'Customer List'!B:D,3,)</f>
        <v>OutStation</v>
      </c>
    </row>
    <row r="121" spans="1:8" x14ac:dyDescent="0.25">
      <c r="A121" s="1" t="str">
        <v>RU-187978-00-0020</v>
      </c>
      <c r="B121" s="1">
        <v>1</v>
      </c>
      <c r="C121" s="1" t="str">
        <v>Opening Stock</v>
      </c>
      <c r="D121" s="1">
        <v>-20</v>
      </c>
      <c r="E121" s="1" t="str">
        <v>Dharmacon</v>
      </c>
      <c r="F121" s="1" t="str">
        <v>STOCK</v>
      </c>
      <c r="G121" s="1" t="str">
        <v>Stock</v>
      </c>
      <c r="H121" s="1" t="str">
        <f>VLOOKUP(C121,'Customer List'!B:D,3,)</f>
        <v>STOCK</v>
      </c>
    </row>
    <row r="122" spans="1:8" x14ac:dyDescent="0.25">
      <c r="A122" s="1">
        <v>556002</v>
      </c>
      <c r="B122" s="1">
        <v>5</v>
      </c>
      <c r="C122" s="1" t="str">
        <v>Opening Stock</v>
      </c>
      <c r="D122" s="1">
        <v>-20</v>
      </c>
      <c r="E122" s="1" t="str">
        <v>BioLegend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>
        <v>570802</v>
      </c>
      <c r="B123" s="1">
        <v>5</v>
      </c>
      <c r="C123" s="1" t="str">
        <v>Opening Stock</v>
      </c>
      <c r="D123" s="1">
        <v>-20</v>
      </c>
      <c r="E123" s="1" t="str">
        <v>BioLegend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>
        <v>423303</v>
      </c>
      <c r="B124" s="1">
        <v>2</v>
      </c>
      <c r="C124" s="1" t="str">
        <v>Opening Stock</v>
      </c>
      <c r="D124" s="1">
        <v>-20</v>
      </c>
      <c r="E124" s="1" t="str">
        <v>BioLegend</v>
      </c>
      <c r="F124" s="1" t="str">
        <v>STOCK</v>
      </c>
      <c r="G124" s="1" t="str">
        <v>Stock</v>
      </c>
      <c r="H124" s="1" t="str">
        <f>VLOOKUP(C124,'Customer List'!B:D,3,)</f>
        <v>STOCK</v>
      </c>
    </row>
    <row r="125" spans="1:8" x14ac:dyDescent="0.25">
      <c r="A125" s="1">
        <v>421002</v>
      </c>
      <c r="B125" s="1">
        <v>4</v>
      </c>
      <c r="C125" s="1" t="str">
        <v>Opening Stock</v>
      </c>
      <c r="D125" s="1">
        <v>4</v>
      </c>
      <c r="E125" s="1" t="str">
        <v>BioLegend</v>
      </c>
      <c r="F125" s="1" t="str">
        <v>STOCK</v>
      </c>
      <c r="G125" s="1" t="str">
        <v>Stock</v>
      </c>
      <c r="H125" s="1" t="str">
        <f>VLOOKUP(C125,'Customer List'!B:D,3,)</f>
        <v>STOCK</v>
      </c>
    </row>
    <row r="126" spans="1:8" x14ac:dyDescent="0.25">
      <c r="A126" s="1">
        <v>421403</v>
      </c>
      <c r="B126" s="1">
        <v>7</v>
      </c>
      <c r="C126" s="1" t="str">
        <v>Opening Stock</v>
      </c>
      <c r="D126" s="1">
        <v>4</v>
      </c>
      <c r="E126" s="1" t="str">
        <v>BioLegend</v>
      </c>
      <c r="F126" s="1" t="str">
        <v>STOCK</v>
      </c>
      <c r="G126" s="1" t="str">
        <v>Stock</v>
      </c>
      <c r="H126" s="1" t="str">
        <f>VLOOKUP(C126,'Customer List'!B:D,3,)</f>
        <v>STOCK</v>
      </c>
    </row>
    <row r="127" spans="1:8" x14ac:dyDescent="0.25">
      <c r="A127" s="1">
        <v>420601</v>
      </c>
      <c r="B127" s="1">
        <v>2</v>
      </c>
      <c r="C127" s="1" t="str">
        <v>Opening Stock</v>
      </c>
      <c r="D127" s="1">
        <v>4</v>
      </c>
      <c r="E127" s="1" t="str">
        <v>BioLegend</v>
      </c>
      <c r="F127" s="1" t="str">
        <v>STOCK</v>
      </c>
      <c r="G127" s="1" t="str">
        <v>Stock</v>
      </c>
      <c r="H127" s="1" t="str">
        <f>VLOOKUP(C127,'Customer List'!B:D,3,)</f>
        <v>STOCK</v>
      </c>
    </row>
    <row r="128" spans="1:8" x14ac:dyDescent="0.25">
      <c r="A128" s="1">
        <v>100261</v>
      </c>
      <c r="B128" s="1">
        <v>1</v>
      </c>
      <c r="C128" s="1" t="str">
        <v>Opening Stock</v>
      </c>
      <c r="D128" s="1">
        <v>4</v>
      </c>
      <c r="E128" s="1" t="str">
        <v>BioLegend</v>
      </c>
      <c r="F128" s="1" t="str">
        <v>STOCK</v>
      </c>
      <c r="G128" s="1" t="str">
        <v>Stock</v>
      </c>
      <c r="H128" s="1" t="str">
        <f>VLOOKUP(C128,'Customer List'!B:D,3,)</f>
        <v>STOCK</v>
      </c>
    </row>
    <row r="129" spans="1:8" x14ac:dyDescent="0.25">
      <c r="A129" s="1">
        <v>108123</v>
      </c>
      <c r="B129" s="1">
        <v>1</v>
      </c>
      <c r="C129" s="1" t="str">
        <v>Opening Stock</v>
      </c>
      <c r="D129" s="1">
        <v>4</v>
      </c>
      <c r="E129" s="1" t="str">
        <v>BioLegend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>
        <v>329702</v>
      </c>
      <c r="B130" s="1">
        <v>2</v>
      </c>
      <c r="C130" s="1" t="str">
        <v>Opening Stock</v>
      </c>
      <c r="D130" s="1">
        <v>4</v>
      </c>
      <c r="E130" s="1" t="str">
        <v>BioLegend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 t="str">
        <v>B-003000-WB-100</v>
      </c>
      <c r="B131" s="1">
        <v>1</v>
      </c>
      <c r="C131" s="1" t="str">
        <v>OPENING STOCK</v>
      </c>
      <c r="D131" s="1">
        <v>4</v>
      </c>
      <c r="E131" s="1" t="str">
        <v>Dharmacon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>
        <v>16532</v>
      </c>
      <c r="B132" s="1">
        <v>23</v>
      </c>
      <c r="C132" s="1" t="str">
        <v>OPENING STOCK</v>
      </c>
      <c r="D132" s="1" t="str">
        <v>RT</v>
      </c>
      <c r="E132" s="1" t="str">
        <v>Sartorius</v>
      </c>
      <c r="F132" s="1" t="str">
        <v>STOCK</v>
      </c>
      <c r="G132" s="1" t="str">
        <v>Stock</v>
      </c>
      <c r="H132" s="1" t="str">
        <f>VLOOKUP(C132,'Customer List'!B:D,3,)</f>
        <v>STOCK</v>
      </c>
    </row>
    <row r="133" spans="1:8" x14ac:dyDescent="0.25">
      <c r="A133" s="1">
        <v>300602</v>
      </c>
      <c r="B133" s="1">
        <v>5</v>
      </c>
      <c r="C133" s="1" t="str">
        <v>POPVAX</v>
      </c>
      <c r="D133" s="1">
        <v>4</v>
      </c>
      <c r="E133" s="1" t="str">
        <v>BioLegend</v>
      </c>
      <c r="F133" s="1" t="str">
        <v>Telangana</v>
      </c>
      <c r="G133" s="1" t="str">
        <v>Saturday</v>
      </c>
      <c r="H133" s="1" t="str">
        <f>VLOOKUP(C133,'Customer List'!B:D,3,)</f>
        <v>OutStation</v>
      </c>
    </row>
    <row r="134" spans="1:8" x14ac:dyDescent="0.25">
      <c r="A134" s="1" t="str">
        <v>G-114705-025</v>
      </c>
      <c r="B134" s="1">
        <v>1</v>
      </c>
      <c r="C134" s="1" t="str">
        <v>RCB</v>
      </c>
      <c r="D134" s="1">
        <v>-20</v>
      </c>
      <c r="E134" s="1" t="str">
        <v>DHARMACON</v>
      </c>
      <c r="F134" s="1" t="str">
        <v>Delhi</v>
      </c>
      <c r="G134" s="1" t="str">
        <v>Priyanka Madam</v>
      </c>
      <c r="H134" s="1" t="str">
        <f>VLOOKUP(C134,'Customer List'!B:D,3,)</f>
        <v>Local</v>
      </c>
    </row>
    <row r="135" spans="1:8" x14ac:dyDescent="0.25">
      <c r="A135" s="1" t="str">
        <v>T-2001-03</v>
      </c>
      <c r="B135" s="1">
        <v>1</v>
      </c>
      <c r="C135" s="1" t="str">
        <v>RCB</v>
      </c>
      <c r="D135" s="1">
        <v>4</v>
      </c>
      <c r="E135" s="1" t="str">
        <v>DHARMACON</v>
      </c>
      <c r="F135" s="1" t="str">
        <v>Delhi</v>
      </c>
      <c r="G135" s="1" t="str">
        <v>Priyanka Madam</v>
      </c>
      <c r="H135" s="1" t="str">
        <f>VLOOKUP(C135,'Customer List'!B:D,3,)</f>
        <v>Local</v>
      </c>
    </row>
    <row r="136" spans="1:8" x14ac:dyDescent="0.25">
      <c r="A136" s="1" t="str">
        <v>D-012251-01-0002</v>
      </c>
      <c r="B136" s="1">
        <v>1</v>
      </c>
      <c r="C136" s="1" t="str">
        <v>RG SONS</v>
      </c>
      <c r="D136" s="1">
        <v>-20</v>
      </c>
      <c r="E136" s="1" t="str">
        <v>DHARMACON</v>
      </c>
      <c r="F136" s="1" t="str">
        <v>Lucknow</v>
      </c>
      <c r="G136" s="1" t="str">
        <v>Saturday</v>
      </c>
      <c r="H136" s="1" t="str">
        <f>VLOOKUP(C136,'Customer List'!B:D,3,)</f>
        <v>OutStation</v>
      </c>
    </row>
    <row r="137" spans="1:8" x14ac:dyDescent="0.25">
      <c r="A137" s="1">
        <v>101320</v>
      </c>
      <c r="B137" s="1">
        <v>2</v>
      </c>
      <c r="C137" s="1" t="str">
        <v>SAI LIFE</v>
      </c>
      <c r="D137" s="1">
        <v>4</v>
      </c>
      <c r="E137" s="1" t="str">
        <v>BioLegend</v>
      </c>
      <c r="F137" s="1" t="str">
        <v>Pune</v>
      </c>
      <c r="G137" s="1" t="str">
        <v>Saturday</v>
      </c>
      <c r="H137" s="1" t="str">
        <f>VLOOKUP(C137,'Customer List'!B:D,3,)</f>
        <v>OutStation</v>
      </c>
    </row>
    <row r="138" spans="1:8" x14ac:dyDescent="0.25">
      <c r="A138" s="1">
        <v>103116</v>
      </c>
      <c r="B138" s="1">
        <v>1</v>
      </c>
      <c r="C138" s="1" t="str">
        <v>SAI LIFE</v>
      </c>
      <c r="D138" s="1">
        <v>4</v>
      </c>
      <c r="E138" s="1" t="str">
        <v>BioLegend</v>
      </c>
      <c r="F138" s="1" t="str">
        <v>Pune</v>
      </c>
      <c r="G138" s="1" t="str">
        <v>Saturday</v>
      </c>
      <c r="H138" s="1" t="str">
        <f>VLOOKUP(C138,'Customer List'!B:D,3,)</f>
        <v>OutStation</v>
      </c>
    </row>
    <row r="139" spans="1:8" x14ac:dyDescent="0.25">
      <c r="A139" s="1">
        <v>103227</v>
      </c>
      <c r="B139" s="1">
        <v>3</v>
      </c>
      <c r="C139" s="1" t="str">
        <v>SAI LIFE</v>
      </c>
      <c r="D139" s="1">
        <v>4</v>
      </c>
      <c r="E139" s="1" t="str">
        <v>BioLegend</v>
      </c>
      <c r="F139" s="1" t="str">
        <v>Pune</v>
      </c>
      <c r="G139" s="1" t="str">
        <v>Saturday</v>
      </c>
      <c r="H139" s="1" t="str">
        <f>VLOOKUP(C139,'Customer List'!B:D,3,)</f>
        <v>OutStation</v>
      </c>
    </row>
    <row r="140" spans="1:8" x14ac:dyDescent="0.25">
      <c r="A140" s="1" t="str">
        <v>HBM-EXP-B2.5</v>
      </c>
      <c r="B140" s="1">
        <v>5</v>
      </c>
      <c r="C140" s="1" t="str">
        <v>Sample (PM)</v>
      </c>
      <c r="D140" s="1">
        <v>4</v>
      </c>
      <c r="E140" s="1" t="str">
        <v>Hansa Biomed</v>
      </c>
      <c r="F140" s="1" t="str">
        <v>delhi</v>
      </c>
      <c r="G140" s="1" t="str">
        <v>Priyanka Madam</v>
      </c>
      <c r="H140" s="1" t="str">
        <f>VLOOKUP(C140,'Customer List'!B:D,3,)</f>
        <v>Local</v>
      </c>
    </row>
    <row r="141" spans="1:8" x14ac:dyDescent="0.25">
      <c r="A141" s="1">
        <v>79700</v>
      </c>
      <c r="B141" s="1">
        <v>1</v>
      </c>
      <c r="C141" s="1" t="str">
        <v>Shubh Sales</v>
      </c>
      <c r="D141" s="1">
        <v>-80</v>
      </c>
      <c r="E141" s="1" t="str">
        <v>BPS</v>
      </c>
      <c r="F141" s="1" t="str">
        <v>JAIPUR</v>
      </c>
      <c r="G141" s="1" t="str">
        <v>Saturday</v>
      </c>
      <c r="H141" s="1" t="str">
        <f>VLOOKUP(C141,'Customer List'!B:D,3,)</f>
        <v>OutStation</v>
      </c>
    </row>
    <row r="142" spans="1:8" x14ac:dyDescent="0.25">
      <c r="A142" s="1" t="str">
        <v>SE2619T-2-1.5</v>
      </c>
      <c r="B142" s="1">
        <v>1</v>
      </c>
      <c r="C142" s="1" t="str">
        <v>SOUTH CAMPUS</v>
      </c>
      <c r="D142" s="1" t="str">
        <v>RT</v>
      </c>
      <c r="E142" s="1" t="str">
        <v>HOEFER</v>
      </c>
      <c r="F142" s="1" t="str">
        <v>Delhi</v>
      </c>
      <c r="G142" s="1" t="str">
        <v>Sample</v>
      </c>
      <c r="H142" s="1" t="str">
        <f>VLOOKUP(C142,'Customer List'!B:D,3,)</f>
        <v>Local</v>
      </c>
    </row>
    <row r="143" spans="1:8" x14ac:dyDescent="0.25">
      <c r="A143" s="1" t="str">
        <v>SE211A-10-1.5</v>
      </c>
      <c r="B143" s="1">
        <v>1</v>
      </c>
      <c r="C143" s="1" t="str">
        <v>SOUTH CAMPUS</v>
      </c>
      <c r="D143" s="1" t="str">
        <v>RT</v>
      </c>
      <c r="E143" s="1" t="str">
        <v>HOEFER</v>
      </c>
      <c r="F143" s="1" t="str">
        <v>Delhi</v>
      </c>
      <c r="G143" s="1" t="str">
        <v>Sample</v>
      </c>
      <c r="H143" s="1" t="str">
        <f>VLOOKUP(C143,'Customer List'!B:D,3,)</f>
        <v>Local</v>
      </c>
    </row>
    <row r="144" spans="1:8" x14ac:dyDescent="0.25">
      <c r="A144" s="1">
        <v>631151</v>
      </c>
      <c r="B144" s="1">
        <v>1</v>
      </c>
      <c r="C144" s="1" t="str">
        <v>STOCK</v>
      </c>
      <c r="D144" s="1">
        <v>4</v>
      </c>
      <c r="E144" s="1" t="str">
        <v>BioLegend</v>
      </c>
      <c r="F144" s="1" t="str">
        <v>STOCK</v>
      </c>
      <c r="G144" s="1" t="str">
        <v>Stock</v>
      </c>
      <c r="H144" s="1" t="str">
        <f>VLOOKUP(C144,'Customer List'!B:D,3,)</f>
        <v>STOCK</v>
      </c>
    </row>
    <row r="145" spans="1:8" x14ac:dyDescent="0.25">
      <c r="A145" s="1">
        <v>656801</v>
      </c>
      <c r="B145" s="1">
        <v>1</v>
      </c>
      <c r="C145" s="1" t="str">
        <v>STOCK</v>
      </c>
      <c r="D145" s="1">
        <v>4</v>
      </c>
      <c r="E145" s="1" t="str">
        <v>BioLegend</v>
      </c>
      <c r="F145" s="1" t="str">
        <v>STOCK</v>
      </c>
      <c r="G145" s="1" t="str">
        <v>Stock</v>
      </c>
      <c r="H145" s="1" t="str">
        <f>VLOOKUP(C145,'Customer List'!B:D,3,)</f>
        <v>STOCK</v>
      </c>
    </row>
    <row r="146" spans="1:8" x14ac:dyDescent="0.25">
      <c r="A146" s="1">
        <v>805002</v>
      </c>
      <c r="B146" s="1">
        <v>1</v>
      </c>
      <c r="C146" s="1" t="str">
        <v>STOCK</v>
      </c>
      <c r="D146" s="1">
        <v>4</v>
      </c>
      <c r="E146" s="1" t="str">
        <v>BioLegend</v>
      </c>
      <c r="F146" s="1" t="str">
        <v>STOCK</v>
      </c>
      <c r="G146" s="1" t="str">
        <v>Stock</v>
      </c>
      <c r="H146" s="1" t="str">
        <f>VLOOKUP(C146,'Customer List'!B:D,3,)</f>
        <v>STOCK</v>
      </c>
    </row>
    <row r="147" spans="1:8" x14ac:dyDescent="0.25">
      <c r="A147" s="1" t="str">
        <v>J-004924-06-0010</v>
      </c>
      <c r="B147" s="1">
        <v>1</v>
      </c>
      <c r="C147" s="1" t="str">
        <v>stock</v>
      </c>
      <c r="D147" s="1">
        <v>-20</v>
      </c>
      <c r="E147" s="1" t="str">
        <v>Dharmacon</v>
      </c>
      <c r="F147" s="1" t="str">
        <v>STOCK</v>
      </c>
      <c r="G147" s="1" t="str">
        <v>Stock</v>
      </c>
      <c r="H147" s="1" t="str">
        <f>VLOOKUP(C147,'Customer List'!B:D,3,)</f>
        <v>STOCK</v>
      </c>
    </row>
    <row r="148" spans="1:8" x14ac:dyDescent="0.25">
      <c r="A148" s="1">
        <v>423303</v>
      </c>
      <c r="B148" s="1">
        <v>3</v>
      </c>
      <c r="C148" s="1" t="str">
        <v>STOCK</v>
      </c>
      <c r="D148" s="1">
        <v>-20</v>
      </c>
      <c r="E148" s="1" t="str">
        <v>BioLegend</v>
      </c>
      <c r="F148" s="1" t="str">
        <v>STOCK</v>
      </c>
      <c r="G148" s="1" t="str">
        <v>Stock</v>
      </c>
      <c r="H148" s="1" t="str">
        <f>VLOOKUP(C148,'Customer List'!B:D,3,)</f>
        <v>STOCK</v>
      </c>
    </row>
    <row r="149" spans="1:8" x14ac:dyDescent="0.25">
      <c r="A149" s="1" t="str">
        <v>TM125-220</v>
      </c>
      <c r="B149" s="1">
        <v>1</v>
      </c>
      <c r="C149" s="1" t="str">
        <v>STOCK</v>
      </c>
      <c r="D149" s="1" t="str">
        <v>RT</v>
      </c>
      <c r="E149" s="1" t="str">
        <v>Revvity</v>
      </c>
      <c r="F149" s="1" t="str">
        <v>STOCK</v>
      </c>
      <c r="G149" s="1" t="str">
        <v>Stock</v>
      </c>
      <c r="H149" s="1" t="str">
        <f>VLOOKUP(C149,'Customer List'!B:D,3,)</f>
        <v>STOCK</v>
      </c>
    </row>
    <row r="150" spans="1:8" x14ac:dyDescent="0.25">
      <c r="A150" s="1" t="str">
        <v>TM-125-220-05</v>
      </c>
      <c r="B150" s="1">
        <v>1</v>
      </c>
      <c r="C150" s="1" t="str">
        <v>STOCK</v>
      </c>
      <c r="D150" s="1" t="str">
        <v>RT</v>
      </c>
      <c r="E150" s="1" t="str">
        <v>Revvity</v>
      </c>
      <c r="F150" s="1" t="str">
        <v>STOCK</v>
      </c>
      <c r="G150" s="1" t="str">
        <v>Stock</v>
      </c>
      <c r="H150" s="1" t="str">
        <f>VLOOKUP(C150,'Customer List'!B:D,3,)</f>
        <v>STOCK</v>
      </c>
    </row>
    <row r="151" spans="1:8" x14ac:dyDescent="0.25">
      <c r="A151" s="1">
        <v>344812</v>
      </c>
      <c r="B151" s="1">
        <v>1</v>
      </c>
      <c r="C151" s="1" t="str">
        <v>STOCK</v>
      </c>
      <c r="D151" s="1">
        <v>4</v>
      </c>
      <c r="E151" s="1" t="str">
        <v>BioLegend</v>
      </c>
      <c r="F151" s="1" t="str">
        <v>STOCK</v>
      </c>
      <c r="G151" s="1" t="str">
        <v>Priyanka Madam</v>
      </c>
      <c r="H151" s="1" t="str">
        <f>VLOOKUP(C151,'Customer List'!B:D,3,)</f>
        <v>STOCK</v>
      </c>
    </row>
    <row r="152" spans="1:8" x14ac:dyDescent="0.25">
      <c r="A152" s="1">
        <v>421403</v>
      </c>
      <c r="B152" s="1">
        <v>1</v>
      </c>
      <c r="C152" s="1" t="str">
        <v>Stock</v>
      </c>
      <c r="D152" s="1">
        <v>4</v>
      </c>
      <c r="E152" s="1" t="str">
        <v>BioLegend</v>
      </c>
      <c r="F152" s="1" t="str">
        <v>STOCK</v>
      </c>
      <c r="G152" s="1" t="str">
        <v>Stock</v>
      </c>
      <c r="H152" s="1" t="str">
        <f>VLOOKUP(C152,'Customer List'!B:D,3,)</f>
        <v>STOCK</v>
      </c>
    </row>
    <row r="153" spans="1:8" x14ac:dyDescent="0.25">
      <c r="A153" s="1">
        <v>300408</v>
      </c>
      <c r="B153" s="1">
        <v>1</v>
      </c>
      <c r="C153" s="1" t="str">
        <v>STOCK</v>
      </c>
      <c r="D153" s="1" t="str">
        <v>4</v>
      </c>
      <c r="E153" s="1" t="str">
        <v>BioLegend</v>
      </c>
      <c r="F153" s="1" t="str">
        <v>STOCK</v>
      </c>
      <c r="G153" s="1" t="str">
        <v>Stock</v>
      </c>
      <c r="H153" s="1" t="str">
        <f>VLOOKUP(C153,'Customer List'!B:D,3,)</f>
        <v>STOCK</v>
      </c>
    </row>
    <row r="154" spans="1:8" x14ac:dyDescent="0.25">
      <c r="A154" s="1">
        <v>41003</v>
      </c>
      <c r="B154" s="1">
        <v>1</v>
      </c>
      <c r="C154" s="1" t="str">
        <v>Stock</v>
      </c>
      <c r="D154" s="1" t="str">
        <v>RT</v>
      </c>
      <c r="E154" s="1" t="str">
        <v>Biotium</v>
      </c>
      <c r="F154" s="1" t="str">
        <v>STOCK</v>
      </c>
      <c r="G154" s="1" t="str">
        <v>Stock</v>
      </c>
      <c r="H154" s="1" t="str">
        <f>VLOOKUP(C154,'Customer List'!B:D,3,)</f>
        <v>STOCK</v>
      </c>
    </row>
    <row r="155" spans="1:8" x14ac:dyDescent="0.25">
      <c r="A155" s="1">
        <v>432504</v>
      </c>
      <c r="B155" s="1">
        <v>1</v>
      </c>
      <c r="C155" s="1" t="str">
        <v>STOCK</v>
      </c>
      <c r="D155" s="1">
        <v>4</v>
      </c>
      <c r="E155" s="1" t="str">
        <v>BioLegend</v>
      </c>
      <c r="F155" s="1" t="str">
        <v>STOCK</v>
      </c>
      <c r="G155" s="1" t="str">
        <v>Stock</v>
      </c>
      <c r="H155" s="1" t="str">
        <f>VLOOKUP(C155,'Customer List'!B:D,3,)</f>
        <v>STOCK</v>
      </c>
    </row>
    <row r="156" spans="1:8" x14ac:dyDescent="0.25">
      <c r="A156" s="1">
        <v>431304</v>
      </c>
      <c r="B156" s="1">
        <v>1</v>
      </c>
      <c r="C156" s="1" t="str">
        <v>STOCK</v>
      </c>
      <c r="D156" s="1">
        <v>4</v>
      </c>
      <c r="E156" s="1" t="str">
        <v>BioLegend</v>
      </c>
      <c r="F156" s="1" t="str">
        <v>STOCK</v>
      </c>
      <c r="G156" s="1" t="str">
        <v>Stock</v>
      </c>
      <c r="H156" s="1" t="str">
        <f>VLOOKUP(C156,'Customer List'!B:D,3,)</f>
        <v>STOCK</v>
      </c>
    </row>
    <row r="157" spans="1:8" x14ac:dyDescent="0.25">
      <c r="A157" s="1">
        <v>432604</v>
      </c>
      <c r="B157" s="1">
        <v>1</v>
      </c>
      <c r="C157" s="1" t="str">
        <v>STOCK</v>
      </c>
      <c r="D157" s="1">
        <v>4</v>
      </c>
      <c r="E157" s="1" t="str">
        <v>BioLegend</v>
      </c>
      <c r="F157" s="1" t="str">
        <v>STOCK</v>
      </c>
      <c r="G157" s="1" t="str">
        <v>Stock</v>
      </c>
      <c r="H157" s="1" t="str">
        <f>VLOOKUP(C157,'Customer List'!B:D,3,)</f>
        <v>STOCK</v>
      </c>
    </row>
    <row r="158" spans="1:8" x14ac:dyDescent="0.25">
      <c r="A158" s="1">
        <v>431414</v>
      </c>
      <c r="B158" s="1">
        <v>1</v>
      </c>
      <c r="C158" s="1" t="str">
        <v>STOCK</v>
      </c>
      <c r="D158" s="1">
        <v>4</v>
      </c>
      <c r="E158" s="1" t="str">
        <v>BioLegend</v>
      </c>
      <c r="F158" s="1" t="str">
        <v>STOCK</v>
      </c>
      <c r="G158" s="1" t="str">
        <v>Stock</v>
      </c>
      <c r="H158" s="1" t="str">
        <f>VLOOKUP(C158,'Customer List'!B:D,3,)</f>
        <v>STOCK</v>
      </c>
    </row>
    <row r="159" spans="1:8" x14ac:dyDescent="0.25">
      <c r="A159" s="1">
        <v>430804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STOCK</v>
      </c>
      <c r="G159" s="1" t="str">
        <v>Stock</v>
      </c>
      <c r="H159" s="1" t="str">
        <f>VLOOKUP(C159,'Customer List'!B:D,3,)</f>
        <v>STOCK</v>
      </c>
    </row>
    <row r="160" spans="1:8" x14ac:dyDescent="0.25">
      <c r="A160" s="1">
        <v>430904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STOCK</v>
      </c>
      <c r="G160" s="1" t="str">
        <v>Stock</v>
      </c>
      <c r="H160" s="1" t="str">
        <f>VLOOKUP(C160,'Customer List'!B:D,3,)</f>
        <v>STOCK</v>
      </c>
    </row>
    <row r="161" spans="1:8" x14ac:dyDescent="0.25">
      <c r="A161" s="1" t="str">
        <v>2600505001730</v>
      </c>
      <c r="B161" s="1">
        <v>2</v>
      </c>
      <c r="C161" s="1" t="str">
        <v>STOCK</v>
      </c>
      <c r="D161" s="1" t="str">
        <v>RT</v>
      </c>
      <c r="E161" s="1" t="str">
        <v>Genei Lab</v>
      </c>
      <c r="F161" s="1" t="str">
        <v>STOCK</v>
      </c>
      <c r="G161" s="1" t="str">
        <v>Stock</v>
      </c>
      <c r="H161" s="1" t="str">
        <f>VLOOKUP(C161,'Customer List'!B:D,3,)</f>
        <v>STOCK</v>
      </c>
    </row>
    <row r="162" spans="1:8" x14ac:dyDescent="0.25">
      <c r="A162" s="1" t="str">
        <v>2662070501730</v>
      </c>
      <c r="B162" s="1">
        <v>2</v>
      </c>
      <c r="C162" s="1" t="str">
        <v>STOCK</v>
      </c>
      <c r="D162" s="1">
        <v>-20</v>
      </c>
      <c r="E162" s="1" t="str">
        <v>Genei Lab</v>
      </c>
      <c r="F162" s="1" t="str">
        <v>STOCK</v>
      </c>
      <c r="G162" s="1" t="str">
        <v>Stock</v>
      </c>
      <c r="H162" s="1" t="str">
        <f>VLOOKUP(C162,'Customer List'!B:D,3,)</f>
        <v>STOCK</v>
      </c>
    </row>
    <row r="163" spans="1:8" x14ac:dyDescent="0.25">
      <c r="A163" s="1" t="str">
        <v>2662670501730</v>
      </c>
      <c r="B163" s="1">
        <v>2</v>
      </c>
      <c r="C163" s="1" t="str">
        <v>STOCK</v>
      </c>
      <c r="D163" s="1">
        <v>-20</v>
      </c>
      <c r="E163" s="1" t="str">
        <v>Genei Lab</v>
      </c>
      <c r="F163" s="1" t="str">
        <v>STOCK</v>
      </c>
      <c r="G163" s="1" t="str">
        <v>Stock</v>
      </c>
      <c r="H163" s="1" t="str">
        <f>VLOOKUP(C163,'Customer List'!B:D,3,)</f>
        <v>STOCK</v>
      </c>
    </row>
    <row r="164" spans="1:8" x14ac:dyDescent="0.25">
      <c r="A164" s="1">
        <v>421601</v>
      </c>
      <c r="B164" s="1">
        <v>3</v>
      </c>
      <c r="C164" s="1" t="str">
        <v>STOCK</v>
      </c>
      <c r="D164" s="1" t="str">
        <v>rt</v>
      </c>
      <c r="E164" s="1" t="str">
        <v>BioLegend</v>
      </c>
      <c r="F164" s="1" t="str">
        <v>STOCK</v>
      </c>
      <c r="G164" s="1" t="str">
        <v>Stock</v>
      </c>
      <c r="H164" s="1" t="str">
        <f>VLOOKUP(C164,'Customer List'!B:D,3,)</f>
        <v>STOCK</v>
      </c>
    </row>
    <row r="165" spans="1:8" x14ac:dyDescent="0.25">
      <c r="A165" s="1" t="str">
        <v>LSM 1077</v>
      </c>
      <c r="B165" s="1">
        <v>3</v>
      </c>
      <c r="C165" s="1" t="str">
        <v>stock</v>
      </c>
      <c r="D165" s="1">
        <v>4</v>
      </c>
      <c r="E165" s="1" t="str">
        <v>Genexis Biotech</v>
      </c>
      <c r="F165" s="1" t="str">
        <v>STOCK</v>
      </c>
      <c r="G165" s="1" t="str">
        <v>Stock</v>
      </c>
      <c r="H165" s="1" t="str">
        <f>VLOOKUP(C165,'Customer List'!B:D,3,)</f>
        <v>STOCK</v>
      </c>
    </row>
    <row r="166" spans="1:8" x14ac:dyDescent="0.25">
      <c r="A166" s="1">
        <v>25021.5</v>
      </c>
      <c r="B166" s="1">
        <v>7</v>
      </c>
      <c r="C166" s="1" t="str">
        <v>stock</v>
      </c>
      <c r="D166" s="1">
        <v>-20</v>
      </c>
      <c r="E166" s="1" t="str">
        <v>Intron</v>
      </c>
      <c r="F166" s="1" t="str">
        <v>STOCK</v>
      </c>
      <c r="G166" s="1" t="str">
        <v>Stock</v>
      </c>
      <c r="H166" s="1" t="str">
        <f>VLOOKUP(C166,'Customer List'!B:D,3,)</f>
        <v>STOCK</v>
      </c>
    </row>
    <row r="167" spans="1:8" x14ac:dyDescent="0.25">
      <c r="A167" s="1">
        <v>16532</v>
      </c>
      <c r="B167" s="1">
        <v>15</v>
      </c>
      <c r="C167" s="1" t="str">
        <v>Stock</v>
      </c>
      <c r="D167" s="1" t="str">
        <v>RT</v>
      </c>
      <c r="E167" s="1" t="str">
        <v>Sartorius</v>
      </c>
      <c r="F167" s="1" t="str">
        <v>STOCK</v>
      </c>
      <c r="G167" s="1" t="str">
        <v>Stock</v>
      </c>
      <c r="H167" s="1" t="str">
        <f>VLOOKUP(C167,'Customer List'!B:D,3,)</f>
        <v>STOCK</v>
      </c>
    </row>
    <row r="168" spans="1:8" x14ac:dyDescent="0.25">
      <c r="A168" s="1">
        <v>16533</v>
      </c>
      <c r="B168" s="1">
        <v>9</v>
      </c>
      <c r="C168" s="1" t="str">
        <v>Stock</v>
      </c>
      <c r="D168" s="1" t="str">
        <v>RT</v>
      </c>
      <c r="E168" s="1" t="str">
        <v>Sartorius</v>
      </c>
      <c r="F168" s="1" t="str">
        <v>STOCK</v>
      </c>
      <c r="G168" s="1" t="str">
        <v>Stock</v>
      </c>
      <c r="H168" s="1" t="str">
        <f>VLOOKUP(C168,'Customer List'!B:D,3,)</f>
        <v>STOCK</v>
      </c>
    </row>
    <row r="169" spans="1:8" x14ac:dyDescent="0.25">
      <c r="A169" s="1" t="str">
        <v>VS0191</v>
      </c>
      <c r="B169" s="1">
        <v>1</v>
      </c>
      <c r="C169" s="1" t="str">
        <v>Stock</v>
      </c>
      <c r="D169" s="1" t="str">
        <v>RT</v>
      </c>
      <c r="E169" s="1" t="str">
        <v>Sartorius</v>
      </c>
      <c r="F169" s="1" t="str">
        <v>STOCK</v>
      </c>
      <c r="G169" s="1" t="str">
        <v>Stock</v>
      </c>
      <c r="H169" s="1" t="str">
        <f>VLOOKUP(C169,'Customer List'!B:D,3,)</f>
        <v>STOCK</v>
      </c>
    </row>
    <row r="170" spans="1:8" x14ac:dyDescent="0.25">
      <c r="A170" s="1" t="str">
        <v>VS0141</v>
      </c>
      <c r="B170" s="1">
        <v>1</v>
      </c>
      <c r="C170" s="1" t="str">
        <v>Stock</v>
      </c>
      <c r="D170" s="1" t="str">
        <v>RT</v>
      </c>
      <c r="E170" s="1" t="str">
        <v>Sartorius</v>
      </c>
      <c r="F170" s="1" t="str">
        <v>STOCK</v>
      </c>
      <c r="G170" s="1" t="str">
        <v>Stock</v>
      </c>
      <c r="H170" s="1" t="str">
        <f>VLOOKUP(C170,'Customer List'!B:D,3,)</f>
        <v>STOCK</v>
      </c>
    </row>
    <row r="171" spans="1:8" x14ac:dyDescent="0.25">
      <c r="A171" s="1" t="str">
        <v>VS0141</v>
      </c>
      <c r="B171" s="1">
        <v>1</v>
      </c>
      <c r="C171" s="1" t="str">
        <v>Stock</v>
      </c>
      <c r="D171" s="1" t="str">
        <v>RT</v>
      </c>
      <c r="E171" s="1" t="str">
        <v>Sartorius</v>
      </c>
      <c r="F171" s="1" t="str">
        <v>STOCK</v>
      </c>
      <c r="G171" s="1" t="str">
        <v>Stock</v>
      </c>
      <c r="H171" s="1" t="str">
        <f>VLOOKUP(C171,'Customer List'!B:D,3,)</f>
        <v>STOCK</v>
      </c>
    </row>
    <row r="172" spans="1:8" x14ac:dyDescent="0.25">
      <c r="A172" s="1" t="str">
        <v>15407-47-MIN</v>
      </c>
      <c r="B172" s="1">
        <v>2</v>
      </c>
      <c r="C172" s="1" t="str">
        <v>Stock</v>
      </c>
      <c r="D172" s="1" t="str">
        <v>RT</v>
      </c>
      <c r="E172" s="1" t="str">
        <v>Sartorius</v>
      </c>
      <c r="F172" s="1" t="str">
        <v>STOCK</v>
      </c>
      <c r="G172" s="1" t="str">
        <v>Stock</v>
      </c>
      <c r="H172" s="1" t="str">
        <f>VLOOKUP(C172,'Customer List'!B:D,3,)</f>
        <v>STOCK</v>
      </c>
    </row>
    <row r="173" spans="1:8" x14ac:dyDescent="0.25">
      <c r="A173" s="1" t="str">
        <v>VS04T01</v>
      </c>
      <c r="B173" s="1">
        <v>2</v>
      </c>
      <c r="C173" s="1" t="str">
        <v>Stock</v>
      </c>
      <c r="D173" s="1" t="str">
        <v>RT</v>
      </c>
      <c r="E173" s="1" t="str">
        <v>Sartorius</v>
      </c>
      <c r="F173" s="1" t="str">
        <v>STOCK</v>
      </c>
      <c r="G173" s="1" t="str">
        <v>Stock</v>
      </c>
      <c r="H173" s="1" t="str">
        <f>VLOOKUP(C173,'Customer List'!B:D,3,)</f>
        <v>STOCK</v>
      </c>
    </row>
    <row r="174" spans="1:8" x14ac:dyDescent="0.25">
      <c r="A174" s="1" t="str">
        <v>VS04T01</v>
      </c>
      <c r="B174" s="1">
        <v>4</v>
      </c>
      <c r="C174" s="1" t="str">
        <v>Stock</v>
      </c>
      <c r="D174" s="1" t="str">
        <v>RT</v>
      </c>
      <c r="E174" s="1" t="str">
        <v>Sartorius</v>
      </c>
      <c r="F174" s="1" t="str">
        <v>STOCK</v>
      </c>
      <c r="G174" s="1" t="str">
        <v>Stock</v>
      </c>
      <c r="H174" s="1" t="str">
        <f>VLOOKUP(C174,'Customer List'!B:D,3,)</f>
        <v>STOCK</v>
      </c>
    </row>
    <row r="175" spans="1:8" x14ac:dyDescent="0.25">
      <c r="A175" s="1" t="str">
        <v>VS15T91</v>
      </c>
      <c r="B175" s="1">
        <v>3</v>
      </c>
      <c r="C175" s="1" t="str">
        <v>Stock</v>
      </c>
      <c r="D175" s="1" t="str">
        <v>RT</v>
      </c>
      <c r="E175" s="1" t="str">
        <v>Sartorius</v>
      </c>
      <c r="F175" s="1" t="str">
        <v>STOCK</v>
      </c>
      <c r="G175" s="1" t="str">
        <v>Stock</v>
      </c>
      <c r="H175" s="1" t="str">
        <f>VLOOKUP(C175,'Customer List'!B:D,3,)</f>
        <v>STOCK</v>
      </c>
    </row>
    <row r="176" spans="1:8" x14ac:dyDescent="0.25">
      <c r="A176" s="1" t="str">
        <v>VS15T21</v>
      </c>
      <c r="B176" s="1">
        <v>1</v>
      </c>
      <c r="C176" s="1" t="str">
        <v>Stock</v>
      </c>
      <c r="D176" s="1" t="str">
        <v>RT</v>
      </c>
      <c r="E176" s="1" t="str">
        <v>Sartorius</v>
      </c>
      <c r="F176" s="1" t="str">
        <v>STOCK</v>
      </c>
      <c r="G176" s="1" t="str">
        <v>Stock</v>
      </c>
      <c r="H176" s="1" t="str">
        <f>VLOOKUP(C176,'Customer List'!B:D,3,)</f>
        <v>STOCK</v>
      </c>
    </row>
    <row r="177" spans="1:8" x14ac:dyDescent="0.25">
      <c r="A177" s="1" t="str">
        <v>VS2051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 t="str">
        <v>STOCK</v>
      </c>
      <c r="G177" s="1" t="str">
        <v>Stock</v>
      </c>
      <c r="H177" s="1" t="str">
        <f>VLOOKUP(C177,'Customer List'!B:D,3,)</f>
        <v>STOCK</v>
      </c>
    </row>
    <row r="178" spans="1:8" x14ac:dyDescent="0.25">
      <c r="A178" s="1" t="str">
        <v>VS15TR01</v>
      </c>
      <c r="B178" s="1">
        <v>4</v>
      </c>
      <c r="C178" s="1" t="str">
        <v>Stock</v>
      </c>
      <c r="D178" s="1" t="str">
        <v>RT</v>
      </c>
      <c r="E178" s="1" t="str">
        <v>Sartorius</v>
      </c>
      <c r="F178" s="1" t="str">
        <v>STOCK</v>
      </c>
      <c r="G178" s="1" t="str">
        <v>Stock</v>
      </c>
      <c r="H178" s="1" t="str">
        <f>VLOOKUP(C178,'Customer List'!B:D,3,)</f>
        <v>STOCK</v>
      </c>
    </row>
    <row r="179" spans="1:8" x14ac:dyDescent="0.25">
      <c r="A179" s="1" t="str">
        <v>VS15TR21</v>
      </c>
      <c r="B179" s="1">
        <v>2</v>
      </c>
      <c r="C179" s="1" t="str">
        <v>Stock</v>
      </c>
      <c r="D179" s="1" t="str">
        <v>RT</v>
      </c>
      <c r="E179" s="1" t="str">
        <v>Sartorius</v>
      </c>
      <c r="F179" s="1" t="str">
        <v>STOCK</v>
      </c>
      <c r="G179" s="1" t="str">
        <v>Stock</v>
      </c>
      <c r="H179" s="1" t="str">
        <f>VLOOKUP(C179,'Customer List'!B:D,3,)</f>
        <v>STOCK</v>
      </c>
    </row>
    <row r="180" spans="1:8" x14ac:dyDescent="0.25">
      <c r="A180" s="1" t="str">
        <v>VS15T01</v>
      </c>
      <c r="B180" s="1">
        <v>1</v>
      </c>
      <c r="C180" s="1" t="str">
        <v>Stock</v>
      </c>
      <c r="D180" s="1" t="str">
        <v>RT</v>
      </c>
      <c r="E180" s="1" t="str">
        <v>Sartorius</v>
      </c>
      <c r="F180" s="1" t="str">
        <v>STOCK</v>
      </c>
      <c r="G180" s="1" t="str">
        <v>Stock</v>
      </c>
      <c r="H180" s="1" t="str">
        <f>VLOOKUP(C180,'Customer List'!B:D,3,)</f>
        <v>STOCK</v>
      </c>
    </row>
    <row r="181" spans="1:8" x14ac:dyDescent="0.25">
      <c r="A181" s="1">
        <v>16532</v>
      </c>
      <c r="B181" s="1">
        <v>20</v>
      </c>
      <c r="C181" s="1" t="str">
        <v>Stock</v>
      </c>
      <c r="D181" s="1" t="str">
        <v>RT</v>
      </c>
      <c r="E181" s="1" t="str">
        <v>Sartorius</v>
      </c>
      <c r="F181" s="1" t="str">
        <v>STOCK</v>
      </c>
      <c r="G181" s="1" t="str">
        <v>Stock</v>
      </c>
      <c r="H181" s="1" t="str">
        <f>VLOOKUP(C181,'Customer List'!B:D,3,)</f>
        <v>STOCK</v>
      </c>
    </row>
    <row r="182" spans="1:8" x14ac:dyDescent="0.25">
      <c r="A182" s="1" t="str">
        <v>VS15T21</v>
      </c>
      <c r="B182" s="1">
        <v>4</v>
      </c>
      <c r="C182" s="1" t="str">
        <v>Stock</v>
      </c>
      <c r="D182" s="1" t="str">
        <v>RT</v>
      </c>
      <c r="E182" s="1" t="str">
        <v>Sartorius</v>
      </c>
      <c r="F182" s="1" t="str">
        <v>STOCK</v>
      </c>
      <c r="G182" s="1" t="str">
        <v>Stock</v>
      </c>
      <c r="H182" s="1" t="str">
        <f>VLOOKUP(C182,'Customer List'!B:D,3,)</f>
        <v>STOCK</v>
      </c>
    </row>
    <row r="183" spans="1:8" x14ac:dyDescent="0.25">
      <c r="A183" s="1">
        <v>814326</v>
      </c>
      <c r="B183" s="1">
        <v>2</v>
      </c>
      <c r="C183" s="1" t="str">
        <v>Stock</v>
      </c>
      <c r="D183" s="1" t="str">
        <v>RT</v>
      </c>
      <c r="E183" s="1" t="str">
        <v>Mp Bio</v>
      </c>
      <c r="F183" s="1" t="str">
        <v>STOCK</v>
      </c>
      <c r="G183" s="1" t="str">
        <v>Stock</v>
      </c>
      <c r="H183" s="1" t="str">
        <f>VLOOKUP(C183,'Customer List'!B:D,3,)</f>
        <v>STOCK</v>
      </c>
    </row>
    <row r="184" spans="1:8" x14ac:dyDescent="0.25">
      <c r="A184" s="1">
        <v>194825</v>
      </c>
      <c r="B184" s="1">
        <v>2</v>
      </c>
      <c r="C184" s="1" t="str">
        <v>Stock</v>
      </c>
      <c r="D184" s="1" t="str">
        <v>RT</v>
      </c>
      <c r="E184" s="1" t="str">
        <v>Mp Bio</v>
      </c>
      <c r="F184" s="1" t="str">
        <v>STOCK</v>
      </c>
      <c r="G184" s="1" t="str">
        <v>Stock</v>
      </c>
      <c r="H184" s="1" t="str">
        <f>VLOOKUP(C184,'Customer List'!B:D,3,)</f>
        <v>STOCK</v>
      </c>
    </row>
    <row r="185" spans="1:8" x14ac:dyDescent="0.25">
      <c r="A185" s="1">
        <v>104772</v>
      </c>
      <c r="B185" s="1">
        <v>2</v>
      </c>
      <c r="C185" s="1" t="str">
        <v>Stock</v>
      </c>
      <c r="D185" s="1" t="str">
        <v>RT</v>
      </c>
      <c r="E185" s="1" t="str">
        <v>Mp Bio</v>
      </c>
      <c r="F185" s="1" t="str">
        <v>STOCK</v>
      </c>
      <c r="G185" s="1" t="str">
        <v>Stock</v>
      </c>
      <c r="H185" s="1" t="str">
        <f>VLOOKUP(C185,'Customer List'!B:D,3,)</f>
        <v>STOCK</v>
      </c>
    </row>
    <row r="186" spans="1:8" x14ac:dyDescent="0.25">
      <c r="A186" s="1">
        <v>100570</v>
      </c>
      <c r="B186" s="1">
        <v>1</v>
      </c>
      <c r="C186" s="1" t="str">
        <v>Stock</v>
      </c>
      <c r="D186" s="1" t="str">
        <v>RT</v>
      </c>
      <c r="E186" s="1" t="str">
        <v>Mp Bio</v>
      </c>
      <c r="F186" s="1" t="str">
        <v>STOCK</v>
      </c>
      <c r="G186" s="1" t="str">
        <v>Stock</v>
      </c>
      <c r="H186" s="1" t="str">
        <f>VLOOKUP(C186,'Customer List'!B:D,3,)</f>
        <v>STOCK</v>
      </c>
    </row>
    <row r="187" spans="1:8" x14ac:dyDescent="0.25">
      <c r="A187" s="1">
        <v>152574</v>
      </c>
      <c r="B187" s="1">
        <v>1</v>
      </c>
      <c r="C187" s="1" t="str">
        <v>Stock</v>
      </c>
      <c r="D187" s="1" t="str">
        <v>RT</v>
      </c>
      <c r="E187" s="1" t="str">
        <v>Mp Bio</v>
      </c>
      <c r="F187" s="1" t="str">
        <v>STOCK</v>
      </c>
      <c r="G187" s="1" t="str">
        <v>Stock</v>
      </c>
      <c r="H187" s="1" t="str">
        <f>VLOOKUP(C187,'Customer List'!B:D,3,)</f>
        <v>STOCK</v>
      </c>
    </row>
    <row r="188" spans="1:8" x14ac:dyDescent="0.25">
      <c r="A188" s="1">
        <v>193982</v>
      </c>
      <c r="B188" s="1">
        <v>4</v>
      </c>
      <c r="C188" s="1" t="str">
        <v>Stock</v>
      </c>
      <c r="D188" s="1" t="str">
        <v>RT</v>
      </c>
      <c r="E188" s="1" t="str">
        <v>Mp Bio</v>
      </c>
      <c r="F188" s="1" t="str">
        <v>STOCK</v>
      </c>
      <c r="G188" s="1" t="str">
        <v>Stock</v>
      </c>
      <c r="H188" s="1" t="str">
        <f>VLOOKUP(C188,'Customer List'!B:D,3,)</f>
        <v>STOCK</v>
      </c>
    </row>
    <row r="189" spans="1:8" x14ac:dyDescent="0.25">
      <c r="A189" s="1">
        <v>1860454</v>
      </c>
      <c r="B189" s="1">
        <v>1</v>
      </c>
      <c r="C189" s="1" t="str">
        <v>Stock</v>
      </c>
      <c r="D189" s="1" t="str">
        <v>RT</v>
      </c>
      <c r="E189" s="1" t="str">
        <v>Mp Bio</v>
      </c>
      <c r="F189" s="1" t="str">
        <v>STOCK</v>
      </c>
      <c r="G189" s="1" t="str">
        <v>Stock</v>
      </c>
      <c r="H189" s="1" t="str">
        <f>VLOOKUP(C189,'Customer List'!B:D,3,)</f>
        <v>STOCK</v>
      </c>
    </row>
    <row r="190" spans="1:8" x14ac:dyDescent="0.25">
      <c r="A190" s="1">
        <v>6553050</v>
      </c>
      <c r="B190" s="1">
        <v>1</v>
      </c>
      <c r="C190" s="1" t="str">
        <v>Stock</v>
      </c>
      <c r="D190" s="1" t="str">
        <v>RT</v>
      </c>
      <c r="E190" s="1" t="str">
        <v>Mp Bio</v>
      </c>
      <c r="F190" s="1" t="str">
        <v>STOCK</v>
      </c>
      <c r="G190" s="1" t="str">
        <v>Stock</v>
      </c>
      <c r="H190" s="1" t="str">
        <f>VLOOKUP(C190,'Customer List'!B:D,3,)</f>
        <v>STOCK</v>
      </c>
    </row>
    <row r="191" spans="1:8" x14ac:dyDescent="0.25">
      <c r="A191" s="1">
        <v>194002</v>
      </c>
      <c r="B191" s="1">
        <v>2</v>
      </c>
      <c r="C191" s="1" t="str">
        <v>Stock</v>
      </c>
      <c r="D191" s="1" t="str">
        <v>RT</v>
      </c>
      <c r="E191" s="1" t="str">
        <v>Mp Bio</v>
      </c>
      <c r="F191" s="1" t="str">
        <v>STOCK</v>
      </c>
      <c r="G191" s="1" t="str">
        <v>Stock</v>
      </c>
      <c r="H191" s="1" t="str">
        <f>VLOOKUP(C191,'Customer List'!B:D,3,)</f>
        <v>STOCK</v>
      </c>
    </row>
    <row r="192" spans="1:8" x14ac:dyDescent="0.25">
      <c r="A192" s="1" t="str">
        <v>092913726</v>
      </c>
      <c r="B192" s="1">
        <v>10</v>
      </c>
      <c r="C192" s="1" t="str">
        <v>Stock</v>
      </c>
      <c r="D192" s="1">
        <v>-20</v>
      </c>
      <c r="E192" s="1" t="str">
        <v>Mp Bio</v>
      </c>
      <c r="F192" s="1" t="str">
        <v>STOCK</v>
      </c>
      <c r="G192" s="1" t="str">
        <v>Stock</v>
      </c>
      <c r="H192" s="1" t="str">
        <f>VLOOKUP(C192,'Customer List'!B:D,3,)</f>
        <v>STOCK</v>
      </c>
    </row>
    <row r="193" spans="1:8" x14ac:dyDescent="0.25">
      <c r="A193" s="1">
        <v>6542050</v>
      </c>
      <c r="B193" s="1">
        <v>1</v>
      </c>
      <c r="C193" s="1" t="str">
        <v>Stock</v>
      </c>
      <c r="D193" s="1" t="str">
        <v>RT</v>
      </c>
      <c r="E193" s="1" t="str">
        <v>Mp Bio</v>
      </c>
      <c r="F193" s="1" t="str">
        <v>STOCK</v>
      </c>
      <c r="G193" s="1" t="str">
        <v>Stock</v>
      </c>
      <c r="H193" s="1" t="str">
        <f>VLOOKUP(C193,'Customer List'!B:D,3,)</f>
        <v>STOCK</v>
      </c>
    </row>
    <row r="194" spans="1:8" x14ac:dyDescent="0.25">
      <c r="A194" s="1">
        <v>6539025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 t="str">
        <v>STOCK</v>
      </c>
      <c r="G194" s="1" t="str">
        <v>Stock</v>
      </c>
      <c r="H194" s="1" t="str">
        <f>VLOOKUP(C194,'Customer List'!B:D,3,)</f>
        <v>STOCK</v>
      </c>
    </row>
    <row r="195" spans="1:8" x14ac:dyDescent="0.25">
      <c r="A195" s="1">
        <v>6552050</v>
      </c>
      <c r="B195" s="1">
        <v>6</v>
      </c>
      <c r="C195" s="1" t="str">
        <v>Stock</v>
      </c>
      <c r="D195" s="1" t="str">
        <v>RT</v>
      </c>
      <c r="E195" s="1" t="str">
        <v>Mp Bio</v>
      </c>
      <c r="F195" s="1" t="str">
        <v>STOCK</v>
      </c>
      <c r="G195" s="1" t="str">
        <v>Stock</v>
      </c>
      <c r="H195" s="1" t="str">
        <f>VLOOKUP(C195,'Customer List'!B:D,3,)</f>
        <v>STOCK</v>
      </c>
    </row>
    <row r="196" spans="1:8" x14ac:dyDescent="0.25">
      <c r="A196" s="1">
        <v>116910001</v>
      </c>
      <c r="B196" s="1">
        <v>1</v>
      </c>
      <c r="C196" s="1" t="str">
        <v>Stock</v>
      </c>
      <c r="D196" s="1" t="str">
        <v>RT</v>
      </c>
      <c r="E196" s="1" t="str">
        <v>Mp Bio</v>
      </c>
      <c r="F196" s="1" t="str">
        <v>STOCK</v>
      </c>
      <c r="G196" s="1" t="str">
        <v>Stock</v>
      </c>
      <c r="H196" s="1" t="str">
        <f>VLOOKUP(C196,'Customer List'!B:D,3,)</f>
        <v>STOCK</v>
      </c>
    </row>
    <row r="197" spans="1:8" x14ac:dyDescent="0.25">
      <c r="A197" s="1" t="str">
        <v>0210064710</v>
      </c>
      <c r="B197" s="1">
        <v>1</v>
      </c>
      <c r="C197" s="1" t="str">
        <v>Stock</v>
      </c>
      <c r="D197" s="1">
        <v>-20</v>
      </c>
      <c r="E197" s="1" t="str">
        <v>Mp Bio</v>
      </c>
      <c r="F197" s="1" t="str">
        <v>STOCK</v>
      </c>
      <c r="G197" s="1" t="str">
        <v>Stock</v>
      </c>
      <c r="H197" s="1" t="str">
        <f>VLOOKUP(C197,'Customer List'!B:D,3,)</f>
        <v>STOCK</v>
      </c>
    </row>
    <row r="198" spans="1:8" x14ac:dyDescent="0.25">
      <c r="A198" s="1">
        <v>850494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 t="str">
        <v>STOCK</v>
      </c>
      <c r="G198" s="1" t="str">
        <v>Stock</v>
      </c>
      <c r="H198" s="1" t="str">
        <f>VLOOKUP(C198,'Customer List'!B:D,3,)</f>
        <v>STOCK</v>
      </c>
    </row>
    <row r="199" spans="1:8" x14ac:dyDescent="0.25">
      <c r="A199" s="1">
        <v>16006980</v>
      </c>
      <c r="B199" s="1">
        <v>1</v>
      </c>
      <c r="C199" s="1" t="str">
        <v>Stock</v>
      </c>
      <c r="D199" s="1" t="str">
        <v>RT</v>
      </c>
      <c r="E199" s="1" t="str">
        <v>Mp Bio</v>
      </c>
      <c r="F199" s="1" t="str">
        <v>STOCK</v>
      </c>
      <c r="G199" s="1" t="str">
        <v>Stock</v>
      </c>
      <c r="H199" s="1" t="str">
        <f>VLOOKUP(C199,'Customer List'!B:D,3,)</f>
        <v>STOCK</v>
      </c>
    </row>
    <row r="200" spans="1:8" x14ac:dyDescent="0.25">
      <c r="A200" s="1">
        <v>152624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 t="str">
        <v>STOCK</v>
      </c>
      <c r="G200" s="1" t="str">
        <v>Stock</v>
      </c>
      <c r="H200" s="1" t="str">
        <f>VLOOKUP(C200,'Customer List'!B:D,3,)</f>
        <v>STOCK</v>
      </c>
    </row>
    <row r="201" spans="1:8" x14ac:dyDescent="0.25">
      <c r="A201" s="1" t="str">
        <v>0602100031730</v>
      </c>
      <c r="B201" s="1">
        <v>1</v>
      </c>
      <c r="C201" s="1" t="str">
        <v>STOCK</v>
      </c>
      <c r="D201" s="1">
        <v>-20</v>
      </c>
      <c r="E201" s="1" t="str">
        <v>Genei Lab</v>
      </c>
      <c r="F201" s="1" t="str">
        <v>STOCK</v>
      </c>
      <c r="G201" s="1" t="str">
        <v>Stock</v>
      </c>
      <c r="H201" s="1" t="str">
        <f>VLOOKUP(C201,'Customer List'!B:D,3,)</f>
        <v>STOCK</v>
      </c>
    </row>
    <row r="202" spans="1:8" x14ac:dyDescent="0.25">
      <c r="A202" s="1">
        <v>424401</v>
      </c>
      <c r="B202" s="1">
        <v>1</v>
      </c>
      <c r="C202" s="1" t="str">
        <v>STOCK</v>
      </c>
      <c r="D202" s="1">
        <v>4</v>
      </c>
      <c r="E202" s="1" t="str">
        <v>BioLegend</v>
      </c>
      <c r="F202" s="1" t="str">
        <v>STOCK</v>
      </c>
      <c r="G202" s="1" t="str">
        <v>Priyanka Madam</v>
      </c>
      <c r="H202" s="1" t="str">
        <f>VLOOKUP(C202,'Customer List'!B:D,3,)</f>
        <v>STOCK</v>
      </c>
    </row>
    <row r="203" spans="1:8" x14ac:dyDescent="0.25">
      <c r="A203" s="1">
        <v>420701</v>
      </c>
      <c r="B203" s="1">
        <v>2</v>
      </c>
      <c r="C203" s="1" t="str">
        <v>Stock</v>
      </c>
      <c r="D203" s="1">
        <v>4</v>
      </c>
      <c r="E203" s="1" t="str">
        <v>BioLegend</v>
      </c>
      <c r="F203" s="1" t="str">
        <v>STOCK</v>
      </c>
      <c r="G203" s="1" t="str">
        <v>Stock</v>
      </c>
      <c r="H203" s="1" t="str">
        <f>VLOOKUP(C203,'Customer List'!B:D,3,)</f>
        <v>STOCK</v>
      </c>
    </row>
    <row r="204" spans="1:8" x14ac:dyDescent="0.25">
      <c r="A204" s="1" t="str">
        <v>T-2001-01</v>
      </c>
      <c r="B204" s="1">
        <v>2</v>
      </c>
      <c r="C204" s="1" t="str">
        <v>Stock</v>
      </c>
      <c r="D204" s="1">
        <v>4</v>
      </c>
      <c r="E204" s="1" t="str">
        <v>Dharmacon</v>
      </c>
      <c r="F204" s="1" t="str">
        <v>STOCK</v>
      </c>
      <c r="G204" s="1" t="str">
        <v>Stock</v>
      </c>
      <c r="H204" s="1" t="str">
        <f>VLOOKUP(C204,'Customer List'!B:D,3,)</f>
        <v>STOCK</v>
      </c>
    </row>
    <row r="205" spans="1:8" x14ac:dyDescent="0.25">
      <c r="A205" s="1">
        <v>424602</v>
      </c>
      <c r="B205" s="1">
        <v>2</v>
      </c>
      <c r="C205" s="1" t="str">
        <v>Stock</v>
      </c>
      <c r="D205" s="1">
        <v>4</v>
      </c>
      <c r="E205" s="1" t="str">
        <v>BioLegend</v>
      </c>
      <c r="F205" s="1" t="str">
        <v>STOCK</v>
      </c>
      <c r="G205" s="1" t="str">
        <v>Stock</v>
      </c>
      <c r="H205" s="1" t="str">
        <f>VLOOKUP(C205,'Customer List'!B:D,3,)</f>
        <v>STOCK</v>
      </c>
    </row>
    <row r="206" spans="1:8" x14ac:dyDescent="0.25">
      <c r="A206" s="1">
        <v>740811</v>
      </c>
      <c r="B206" s="1">
        <v>3</v>
      </c>
      <c r="C206" s="1" t="str">
        <v>Stock</v>
      </c>
      <c r="D206" s="1">
        <v>4</v>
      </c>
      <c r="E206" s="1" t="str">
        <v>BioLegend</v>
      </c>
      <c r="F206" s="1" t="str">
        <v>STOCK</v>
      </c>
      <c r="G206" s="1" t="str">
        <v>DemoKit (Mohan Sir)</v>
      </c>
      <c r="H206" s="1" t="str">
        <f>VLOOKUP(C206,'Customer List'!B:D,3,)</f>
        <v>STOCK</v>
      </c>
    </row>
    <row r="207" spans="1:8" x14ac:dyDescent="0.25">
      <c r="A207" s="1">
        <v>741146</v>
      </c>
      <c r="B207" s="1">
        <v>3</v>
      </c>
      <c r="C207" s="1" t="str">
        <v>Stock</v>
      </c>
      <c r="D207" s="1">
        <v>4</v>
      </c>
      <c r="E207" s="1" t="str">
        <v>BioLegend</v>
      </c>
      <c r="F207" s="1" t="str">
        <v>STOCK</v>
      </c>
      <c r="G207" s="1" t="str">
        <v>DemoKit (Mohan Sir)</v>
      </c>
      <c r="H207" s="1" t="str">
        <f>VLOOKUP(C207,'Customer List'!B:D,3,)</f>
        <v>STOCK</v>
      </c>
    </row>
    <row r="208" spans="1:8" x14ac:dyDescent="0.25">
      <c r="A208" s="1">
        <v>421101</v>
      </c>
      <c r="B208" s="1">
        <v>3</v>
      </c>
      <c r="C208" s="1" t="str">
        <v>Stock</v>
      </c>
      <c r="D208" s="1">
        <v>4</v>
      </c>
      <c r="E208" s="1" t="str">
        <v>BioLegend</v>
      </c>
      <c r="F208" s="1" t="str">
        <v>STOCK</v>
      </c>
      <c r="G208" s="1" t="str">
        <v>Stock</v>
      </c>
      <c r="H208" s="1" t="str">
        <f>VLOOKUP(C208,'Customer List'!B:D,3,)</f>
        <v>STOCK</v>
      </c>
    </row>
    <row r="209" spans="1:8" x14ac:dyDescent="0.25">
      <c r="A209" s="1">
        <v>424602</v>
      </c>
      <c r="B209" s="1">
        <v>1</v>
      </c>
      <c r="C209" s="1" t="str">
        <v>Stock</v>
      </c>
      <c r="D209" s="1">
        <v>4</v>
      </c>
      <c r="E209" s="1" t="str">
        <v>BioLegend</v>
      </c>
      <c r="F209" s="1" t="str">
        <v>STOCK</v>
      </c>
      <c r="G209" s="1" t="str">
        <v>Stock</v>
      </c>
      <c r="H209" s="1" t="str">
        <f>VLOOKUP(C209,'Customer List'!B:D,3,)</f>
        <v>STOCK</v>
      </c>
    </row>
    <row r="210" spans="1:8" x14ac:dyDescent="0.25">
      <c r="A210" s="1">
        <v>420301</v>
      </c>
      <c r="B210" s="1">
        <v>2</v>
      </c>
      <c r="C210" s="1" t="str">
        <v>Stock</v>
      </c>
      <c r="D210" s="1">
        <v>4</v>
      </c>
      <c r="E210" s="1" t="str">
        <v>BioLegend</v>
      </c>
      <c r="F210" s="1" t="str">
        <v>STOCK</v>
      </c>
      <c r="G210" s="1" t="str">
        <v>Stock</v>
      </c>
      <c r="H210" s="1" t="str">
        <f>VLOOKUP(C210,'Customer List'!B:D,3,)</f>
        <v>STOCK</v>
      </c>
    </row>
    <row r="211" spans="1:8" x14ac:dyDescent="0.25">
      <c r="A211" s="1">
        <v>420801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 t="str">
        <v>STOCK</v>
      </c>
      <c r="G211" s="1" t="str">
        <v>Stock</v>
      </c>
      <c r="H211" s="1" t="str">
        <f>VLOOKUP(C211,'Customer List'!B:D,3,)</f>
        <v>STOCK</v>
      </c>
    </row>
    <row r="212" spans="1:8" x14ac:dyDescent="0.25">
      <c r="A212" s="1">
        <v>41003</v>
      </c>
      <c r="B212" s="1">
        <v>4</v>
      </c>
      <c r="C212" s="1" t="str">
        <v>Stock</v>
      </c>
      <c r="D212" s="1" t="str">
        <v>RT</v>
      </c>
      <c r="E212" s="1" t="str">
        <v>Biotium</v>
      </c>
      <c r="F212" s="1" t="str">
        <v>STOCK</v>
      </c>
      <c r="G212" s="1" t="str">
        <v>Stock</v>
      </c>
      <c r="H212" s="1" t="str">
        <f>VLOOKUP(C212,'Customer List'!B:D,3,)</f>
        <v>STOCK</v>
      </c>
    </row>
    <row r="213" spans="1:8" x14ac:dyDescent="0.25">
      <c r="A213" s="1" t="str">
        <v>CTM-1177078</v>
      </c>
      <c r="B213" s="1">
        <v>1</v>
      </c>
      <c r="C213" s="1" t="str">
        <v>Sun Pharma</v>
      </c>
      <c r="D213" s="1">
        <v>-20</v>
      </c>
      <c r="E213" s="1" t="str">
        <v>DHARMACON</v>
      </c>
      <c r="F213" s="1" t="str">
        <v>Gujrat</v>
      </c>
      <c r="G213" s="1" t="str">
        <v>Saturday</v>
      </c>
      <c r="H213" s="1" t="str">
        <f>VLOOKUP(C213,'Customer List'!B:D,3,)</f>
        <v>OutStation</v>
      </c>
    </row>
    <row r="214" spans="1:8" x14ac:dyDescent="0.25">
      <c r="A214" s="1" t="str">
        <v>V3SH11255-02EG2346</v>
      </c>
      <c r="B214" s="1">
        <v>1</v>
      </c>
      <c r="C214" s="1" t="str">
        <v>Sun Pharma</v>
      </c>
      <c r="D214" s="1">
        <v>-80</v>
      </c>
      <c r="E214" s="1" t="str">
        <v>DHARMACON</v>
      </c>
      <c r="F214" s="1" t="str">
        <v>Gujrat</v>
      </c>
      <c r="G214" s="1" t="str">
        <v>Saturday</v>
      </c>
      <c r="H214" s="1" t="str">
        <f>VLOOKUP(C214,'Customer List'!B:D,3,)</f>
        <v>OutStation</v>
      </c>
    </row>
    <row r="215" spans="1:8" x14ac:dyDescent="0.25">
      <c r="A215" s="1" t="str">
        <v>3617-1</v>
      </c>
      <c r="B215" s="1">
        <v>4</v>
      </c>
      <c r="C215" s="1" t="str">
        <v>SYNGENE</v>
      </c>
      <c r="D215" s="1">
        <v>-20</v>
      </c>
      <c r="E215" s="1" t="str">
        <v>MABTECH</v>
      </c>
      <c r="F215" s="1" t="str">
        <v>Banglore</v>
      </c>
      <c r="G215" s="1" t="str">
        <v>Saturday</v>
      </c>
      <c r="H215" s="1" t="str">
        <f>VLOOKUP(C215,'Customer List'!B:D,3,)</f>
        <v>OutStation</v>
      </c>
    </row>
    <row r="216" spans="1:8" x14ac:dyDescent="0.25">
      <c r="A216" s="1">
        <v>400137</v>
      </c>
      <c r="B216" s="1">
        <v>1</v>
      </c>
      <c r="C216" s="1" t="str">
        <v>TECHWEST</v>
      </c>
      <c r="D216" s="1">
        <v>4</v>
      </c>
      <c r="E216" s="1" t="str">
        <v>BioLegend</v>
      </c>
      <c r="F216" s="1" t="str">
        <v>Gujrat</v>
      </c>
      <c r="G216" s="1" t="str">
        <v>Saturday</v>
      </c>
      <c r="H216" s="1" t="str">
        <f>VLOOKUP(C216,'Customer List'!B:D,3,)</f>
        <v>OutStation</v>
      </c>
    </row>
    <row r="217" spans="1:8" x14ac:dyDescent="0.25">
      <c r="A217" s="1">
        <v>424902</v>
      </c>
      <c r="B217" s="1">
        <v>1</v>
      </c>
      <c r="C217" s="1" t="str">
        <v>viganahar</v>
      </c>
      <c r="D217" s="1">
        <v>4</v>
      </c>
      <c r="E217" s="1" t="str">
        <v>BioLegend</v>
      </c>
      <c r="F217" s="1" t="str">
        <v>Hyderabad</v>
      </c>
      <c r="G217" s="1" t="str">
        <v>Saturday</v>
      </c>
      <c r="H217" s="1" t="str">
        <f>VLOOKUP(C217,'Customer List'!B:D,3,)</f>
        <v>OutStation</v>
      </c>
    </row>
    <row r="218" spans="1:8" x14ac:dyDescent="0.25">
      <c r="A218" s="1">
        <v>344613</v>
      </c>
      <c r="B218" s="1">
        <v>1</v>
      </c>
      <c r="C218" s="1" t="str">
        <v>VISHAL</v>
      </c>
      <c r="D218" s="1">
        <v>4</v>
      </c>
      <c r="E218" s="1" t="str">
        <v>BioLegend</v>
      </c>
      <c r="F218" s="1" t="str">
        <v>Noida</v>
      </c>
      <c r="G218" s="1" t="str">
        <v>VISHAL Demo Vail</v>
      </c>
      <c r="H218" s="1" t="str">
        <f>VLOOKUP(C218,'Customer List'!B:D,3,)</f>
        <v>Local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8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8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3451</v>
      </c>
      <c r="M1" s="1" t="s">
        <v>3452</v>
      </c>
      <c r="N1" s="1" t="s">
        <v>3453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 (one Kit of 14pcs)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 (one Kit of 14pcs)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 (one Kit of 14pcs)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 (one Kit of 14pcs)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 (one Kit of 14pcs)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 (one Kit of 14pcs)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 (one Kit of 14pcs)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 (one Kit of 14pcs)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 (one Kit of 14pcs)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 (one Kit of 14pcs)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 (one Kit of 14pcs)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 (one Kit of 14pcs)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 (one Kit of 14pcs)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 (one Kit of 14pcs)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Saturday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Saturday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Hyderabad</v>
      </c>
      <c r="K2724" t="str">
        <v>Saturday (Challan)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1</v>
      </c>
      <c r="I2729">
        <v>0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1</v>
      </c>
      <c r="I2730">
        <v>0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3</v>
      </c>
      <c r="I2731">
        <v>0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3</v>
      </c>
      <c r="I2732">
        <v>0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3</v>
      </c>
      <c r="I2733">
        <v>0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3</v>
      </c>
      <c r="I2734">
        <v>0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5</v>
      </c>
      <c r="I2735">
        <v>0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1</v>
      </c>
      <c r="I2737">
        <v>0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MYBIOSOURCE</v>
      </c>
      <c r="B2741">
        <v>48246</v>
      </c>
      <c r="C2741">
        <v>922048</v>
      </c>
      <c r="D2741" s="6">
        <v>45915</v>
      </c>
      <c r="E2741" s="6">
        <v>45918</v>
      </c>
      <c r="F2741" t="str">
        <v>MBS2533593</v>
      </c>
      <c r="G2741">
        <v>1</v>
      </c>
      <c r="H2741">
        <v>0</v>
      </c>
      <c r="I2741">
        <v>1</v>
      </c>
      <c r="J2741" t="str">
        <v>Mumbai</v>
      </c>
      <c r="K2741" t="str">
        <v>Saturday</v>
      </c>
    </row>
    <row r="2742" spans="1:11" x14ac:dyDescent="0.25">
      <c r="A2742" t="str">
        <v>DHARMACON</v>
      </c>
      <c r="B2742">
        <v>294707.59999999998</v>
      </c>
      <c r="C2742" t="str">
        <v>O091025IN3313547G</v>
      </c>
      <c r="D2742" s="6">
        <v>45913</v>
      </c>
      <c r="E2742" s="6">
        <v>45918</v>
      </c>
      <c r="F2742" t="str">
        <v>CTM-1177078</v>
      </c>
      <c r="G2742">
        <v>1</v>
      </c>
      <c r="H2742">
        <v>0</v>
      </c>
      <c r="I2742">
        <v>1</v>
      </c>
      <c r="J2742" t="str">
        <v>Gujrat</v>
      </c>
      <c r="K2742" t="str">
        <v>Saturday</v>
      </c>
    </row>
    <row r="2743" spans="1:11" x14ac:dyDescent="0.25">
      <c r="A2743" t="str">
        <v>DHARMACON</v>
      </c>
      <c r="B2743">
        <v>147752</v>
      </c>
      <c r="C2743" t="str">
        <v>O091025IN3313547G</v>
      </c>
      <c r="D2743" s="6">
        <v>45913</v>
      </c>
      <c r="E2743" s="6">
        <v>45918</v>
      </c>
      <c r="F2743" t="str">
        <v>G-114705-025</v>
      </c>
      <c r="G2743">
        <v>1</v>
      </c>
      <c r="H2743">
        <v>0</v>
      </c>
      <c r="I2743">
        <v>1</v>
      </c>
      <c r="J2743" t="str">
        <v>Delhi</v>
      </c>
      <c r="K2743" t="str">
        <v>Priyanka Madam</v>
      </c>
    </row>
    <row r="2744" spans="1:11" x14ac:dyDescent="0.25">
      <c r="A2744" t="str">
        <v>DHARMACON</v>
      </c>
      <c r="B2744">
        <v>100672</v>
      </c>
      <c r="C2744" t="str">
        <v>O091025IN3313547G</v>
      </c>
      <c r="D2744" s="6">
        <v>45913</v>
      </c>
      <c r="E2744" s="6">
        <v>45918</v>
      </c>
      <c r="F2744" t="str">
        <v>G-CUSTOM-1177531</v>
      </c>
      <c r="G2744">
        <v>1</v>
      </c>
      <c r="H2744">
        <v>0</v>
      </c>
      <c r="I2744">
        <v>1</v>
      </c>
      <c r="J2744" t="str">
        <v>Banglore</v>
      </c>
      <c r="K2744" t="str">
        <v>Saturday</v>
      </c>
    </row>
    <row r="2745" spans="1:11" x14ac:dyDescent="0.25">
      <c r="A2745" t="str">
        <v>DHARMACON</v>
      </c>
      <c r="B2745">
        <v>91520</v>
      </c>
      <c r="C2745" t="str">
        <v>O091025IN3313547G</v>
      </c>
      <c r="D2745" s="6">
        <v>45913</v>
      </c>
      <c r="E2745" s="6">
        <v>45918</v>
      </c>
      <c r="F2745" t="str">
        <v>G-CUSTOM-1177536</v>
      </c>
      <c r="G2745">
        <v>1</v>
      </c>
      <c r="H2745">
        <v>0</v>
      </c>
      <c r="I2745">
        <v>1</v>
      </c>
      <c r="J2745" t="str">
        <v>Banglore</v>
      </c>
      <c r="K2745" t="str">
        <v>Saturday</v>
      </c>
    </row>
    <row r="2746" spans="1:11" x14ac:dyDescent="0.25">
      <c r="A2746" t="str">
        <v>DHARMACON</v>
      </c>
      <c r="B2746">
        <v>16544</v>
      </c>
      <c r="C2746" t="str">
        <v>O091025IN3313547G</v>
      </c>
      <c r="D2746" s="6">
        <v>45913</v>
      </c>
      <c r="E2746" s="6">
        <v>45918</v>
      </c>
      <c r="F2746" t="str">
        <v>D-001810-10-05</v>
      </c>
      <c r="G2746">
        <v>2</v>
      </c>
      <c r="H2746">
        <v>0</v>
      </c>
      <c r="I2746">
        <v>2</v>
      </c>
      <c r="J2746" t="str">
        <v>Banglore</v>
      </c>
      <c r="K2746" t="str">
        <v>Saturday</v>
      </c>
    </row>
    <row r="2747" spans="1:11" x14ac:dyDescent="0.25">
      <c r="A2747" t="str">
        <v>DHARMACON</v>
      </c>
      <c r="B2747">
        <v>11616</v>
      </c>
      <c r="C2747" t="str">
        <v>O091025IN3313547G</v>
      </c>
      <c r="D2747" s="6">
        <v>45913</v>
      </c>
      <c r="E2747" s="6">
        <v>45918</v>
      </c>
      <c r="F2747" t="str">
        <v>D-012251-01-0002</v>
      </c>
      <c r="G2747">
        <v>1</v>
      </c>
      <c r="H2747">
        <v>0</v>
      </c>
      <c r="I2747">
        <v>1</v>
      </c>
      <c r="J2747" t="str">
        <v>Lucknow</v>
      </c>
      <c r="K2747" t="str">
        <v>Saturday</v>
      </c>
    </row>
    <row r="2748" spans="1:11" x14ac:dyDescent="0.25">
      <c r="A2748" t="str">
        <v>DHARMACON</v>
      </c>
      <c r="B2748">
        <v>53064</v>
      </c>
      <c r="C2748" t="str">
        <v>O091025IN3313547G</v>
      </c>
      <c r="D2748" s="6">
        <v>45913</v>
      </c>
      <c r="E2748" s="6">
        <v>45918</v>
      </c>
      <c r="F2748" t="str">
        <v>VSGH12442-253046112</v>
      </c>
      <c r="G2748">
        <v>1</v>
      </c>
      <c r="H2748">
        <v>0</v>
      </c>
      <c r="I2748">
        <v>1</v>
      </c>
      <c r="J2748" t="str">
        <v>Banglore</v>
      </c>
      <c r="K2748" t="str">
        <v>Saturday</v>
      </c>
    </row>
    <row r="2749" spans="1:11" x14ac:dyDescent="0.25">
      <c r="A2749" t="str">
        <v>DHARMACON</v>
      </c>
      <c r="B2749">
        <v>79992</v>
      </c>
      <c r="C2749" t="str">
        <v>O091025IN3313547G</v>
      </c>
      <c r="D2749" s="6">
        <v>45913</v>
      </c>
      <c r="E2749" s="6">
        <v>45918</v>
      </c>
      <c r="F2749" t="str">
        <v>V3SH11255-02EG2346</v>
      </c>
      <c r="G2749">
        <v>1</v>
      </c>
      <c r="H2749">
        <v>0</v>
      </c>
      <c r="I2749">
        <v>1</v>
      </c>
      <c r="J2749" t="str">
        <v>Gujrat</v>
      </c>
      <c r="K2749" t="str">
        <v>Saturday</v>
      </c>
    </row>
    <row r="2750" spans="1:11" x14ac:dyDescent="0.25">
      <c r="A2750" t="str">
        <v>DHARMACON</v>
      </c>
      <c r="B2750">
        <v>6072</v>
      </c>
      <c r="C2750" t="str">
        <v>O091025IN3313547G</v>
      </c>
      <c r="D2750" s="6">
        <v>45913</v>
      </c>
      <c r="E2750" s="6">
        <v>45918</v>
      </c>
      <c r="F2750" t="str">
        <v>B-002000-UB-100</v>
      </c>
      <c r="G2750">
        <v>1</v>
      </c>
      <c r="H2750">
        <v>0</v>
      </c>
      <c r="I2750">
        <v>1</v>
      </c>
      <c r="J2750" t="str">
        <v>Banglore</v>
      </c>
      <c r="K2750" t="str">
        <v>Saturday</v>
      </c>
    </row>
    <row r="2751" spans="1:11" x14ac:dyDescent="0.25">
      <c r="A2751" t="str">
        <v>DHARMACON</v>
      </c>
      <c r="B2751">
        <v>20856</v>
      </c>
      <c r="C2751" t="str">
        <v>O091025IN3313547G</v>
      </c>
      <c r="D2751" s="6">
        <v>45913</v>
      </c>
      <c r="E2751" s="6">
        <v>45918</v>
      </c>
      <c r="F2751" t="str">
        <v>T-2004-02</v>
      </c>
      <c r="G2751">
        <v>3</v>
      </c>
      <c r="H2751">
        <v>0</v>
      </c>
      <c r="I2751">
        <v>3</v>
      </c>
      <c r="J2751" t="str">
        <v>Banglore</v>
      </c>
      <c r="K2751" t="str">
        <v>Saturday</v>
      </c>
    </row>
    <row r="2752" spans="1:11" x14ac:dyDescent="0.25">
      <c r="A2752" t="str">
        <v>DHARMACON</v>
      </c>
      <c r="B2752">
        <v>34584</v>
      </c>
      <c r="C2752" t="str">
        <v>O091025IN3313547G</v>
      </c>
      <c r="D2752" s="6">
        <v>45913</v>
      </c>
      <c r="E2752" s="6">
        <v>45918</v>
      </c>
      <c r="F2752" t="str">
        <v>T-2001-03</v>
      </c>
      <c r="G2752">
        <v>1</v>
      </c>
      <c r="H2752">
        <v>0</v>
      </c>
      <c r="I2752">
        <v>1</v>
      </c>
      <c r="J2752" t="str">
        <v>Delhi</v>
      </c>
      <c r="K2752" t="str">
        <v>Priyanka Madam</v>
      </c>
    </row>
    <row r="2753" spans="1:11" x14ac:dyDescent="0.25">
      <c r="A2753" t="str">
        <v>BioLegend</v>
      </c>
      <c r="B2753">
        <v>14907.2</v>
      </c>
      <c r="C2753" t="str">
        <v>EED118999</v>
      </c>
      <c r="D2753" s="6">
        <v>45912</v>
      </c>
      <c r="E2753" s="6">
        <v>45918</v>
      </c>
      <c r="F2753">
        <v>100222</v>
      </c>
      <c r="G2753">
        <v>1</v>
      </c>
      <c r="H2753">
        <v>0</v>
      </c>
      <c r="I2753">
        <v>1</v>
      </c>
      <c r="J2753" t="str">
        <v>Delhi</v>
      </c>
      <c r="K2753" t="str">
        <v>Priyanka Madam</v>
      </c>
    </row>
    <row r="2754" spans="1:11" x14ac:dyDescent="0.25">
      <c r="A2754" t="str">
        <v>BioLegend</v>
      </c>
      <c r="B2754">
        <v>20394</v>
      </c>
      <c r="C2754" t="str">
        <v>EED118999</v>
      </c>
      <c r="D2754" s="6">
        <v>45912</v>
      </c>
      <c r="E2754" s="6">
        <v>45918</v>
      </c>
      <c r="F2754">
        <v>101243</v>
      </c>
      <c r="G2754">
        <v>1</v>
      </c>
      <c r="H2754">
        <v>0</v>
      </c>
      <c r="I2754">
        <v>1</v>
      </c>
      <c r="J2754" t="str">
        <v>Delhi</v>
      </c>
      <c r="K2754" t="str">
        <v>Priyanka Madam</v>
      </c>
    </row>
    <row r="2755" spans="1:11" x14ac:dyDescent="0.25">
      <c r="A2755" t="str">
        <v>BioLegend</v>
      </c>
      <c r="B2755">
        <v>19958.400000000001</v>
      </c>
      <c r="C2755" t="str">
        <v>EED118999</v>
      </c>
      <c r="D2755" s="6">
        <v>45912</v>
      </c>
      <c r="E2755" s="6">
        <v>45918</v>
      </c>
      <c r="F2755">
        <v>103056</v>
      </c>
      <c r="G2755">
        <v>1</v>
      </c>
      <c r="H2755">
        <v>0</v>
      </c>
      <c r="I2755">
        <v>1</v>
      </c>
      <c r="J2755" t="str">
        <v>Delhi</v>
      </c>
      <c r="K2755" t="str">
        <v>Priyanka Madam</v>
      </c>
    </row>
    <row r="2756" spans="1:11" x14ac:dyDescent="0.25">
      <c r="A2756" t="str">
        <v>BioLegend</v>
      </c>
      <c r="B2756">
        <v>18972.8</v>
      </c>
      <c r="C2756" t="str">
        <v>EED118999</v>
      </c>
      <c r="D2756" s="6">
        <v>45912</v>
      </c>
      <c r="E2756" s="6">
        <v>45918</v>
      </c>
      <c r="F2756">
        <v>106310</v>
      </c>
      <c r="G2756">
        <v>1</v>
      </c>
      <c r="H2756">
        <v>0</v>
      </c>
      <c r="I2756">
        <v>1</v>
      </c>
      <c r="J2756" t="str">
        <v>Delhi</v>
      </c>
      <c r="K2756" t="str">
        <v>Priyanka Madam</v>
      </c>
    </row>
    <row r="2757" spans="1:11" x14ac:dyDescent="0.25">
      <c r="A2757" t="str">
        <v>BioLegend</v>
      </c>
      <c r="B2757">
        <v>15642</v>
      </c>
      <c r="C2757" t="str">
        <v>EED118999</v>
      </c>
      <c r="D2757" s="6">
        <v>45912</v>
      </c>
      <c r="E2757" s="6">
        <v>45918</v>
      </c>
      <c r="F2757">
        <v>107632</v>
      </c>
      <c r="G2757">
        <v>1</v>
      </c>
      <c r="H2757">
        <v>0</v>
      </c>
      <c r="I2757">
        <v>1</v>
      </c>
      <c r="J2757" t="str">
        <v>Delhi</v>
      </c>
      <c r="K2757" t="str">
        <v>Priyanka Madam</v>
      </c>
    </row>
    <row r="2758" spans="1:11" x14ac:dyDescent="0.25">
      <c r="A2758" t="str">
        <v>BioLegend</v>
      </c>
      <c r="B2758">
        <v>3326.3999999999996</v>
      </c>
      <c r="C2758" t="str">
        <v>EED118999</v>
      </c>
      <c r="D2758" s="6">
        <v>45912</v>
      </c>
      <c r="E2758" s="6">
        <v>45918</v>
      </c>
      <c r="F2758">
        <v>115505</v>
      </c>
      <c r="G2758">
        <v>1</v>
      </c>
      <c r="H2758">
        <v>0</v>
      </c>
      <c r="I2758">
        <v>1</v>
      </c>
      <c r="J2758" t="str">
        <v>Delhi</v>
      </c>
      <c r="K2758" t="str">
        <v>Priyanka Madam</v>
      </c>
    </row>
    <row r="2759" spans="1:11" x14ac:dyDescent="0.25">
      <c r="A2759" t="str">
        <v>BioLegend</v>
      </c>
      <c r="B2759">
        <v>14229.599999999999</v>
      </c>
      <c r="C2759" t="str">
        <v>EED118999</v>
      </c>
      <c r="D2759" s="6">
        <v>45912</v>
      </c>
      <c r="E2759" s="6">
        <v>45918</v>
      </c>
      <c r="F2759">
        <v>117318</v>
      </c>
      <c r="G2759">
        <v>1</v>
      </c>
      <c r="H2759">
        <v>0</v>
      </c>
      <c r="I2759">
        <v>1</v>
      </c>
      <c r="J2759" t="str">
        <v>Delhi</v>
      </c>
      <c r="K2759" t="str">
        <v>Priyanka Madam</v>
      </c>
    </row>
    <row r="2760" spans="1:11" x14ac:dyDescent="0.25">
      <c r="A2760" t="str">
        <v>BioLegend</v>
      </c>
      <c r="B2760">
        <v>19998</v>
      </c>
      <c r="C2760" t="str">
        <v>EED118999</v>
      </c>
      <c r="D2760" s="6">
        <v>45912</v>
      </c>
      <c r="E2760" s="6">
        <v>45918</v>
      </c>
      <c r="F2760">
        <v>119721</v>
      </c>
      <c r="G2760">
        <v>1</v>
      </c>
      <c r="H2760">
        <v>0</v>
      </c>
      <c r="I2760">
        <v>1</v>
      </c>
      <c r="J2760" t="str">
        <v>Delhi</v>
      </c>
      <c r="K2760" t="str">
        <v>Priyanka Madam</v>
      </c>
    </row>
    <row r="2761" spans="1:11" x14ac:dyDescent="0.25">
      <c r="A2761" t="str">
        <v>BioLegend</v>
      </c>
      <c r="B2761">
        <v>14106.400000000001</v>
      </c>
      <c r="C2761" t="str">
        <v>EED118999</v>
      </c>
      <c r="D2761" s="6">
        <v>45912</v>
      </c>
      <c r="E2761" s="6">
        <v>45918</v>
      </c>
      <c r="F2761">
        <v>121610</v>
      </c>
      <c r="G2761">
        <v>1</v>
      </c>
      <c r="H2761">
        <v>0</v>
      </c>
      <c r="I2761">
        <v>1</v>
      </c>
      <c r="J2761" t="str">
        <v>Delhi</v>
      </c>
      <c r="K2761" t="str">
        <v>Priyanka Madam</v>
      </c>
    </row>
    <row r="2762" spans="1:11" x14ac:dyDescent="0.25">
      <c r="A2762" t="str">
        <v>BioLegend</v>
      </c>
      <c r="B2762">
        <v>2648.8</v>
      </c>
      <c r="C2762" t="str">
        <v>EED118999</v>
      </c>
      <c r="D2762" s="6">
        <v>45912</v>
      </c>
      <c r="E2762" s="6">
        <v>45918</v>
      </c>
      <c r="F2762">
        <v>123109</v>
      </c>
      <c r="G2762">
        <v>1</v>
      </c>
      <c r="H2762">
        <v>0</v>
      </c>
      <c r="I2762">
        <v>1</v>
      </c>
      <c r="J2762" t="str">
        <v>Delhi</v>
      </c>
      <c r="K2762" t="str">
        <v>Priyanka Madam</v>
      </c>
    </row>
    <row r="2763" spans="1:11" x14ac:dyDescent="0.25">
      <c r="A2763" t="str">
        <v>BioLegend</v>
      </c>
      <c r="B2763">
        <v>19602</v>
      </c>
      <c r="C2763" t="str">
        <v>EED118999</v>
      </c>
      <c r="D2763" s="6">
        <v>45912</v>
      </c>
      <c r="E2763" s="6">
        <v>45918</v>
      </c>
      <c r="F2763">
        <v>125219</v>
      </c>
      <c r="G2763">
        <v>2</v>
      </c>
      <c r="H2763">
        <v>0</v>
      </c>
      <c r="I2763">
        <v>2</v>
      </c>
      <c r="J2763" t="str">
        <v>Delhi</v>
      </c>
      <c r="K2763" t="str">
        <v>Priyanka Madam</v>
      </c>
    </row>
    <row r="2764" spans="1:11" x14ac:dyDescent="0.25">
      <c r="A2764" t="str">
        <v>BioLegend</v>
      </c>
      <c r="B2764">
        <v>8377.6</v>
      </c>
      <c r="C2764" t="str">
        <v>EED118999</v>
      </c>
      <c r="D2764" s="6">
        <v>45912</v>
      </c>
      <c r="E2764" s="6">
        <v>45918</v>
      </c>
      <c r="F2764">
        <v>127647</v>
      </c>
      <c r="G2764">
        <v>1</v>
      </c>
      <c r="H2764">
        <v>0</v>
      </c>
      <c r="I2764">
        <v>1</v>
      </c>
      <c r="J2764" t="str">
        <v>Delhi</v>
      </c>
      <c r="K2764" t="str">
        <v>Priyanka Madam</v>
      </c>
    </row>
    <row r="2765" spans="1:11" x14ac:dyDescent="0.25">
      <c r="A2765" t="str">
        <v>BioLegend</v>
      </c>
      <c r="B2765">
        <v>17617.599999999999</v>
      </c>
      <c r="C2765" t="str">
        <v>EED118999</v>
      </c>
      <c r="D2765" s="6">
        <v>45912</v>
      </c>
      <c r="E2765" s="6">
        <v>45918</v>
      </c>
      <c r="F2765">
        <v>128016</v>
      </c>
      <c r="G2765">
        <v>1</v>
      </c>
      <c r="H2765">
        <v>0</v>
      </c>
      <c r="I2765">
        <v>1</v>
      </c>
      <c r="J2765" t="str">
        <v>Delhi</v>
      </c>
      <c r="K2765" t="str">
        <v>Priyanka Madam</v>
      </c>
    </row>
    <row r="2766" spans="1:11" x14ac:dyDescent="0.25">
      <c r="A2766" t="str">
        <v>BioLegend</v>
      </c>
      <c r="B2766">
        <v>18664.8</v>
      </c>
      <c r="C2766" t="str">
        <v>EED118999</v>
      </c>
      <c r="D2766" s="6">
        <v>45912</v>
      </c>
      <c r="E2766" s="6">
        <v>45918</v>
      </c>
      <c r="F2766">
        <v>133518</v>
      </c>
      <c r="G2766">
        <v>1</v>
      </c>
      <c r="H2766">
        <v>0</v>
      </c>
      <c r="I2766">
        <v>1</v>
      </c>
      <c r="J2766" t="str">
        <v>Delhi</v>
      </c>
      <c r="K2766" t="str">
        <v>Priyanka Madam</v>
      </c>
    </row>
    <row r="2767" spans="1:11" x14ac:dyDescent="0.25">
      <c r="A2767" t="str">
        <v>BioLegend</v>
      </c>
      <c r="B2767">
        <v>17094</v>
      </c>
      <c r="C2767" t="str">
        <v>EED118999</v>
      </c>
      <c r="D2767" s="6">
        <v>45912</v>
      </c>
      <c r="E2767" s="6">
        <v>45918</v>
      </c>
      <c r="F2767">
        <v>135221</v>
      </c>
      <c r="G2767">
        <v>1</v>
      </c>
      <c r="H2767">
        <v>0</v>
      </c>
      <c r="I2767">
        <v>1</v>
      </c>
      <c r="J2767" t="str">
        <v>Delhi</v>
      </c>
      <c r="K2767" t="str">
        <v>Priyanka Madam</v>
      </c>
    </row>
    <row r="2768" spans="1:11" x14ac:dyDescent="0.25">
      <c r="A2768" t="str">
        <v>BioLegend</v>
      </c>
      <c r="B2768">
        <v>22792</v>
      </c>
      <c r="C2768" t="str">
        <v>EED118999</v>
      </c>
      <c r="D2768" s="6">
        <v>45912</v>
      </c>
      <c r="E2768" s="6">
        <v>45918</v>
      </c>
      <c r="F2768">
        <v>149014</v>
      </c>
      <c r="G2768">
        <v>1</v>
      </c>
      <c r="H2768">
        <v>0</v>
      </c>
      <c r="I2768">
        <v>1</v>
      </c>
      <c r="J2768" t="str">
        <v>Delhi</v>
      </c>
      <c r="K2768" t="str">
        <v>Priyanka Madam</v>
      </c>
    </row>
    <row r="2769" spans="1:11" x14ac:dyDescent="0.25">
      <c r="A2769" t="str">
        <v>BioLegend</v>
      </c>
      <c r="B2769">
        <v>17820</v>
      </c>
      <c r="C2769" t="str">
        <v>EED118999</v>
      </c>
      <c r="D2769" s="6">
        <v>45912</v>
      </c>
      <c r="E2769" s="6">
        <v>45918</v>
      </c>
      <c r="F2769">
        <v>154319</v>
      </c>
      <c r="G2769">
        <v>1</v>
      </c>
      <c r="H2769">
        <v>0</v>
      </c>
      <c r="I2769">
        <v>1</v>
      </c>
      <c r="J2769" t="str">
        <v>Delhi</v>
      </c>
      <c r="K2769" t="str">
        <v>Priyanka Madam</v>
      </c>
    </row>
    <row r="2770" spans="1:11" x14ac:dyDescent="0.25">
      <c r="A2770" t="str">
        <v>BioLegend</v>
      </c>
      <c r="B2770">
        <v>20636</v>
      </c>
      <c r="C2770" t="str">
        <v>EED118999</v>
      </c>
      <c r="D2770" s="6">
        <v>45912</v>
      </c>
      <c r="E2770" s="6">
        <v>45918</v>
      </c>
      <c r="F2770">
        <v>156104</v>
      </c>
      <c r="G2770">
        <v>1</v>
      </c>
      <c r="H2770">
        <v>0</v>
      </c>
      <c r="I2770">
        <v>1</v>
      </c>
      <c r="J2770" t="str">
        <v>Delhi</v>
      </c>
      <c r="K2770" t="str">
        <v>Priyanka Madam</v>
      </c>
    </row>
    <row r="2771" spans="1:11" x14ac:dyDescent="0.25">
      <c r="A2771" t="str">
        <v>BioLegend</v>
      </c>
      <c r="B2771">
        <v>18480</v>
      </c>
      <c r="C2771" t="str">
        <v>EED118999</v>
      </c>
      <c r="D2771" s="6">
        <v>45912</v>
      </c>
      <c r="E2771" s="6">
        <v>45918</v>
      </c>
      <c r="F2771">
        <v>156543</v>
      </c>
      <c r="G2771">
        <v>1</v>
      </c>
      <c r="H2771">
        <v>0</v>
      </c>
      <c r="I2771">
        <v>1</v>
      </c>
      <c r="J2771" t="str">
        <v>Delhi</v>
      </c>
      <c r="K2771" t="str">
        <v>Priyanka Madam</v>
      </c>
    </row>
    <row r="2772" spans="1:11" x14ac:dyDescent="0.25">
      <c r="A2772" t="str">
        <v>BioLegend</v>
      </c>
      <c r="B2772">
        <v>12936</v>
      </c>
      <c r="C2772" t="str">
        <v>EED118999</v>
      </c>
      <c r="D2772" s="6">
        <v>45912</v>
      </c>
      <c r="E2772" s="6">
        <v>45918</v>
      </c>
      <c r="F2772">
        <v>161214</v>
      </c>
      <c r="G2772">
        <v>1</v>
      </c>
      <c r="H2772">
        <v>0</v>
      </c>
      <c r="I2772">
        <v>1</v>
      </c>
      <c r="J2772" t="str">
        <v>Delhi</v>
      </c>
      <c r="K2772" t="str">
        <v>Priyanka Madam</v>
      </c>
    </row>
    <row r="2773" spans="1:11" x14ac:dyDescent="0.25">
      <c r="A2773" t="str">
        <v>BioLegend</v>
      </c>
      <c r="B2773">
        <v>7946.4</v>
      </c>
      <c r="C2773" t="str">
        <v>EED118999</v>
      </c>
      <c r="D2773" s="6">
        <v>45912</v>
      </c>
      <c r="E2773" s="6">
        <v>45918</v>
      </c>
      <c r="F2773">
        <v>302645</v>
      </c>
      <c r="G2773">
        <v>1</v>
      </c>
      <c r="H2773">
        <v>0</v>
      </c>
      <c r="I2773">
        <v>1</v>
      </c>
      <c r="J2773" t="str">
        <v>Delhi</v>
      </c>
      <c r="K2773" t="str">
        <v>Priyanka Madam</v>
      </c>
    </row>
    <row r="2774" spans="1:11" x14ac:dyDescent="0.25">
      <c r="A2774" t="str">
        <v>BioLegend</v>
      </c>
      <c r="B2774">
        <v>13068</v>
      </c>
      <c r="C2774" t="str">
        <v>EED118999</v>
      </c>
      <c r="D2774" s="6">
        <v>45912</v>
      </c>
      <c r="E2774" s="6">
        <v>45918</v>
      </c>
      <c r="F2774">
        <v>304035</v>
      </c>
      <c r="G2774">
        <v>1</v>
      </c>
      <c r="H2774">
        <v>0</v>
      </c>
      <c r="I2774">
        <v>1</v>
      </c>
      <c r="J2774" t="str">
        <v>Delhi</v>
      </c>
      <c r="K2774" t="str">
        <v>Priyanka Madam</v>
      </c>
    </row>
    <row r="2775" spans="1:11" x14ac:dyDescent="0.25">
      <c r="A2775" t="str">
        <v>BioLegend</v>
      </c>
      <c r="B2775">
        <v>14520</v>
      </c>
      <c r="C2775" t="str">
        <v>EED118999</v>
      </c>
      <c r="D2775" s="6">
        <v>45912</v>
      </c>
      <c r="E2775" s="6">
        <v>45918</v>
      </c>
      <c r="F2775">
        <v>310933</v>
      </c>
      <c r="G2775">
        <v>1</v>
      </c>
      <c r="H2775">
        <v>0</v>
      </c>
      <c r="I2775">
        <v>1</v>
      </c>
      <c r="J2775" t="str">
        <v>Delhi</v>
      </c>
      <c r="K2775" t="str">
        <v>Priyanka Madam</v>
      </c>
    </row>
    <row r="2776" spans="1:11" x14ac:dyDescent="0.25">
      <c r="A2776" t="str">
        <v>BioLegend</v>
      </c>
      <c r="B2776">
        <v>7638.4</v>
      </c>
      <c r="C2776" t="str">
        <v>EED118999</v>
      </c>
      <c r="D2776" s="6">
        <v>45912</v>
      </c>
      <c r="E2776" s="6">
        <v>45918</v>
      </c>
      <c r="F2776">
        <v>317417</v>
      </c>
      <c r="G2776">
        <v>1</v>
      </c>
      <c r="H2776">
        <v>0</v>
      </c>
      <c r="I2776">
        <v>1</v>
      </c>
      <c r="J2776" t="str">
        <v>Delhi</v>
      </c>
      <c r="K2776" t="str">
        <v>Priyanka Madam</v>
      </c>
    </row>
    <row r="2777" spans="1:11" x14ac:dyDescent="0.25">
      <c r="A2777" t="str">
        <v>BioLegend</v>
      </c>
      <c r="B2777">
        <v>7330.4</v>
      </c>
      <c r="C2777" t="str">
        <v>EED118999</v>
      </c>
      <c r="D2777" s="6">
        <v>45912</v>
      </c>
      <c r="E2777" s="6">
        <v>45918</v>
      </c>
      <c r="F2777">
        <v>364102</v>
      </c>
      <c r="G2777">
        <v>1</v>
      </c>
      <c r="H2777">
        <v>0</v>
      </c>
      <c r="I2777">
        <v>1</v>
      </c>
      <c r="J2777" t="str">
        <v>Delhi</v>
      </c>
      <c r="K2777" t="str">
        <v>Priyanka Madam</v>
      </c>
    </row>
    <row r="2778" spans="1:11" x14ac:dyDescent="0.25">
      <c r="A2778" t="str">
        <v>BioLegend</v>
      </c>
      <c r="B2778">
        <v>37884</v>
      </c>
      <c r="C2778" t="str">
        <v>EED118999</v>
      </c>
      <c r="D2778" s="6">
        <v>45912</v>
      </c>
      <c r="E2778" s="6">
        <v>45918</v>
      </c>
      <c r="F2778">
        <v>422604</v>
      </c>
      <c r="G2778">
        <v>1</v>
      </c>
      <c r="H2778">
        <v>0</v>
      </c>
      <c r="I2778">
        <v>1</v>
      </c>
      <c r="J2778" t="str">
        <v>Delhi</v>
      </c>
      <c r="K2778" t="str">
        <v>Priyanka Madam</v>
      </c>
    </row>
    <row r="2779" spans="1:11" x14ac:dyDescent="0.25">
      <c r="A2779" t="str">
        <v>BioLegend</v>
      </c>
      <c r="B2779">
        <v>17001.600000000002</v>
      </c>
      <c r="C2779" t="str">
        <v>EED118999</v>
      </c>
      <c r="D2779" s="6">
        <v>45912</v>
      </c>
      <c r="E2779" s="6">
        <v>45918</v>
      </c>
      <c r="F2779">
        <v>426803</v>
      </c>
      <c r="G2779">
        <v>3</v>
      </c>
      <c r="H2779">
        <v>0</v>
      </c>
      <c r="I2779">
        <v>3</v>
      </c>
      <c r="J2779" t="str">
        <v>Delhi</v>
      </c>
      <c r="K2779" t="str">
        <v>Priyanka Madam</v>
      </c>
    </row>
    <row r="2780" spans="1:11" x14ac:dyDescent="0.25">
      <c r="A2780" t="str">
        <v>BioLegend</v>
      </c>
      <c r="B2780">
        <v>18678</v>
      </c>
      <c r="C2780" t="str">
        <v>EED118999</v>
      </c>
      <c r="D2780" s="6">
        <v>45912</v>
      </c>
      <c r="E2780" s="6">
        <v>45918</v>
      </c>
      <c r="F2780">
        <v>505836</v>
      </c>
      <c r="G2780">
        <v>1</v>
      </c>
      <c r="H2780">
        <v>0</v>
      </c>
      <c r="I2780">
        <v>1</v>
      </c>
      <c r="J2780" t="str">
        <v>Delhi</v>
      </c>
      <c r="K2780" t="str">
        <v>Priyanka Madam</v>
      </c>
    </row>
    <row r="2781" spans="1:11" x14ac:dyDescent="0.25">
      <c r="A2781" t="str">
        <v>BioLegend</v>
      </c>
      <c r="B2781">
        <v>12135.2</v>
      </c>
      <c r="C2781" t="str">
        <v>EED118999</v>
      </c>
      <c r="D2781" s="6">
        <v>45912</v>
      </c>
      <c r="E2781" s="6">
        <v>45918</v>
      </c>
      <c r="F2781">
        <v>506304</v>
      </c>
      <c r="G2781">
        <v>1</v>
      </c>
      <c r="H2781">
        <v>0</v>
      </c>
      <c r="I2781">
        <v>1</v>
      </c>
      <c r="J2781" t="str">
        <v>Delhi</v>
      </c>
      <c r="K2781" t="str">
        <v>Priyanka Madam</v>
      </c>
    </row>
    <row r="2782" spans="1:11" x14ac:dyDescent="0.25">
      <c r="A2782" t="str">
        <v>BioLegend</v>
      </c>
      <c r="B2782">
        <v>30738.400000000001</v>
      </c>
      <c r="C2782" t="str">
        <v>EED118999</v>
      </c>
      <c r="D2782" s="6">
        <v>45912</v>
      </c>
      <c r="E2782" s="6">
        <v>45918</v>
      </c>
      <c r="F2782">
        <v>576406</v>
      </c>
      <c r="G2782">
        <v>1</v>
      </c>
      <c r="H2782">
        <v>0</v>
      </c>
      <c r="I2782">
        <v>1</v>
      </c>
      <c r="J2782" t="str">
        <v>Delhi</v>
      </c>
      <c r="K2782" t="str">
        <v>Priyanka Madam</v>
      </c>
    </row>
    <row r="2783" spans="1:11" x14ac:dyDescent="0.25">
      <c r="A2783" t="str">
        <v>BioLegend</v>
      </c>
      <c r="B2783">
        <v>10656.8</v>
      </c>
      <c r="C2783" t="str">
        <v>EED118995</v>
      </c>
      <c r="D2783" s="6">
        <v>45912</v>
      </c>
      <c r="E2783" s="6">
        <v>45918</v>
      </c>
      <c r="F2783">
        <v>101208</v>
      </c>
      <c r="G2783">
        <v>1</v>
      </c>
      <c r="H2783">
        <v>0</v>
      </c>
      <c r="I2783">
        <v>1</v>
      </c>
      <c r="J2783" t="str">
        <v>Hyderabad</v>
      </c>
      <c r="K2783" t="str">
        <v>Saturday</v>
      </c>
    </row>
    <row r="2784" spans="1:11" x14ac:dyDescent="0.25">
      <c r="A2784" t="str">
        <v>BioLegend</v>
      </c>
      <c r="B2784">
        <v>14106.400000000001</v>
      </c>
      <c r="C2784" t="str">
        <v>EED118995</v>
      </c>
      <c r="D2784" s="6">
        <v>45912</v>
      </c>
      <c r="E2784" s="6">
        <v>45918</v>
      </c>
      <c r="F2784">
        <v>101320</v>
      </c>
      <c r="G2784">
        <v>2</v>
      </c>
      <c r="H2784">
        <v>0</v>
      </c>
      <c r="I2784">
        <v>2</v>
      </c>
      <c r="J2784" t="str">
        <v>Pune</v>
      </c>
      <c r="K2784" t="str">
        <v>Saturday</v>
      </c>
    </row>
    <row r="2785" spans="1:11" x14ac:dyDescent="0.25">
      <c r="A2785" t="str">
        <v>BioLegend</v>
      </c>
      <c r="B2785">
        <v>5790.4</v>
      </c>
      <c r="C2785" t="str">
        <v>EED118995</v>
      </c>
      <c r="D2785" s="6">
        <v>45912</v>
      </c>
      <c r="E2785" s="6">
        <v>45918</v>
      </c>
      <c r="F2785">
        <v>103112</v>
      </c>
      <c r="G2785">
        <v>1</v>
      </c>
      <c r="H2785">
        <v>0</v>
      </c>
      <c r="I2785">
        <v>1</v>
      </c>
      <c r="J2785" t="str">
        <v>Hyderabad</v>
      </c>
      <c r="K2785" t="str">
        <v>Saturday</v>
      </c>
    </row>
    <row r="2786" spans="1:11" x14ac:dyDescent="0.25">
      <c r="A2786" t="str">
        <v>BioLegend</v>
      </c>
      <c r="B2786">
        <v>12073.599999999999</v>
      </c>
      <c r="C2786" t="str">
        <v>EED118995</v>
      </c>
      <c r="D2786" s="6">
        <v>45912</v>
      </c>
      <c r="E2786" s="6">
        <v>45918</v>
      </c>
      <c r="F2786">
        <v>103116</v>
      </c>
      <c r="G2786">
        <v>1</v>
      </c>
      <c r="H2786">
        <v>0</v>
      </c>
      <c r="I2786">
        <v>1</v>
      </c>
      <c r="J2786" t="str">
        <v>Pune</v>
      </c>
      <c r="K2786" t="str">
        <v>Saturday</v>
      </c>
    </row>
    <row r="2787" spans="1:11" x14ac:dyDescent="0.25">
      <c r="A2787" t="str">
        <v>BioLegend</v>
      </c>
      <c r="B2787">
        <v>13244</v>
      </c>
      <c r="C2787" t="str">
        <v>EED118995</v>
      </c>
      <c r="D2787" s="6">
        <v>45912</v>
      </c>
      <c r="E2787" s="6">
        <v>45918</v>
      </c>
      <c r="F2787">
        <v>103227</v>
      </c>
      <c r="G2787">
        <v>3</v>
      </c>
      <c r="H2787">
        <v>0</v>
      </c>
      <c r="I2787">
        <v>3</v>
      </c>
      <c r="J2787" t="str">
        <v>Pune</v>
      </c>
      <c r="K2787" t="str">
        <v>Saturday</v>
      </c>
    </row>
    <row r="2788" spans="1:11" x14ac:dyDescent="0.25">
      <c r="A2788" t="str">
        <v>BioLegend</v>
      </c>
      <c r="B2788">
        <v>19896.8</v>
      </c>
      <c r="C2788" t="str">
        <v>EED118995</v>
      </c>
      <c r="D2788" s="6">
        <v>45912</v>
      </c>
      <c r="E2788" s="6">
        <v>45918</v>
      </c>
      <c r="F2788">
        <v>116420</v>
      </c>
      <c r="G2788">
        <v>1</v>
      </c>
      <c r="H2788">
        <v>0</v>
      </c>
      <c r="I2788">
        <v>1</v>
      </c>
      <c r="J2788" t="str">
        <v>Hyderabad</v>
      </c>
      <c r="K2788" t="str">
        <v>Saturday</v>
      </c>
    </row>
    <row r="2789" spans="1:11" x14ac:dyDescent="0.25">
      <c r="A2789" t="str">
        <v>BioLegend</v>
      </c>
      <c r="B2789">
        <v>20394</v>
      </c>
      <c r="C2789" t="str">
        <v>EED118995</v>
      </c>
      <c r="D2789" s="6">
        <v>45912</v>
      </c>
      <c r="E2789" s="6">
        <v>45918</v>
      </c>
      <c r="F2789">
        <v>117334</v>
      </c>
      <c r="G2789">
        <v>1</v>
      </c>
      <c r="H2789">
        <v>0</v>
      </c>
      <c r="I2789">
        <v>1</v>
      </c>
      <c r="J2789" t="str">
        <v>Hyderabad</v>
      </c>
      <c r="K2789" t="str">
        <v>Saturday</v>
      </c>
    </row>
    <row r="2790" spans="1:11" x14ac:dyDescent="0.25">
      <c r="A2790" t="str">
        <v>BioLegend</v>
      </c>
      <c r="B2790">
        <v>11396</v>
      </c>
      <c r="C2790" t="str">
        <v>EED118995</v>
      </c>
      <c r="D2790" s="6">
        <v>45912</v>
      </c>
      <c r="E2790" s="6">
        <v>45918</v>
      </c>
      <c r="F2790">
        <v>123108</v>
      </c>
      <c r="G2790">
        <v>1</v>
      </c>
      <c r="H2790">
        <v>0</v>
      </c>
      <c r="I2790">
        <v>1</v>
      </c>
      <c r="J2790" t="str">
        <v>Hyderabad</v>
      </c>
      <c r="K2790" t="str">
        <v>Saturday</v>
      </c>
    </row>
    <row r="2791" spans="1:11" x14ac:dyDescent="0.25">
      <c r="A2791" t="str">
        <v>BioLegend</v>
      </c>
      <c r="B2791">
        <v>18664.8</v>
      </c>
      <c r="C2791" t="str">
        <v>EED118995</v>
      </c>
      <c r="D2791" s="6">
        <v>45912</v>
      </c>
      <c r="E2791" s="6">
        <v>45918</v>
      </c>
      <c r="F2791">
        <v>127624</v>
      </c>
      <c r="G2791">
        <v>1</v>
      </c>
      <c r="H2791">
        <v>0</v>
      </c>
      <c r="I2791">
        <v>1</v>
      </c>
      <c r="J2791" t="str">
        <v>Hyderabad</v>
      </c>
      <c r="K2791" t="str">
        <v>Saturday</v>
      </c>
    </row>
    <row r="2792" spans="1:11" x14ac:dyDescent="0.25">
      <c r="A2792" t="str">
        <v>BioLegend</v>
      </c>
      <c r="B2792">
        <v>20636</v>
      </c>
      <c r="C2792" t="str">
        <v>EED118995</v>
      </c>
      <c r="D2792" s="6">
        <v>45912</v>
      </c>
      <c r="E2792" s="6">
        <v>45918</v>
      </c>
      <c r="F2792">
        <v>128012</v>
      </c>
      <c r="G2792">
        <v>1</v>
      </c>
      <c r="H2792">
        <v>0</v>
      </c>
      <c r="I2792">
        <v>1</v>
      </c>
      <c r="J2792" t="str">
        <v>Hyderabad</v>
      </c>
      <c r="K2792" t="str">
        <v>Saturday</v>
      </c>
    </row>
    <row r="2793" spans="1:11" x14ac:dyDescent="0.25">
      <c r="A2793" t="str">
        <v>BioLegend</v>
      </c>
      <c r="B2793">
        <v>19998</v>
      </c>
      <c r="C2793" t="str">
        <v>EED118995</v>
      </c>
      <c r="D2793" s="6">
        <v>45912</v>
      </c>
      <c r="E2793" s="6">
        <v>45918</v>
      </c>
      <c r="F2793">
        <v>141727</v>
      </c>
      <c r="G2793">
        <v>1</v>
      </c>
      <c r="H2793">
        <v>0</v>
      </c>
      <c r="I2793">
        <v>1</v>
      </c>
      <c r="J2793" t="str">
        <v>Hyderabad</v>
      </c>
      <c r="K2793" t="str">
        <v>Saturday</v>
      </c>
    </row>
    <row r="2794" spans="1:11" x14ac:dyDescent="0.25">
      <c r="A2794" t="str">
        <v>BioLegend</v>
      </c>
      <c r="B2794">
        <v>17001.599999999999</v>
      </c>
      <c r="C2794" t="str">
        <v>EED118995</v>
      </c>
      <c r="D2794" s="6">
        <v>45912</v>
      </c>
      <c r="E2794" s="6">
        <v>45918</v>
      </c>
      <c r="F2794">
        <v>156604</v>
      </c>
      <c r="G2794">
        <v>1</v>
      </c>
      <c r="H2794">
        <v>0</v>
      </c>
      <c r="I2794">
        <v>1</v>
      </c>
      <c r="J2794" t="str">
        <v>Pune</v>
      </c>
      <c r="K2794" t="str">
        <v>Saturday</v>
      </c>
    </row>
    <row r="2795" spans="1:11" x14ac:dyDescent="0.25">
      <c r="A2795" t="str">
        <v>BioLegend</v>
      </c>
      <c r="B2795">
        <v>13860</v>
      </c>
      <c r="C2795" t="str">
        <v>EED118995</v>
      </c>
      <c r="D2795" s="6">
        <v>45912</v>
      </c>
      <c r="E2795" s="6">
        <v>45918</v>
      </c>
      <c r="F2795">
        <v>159214</v>
      </c>
      <c r="G2795">
        <v>2</v>
      </c>
      <c r="H2795">
        <v>0</v>
      </c>
      <c r="I2795">
        <v>2</v>
      </c>
      <c r="J2795" t="str">
        <v>Hyderabad</v>
      </c>
      <c r="K2795" t="str">
        <v>Saturday</v>
      </c>
    </row>
    <row r="2796" spans="1:11" x14ac:dyDescent="0.25">
      <c r="A2796" t="str">
        <v>BioLegend</v>
      </c>
      <c r="B2796">
        <v>6036.7999999999993</v>
      </c>
      <c r="C2796" t="str">
        <v>EED118995</v>
      </c>
      <c r="D2796" s="6">
        <v>45912</v>
      </c>
      <c r="E2796" s="6">
        <v>45918</v>
      </c>
      <c r="F2796">
        <v>300602</v>
      </c>
      <c r="G2796">
        <v>5</v>
      </c>
      <c r="H2796">
        <v>0</v>
      </c>
      <c r="I2796">
        <v>5</v>
      </c>
      <c r="J2796" t="str">
        <v>Telangana</v>
      </c>
      <c r="K2796" t="str">
        <v>Saturday</v>
      </c>
    </row>
    <row r="2797" spans="1:11" x14ac:dyDescent="0.25">
      <c r="A2797" t="str">
        <v>BioLegend</v>
      </c>
      <c r="B2797">
        <v>26136</v>
      </c>
      <c r="C2797" t="str">
        <v>EED118995</v>
      </c>
      <c r="D2797" s="6">
        <v>45912</v>
      </c>
      <c r="E2797" s="6">
        <v>45918</v>
      </c>
      <c r="F2797">
        <v>301044</v>
      </c>
      <c r="G2797">
        <v>3</v>
      </c>
      <c r="H2797">
        <v>0</v>
      </c>
      <c r="I2797">
        <v>3</v>
      </c>
      <c r="J2797" t="str">
        <v>Hyderabad</v>
      </c>
      <c r="K2797" t="str">
        <v>Saturday</v>
      </c>
    </row>
    <row r="2798" spans="1:11" x14ac:dyDescent="0.25">
      <c r="A2798" t="str">
        <v>BioLegend</v>
      </c>
      <c r="B2798">
        <v>18295.2</v>
      </c>
      <c r="C2798" t="str">
        <v>EED118995</v>
      </c>
      <c r="D2798" s="6">
        <v>45912</v>
      </c>
      <c r="E2798" s="6">
        <v>45918</v>
      </c>
      <c r="F2798">
        <v>302910</v>
      </c>
      <c r="G2798">
        <v>3</v>
      </c>
      <c r="H2798">
        <v>0</v>
      </c>
      <c r="I2798">
        <v>3</v>
      </c>
      <c r="J2798" t="str">
        <v>Hyderabad</v>
      </c>
      <c r="K2798" t="str">
        <v>Saturday</v>
      </c>
    </row>
    <row r="2799" spans="1:11" x14ac:dyDescent="0.25">
      <c r="A2799" t="str">
        <v>BioLegend</v>
      </c>
      <c r="B2799">
        <v>13464</v>
      </c>
      <c r="C2799" t="str">
        <v>EED118995</v>
      </c>
      <c r="D2799" s="6">
        <v>45912</v>
      </c>
      <c r="E2799" s="6">
        <v>45918</v>
      </c>
      <c r="F2799">
        <v>303529</v>
      </c>
      <c r="G2799">
        <v>2</v>
      </c>
      <c r="H2799">
        <v>0</v>
      </c>
      <c r="I2799">
        <v>2</v>
      </c>
      <c r="J2799" t="str">
        <v>Delhi</v>
      </c>
      <c r="K2799" t="str">
        <v>Priyanka Madam</v>
      </c>
    </row>
    <row r="2800" spans="1:11" x14ac:dyDescent="0.25">
      <c r="A2800" t="str">
        <v>BioLegend</v>
      </c>
      <c r="B2800">
        <v>26466</v>
      </c>
      <c r="C2800" t="str">
        <v>EED118995</v>
      </c>
      <c r="D2800" s="6">
        <v>45912</v>
      </c>
      <c r="E2800" s="6">
        <v>45918</v>
      </c>
      <c r="F2800">
        <v>304042</v>
      </c>
      <c r="G2800">
        <v>3</v>
      </c>
      <c r="H2800">
        <v>0</v>
      </c>
      <c r="I2800">
        <v>3</v>
      </c>
      <c r="J2800" t="str">
        <v>Hyderabad</v>
      </c>
      <c r="K2800" t="str">
        <v>Saturday</v>
      </c>
    </row>
    <row r="2801" spans="1:11" x14ac:dyDescent="0.25">
      <c r="A2801" t="str">
        <v>BioLegend</v>
      </c>
      <c r="B2801">
        <v>16324</v>
      </c>
      <c r="C2801" t="str">
        <v>EED118995</v>
      </c>
      <c r="D2801" s="6">
        <v>45912</v>
      </c>
      <c r="E2801" s="6">
        <v>45918</v>
      </c>
      <c r="F2801">
        <v>304120</v>
      </c>
      <c r="G2801">
        <v>2</v>
      </c>
      <c r="H2801">
        <v>0</v>
      </c>
      <c r="I2801">
        <v>2</v>
      </c>
      <c r="J2801" t="str">
        <v>Hyderabad</v>
      </c>
      <c r="K2801" t="str">
        <v>Saturday</v>
      </c>
    </row>
    <row r="2802" spans="1:11" x14ac:dyDescent="0.25">
      <c r="A2802" t="str">
        <v>BioLegend</v>
      </c>
      <c r="B2802">
        <v>19896.8</v>
      </c>
      <c r="C2802" t="str">
        <v>EED118995</v>
      </c>
      <c r="D2802" s="6">
        <v>45912</v>
      </c>
      <c r="E2802" s="6">
        <v>45918</v>
      </c>
      <c r="F2802">
        <v>305636</v>
      </c>
      <c r="G2802">
        <v>3</v>
      </c>
      <c r="H2802">
        <v>0</v>
      </c>
      <c r="I2802">
        <v>3</v>
      </c>
      <c r="J2802" t="str">
        <v>Hyderabad</v>
      </c>
      <c r="K2802" t="str">
        <v>Saturday</v>
      </c>
    </row>
    <row r="2803" spans="1:11" x14ac:dyDescent="0.25">
      <c r="A2803" t="str">
        <v>BioLegend</v>
      </c>
      <c r="B2803">
        <v>27984</v>
      </c>
      <c r="C2803" t="str">
        <v>EED118995</v>
      </c>
      <c r="D2803" s="6">
        <v>45912</v>
      </c>
      <c r="E2803" s="6">
        <v>45918</v>
      </c>
      <c r="F2803">
        <v>308120</v>
      </c>
      <c r="G2803">
        <v>1</v>
      </c>
      <c r="H2803">
        <v>0</v>
      </c>
      <c r="I2803">
        <v>1</v>
      </c>
      <c r="J2803" t="str">
        <v>Mumbai</v>
      </c>
      <c r="K2803" t="str">
        <v>Saturday</v>
      </c>
    </row>
    <row r="2804" spans="1:11" x14ac:dyDescent="0.25">
      <c r="A2804" t="str">
        <v>BioLegend</v>
      </c>
      <c r="B2804">
        <v>17987.2</v>
      </c>
      <c r="C2804" t="str">
        <v>EED118995</v>
      </c>
      <c r="D2804" s="6">
        <v>45912</v>
      </c>
      <c r="E2804" s="6">
        <v>45918</v>
      </c>
      <c r="F2804">
        <v>324406</v>
      </c>
      <c r="G2804">
        <v>3</v>
      </c>
      <c r="H2804">
        <v>0</v>
      </c>
      <c r="I2804">
        <v>3</v>
      </c>
      <c r="J2804" t="str">
        <v>Hyderabad</v>
      </c>
      <c r="K2804" t="str">
        <v>Saturday</v>
      </c>
    </row>
    <row r="2805" spans="1:11" x14ac:dyDescent="0.25">
      <c r="A2805" t="str">
        <v>BioLegend</v>
      </c>
      <c r="B2805">
        <v>29436</v>
      </c>
      <c r="C2805" t="str">
        <v>EED118995</v>
      </c>
      <c r="D2805" s="6">
        <v>45912</v>
      </c>
      <c r="E2805" s="6">
        <v>45918</v>
      </c>
      <c r="F2805">
        <v>353230</v>
      </c>
      <c r="G2805">
        <v>3</v>
      </c>
      <c r="H2805">
        <v>0</v>
      </c>
      <c r="I2805">
        <v>3</v>
      </c>
      <c r="J2805" t="str">
        <v>Hyderabad</v>
      </c>
      <c r="K2805" t="str">
        <v>Saturday</v>
      </c>
    </row>
    <row r="2806" spans="1:11" x14ac:dyDescent="0.25">
      <c r="A2806" t="str">
        <v>BioLegend</v>
      </c>
      <c r="B2806">
        <v>13794</v>
      </c>
      <c r="C2806" t="str">
        <v>EED118995</v>
      </c>
      <c r="D2806" s="6">
        <v>45912</v>
      </c>
      <c r="E2806" s="6">
        <v>45918</v>
      </c>
      <c r="F2806">
        <v>356619</v>
      </c>
      <c r="G2806">
        <v>1</v>
      </c>
      <c r="H2806">
        <v>0</v>
      </c>
      <c r="I2806">
        <v>1</v>
      </c>
      <c r="J2806" t="str">
        <v>Pune</v>
      </c>
      <c r="K2806" t="str">
        <v>Saturday</v>
      </c>
    </row>
    <row r="2807" spans="1:11" x14ac:dyDescent="0.25">
      <c r="A2807" t="str">
        <v>BioLegend</v>
      </c>
      <c r="B2807">
        <v>12012</v>
      </c>
      <c r="C2807" t="str">
        <v>EED118995</v>
      </c>
      <c r="D2807" s="6">
        <v>45912</v>
      </c>
      <c r="E2807" s="6">
        <v>45918</v>
      </c>
      <c r="F2807">
        <v>359413</v>
      </c>
      <c r="G2807">
        <v>1</v>
      </c>
      <c r="H2807">
        <v>0</v>
      </c>
      <c r="I2807">
        <v>1</v>
      </c>
      <c r="J2807" t="str">
        <v>Pune</v>
      </c>
      <c r="K2807" t="str">
        <v>Saturday</v>
      </c>
    </row>
    <row r="2808" spans="1:11" x14ac:dyDescent="0.25">
      <c r="A2808" t="str">
        <v>BioLegend</v>
      </c>
      <c r="B2808">
        <v>15642</v>
      </c>
      <c r="C2808" t="str">
        <v>EED118995</v>
      </c>
      <c r="D2808" s="6">
        <v>45912</v>
      </c>
      <c r="E2808" s="6">
        <v>45918</v>
      </c>
      <c r="F2808">
        <v>360731</v>
      </c>
      <c r="G2808">
        <v>1</v>
      </c>
      <c r="H2808">
        <v>0</v>
      </c>
      <c r="I2808">
        <v>1</v>
      </c>
      <c r="J2808" t="str">
        <v>Pune</v>
      </c>
      <c r="K2808" t="str">
        <v>Saturday</v>
      </c>
    </row>
    <row r="2809" spans="1:11" x14ac:dyDescent="0.25">
      <c r="A2809" t="str">
        <v>BioLegend</v>
      </c>
      <c r="B2809">
        <v>22792</v>
      </c>
      <c r="C2809" t="str">
        <v>EED118995</v>
      </c>
      <c r="D2809" s="6">
        <v>45912</v>
      </c>
      <c r="E2809" s="6">
        <v>45918</v>
      </c>
      <c r="F2809">
        <v>369616</v>
      </c>
      <c r="G2809">
        <v>1</v>
      </c>
      <c r="H2809">
        <v>0</v>
      </c>
      <c r="I2809">
        <v>1</v>
      </c>
      <c r="J2809" t="str">
        <v>Banglore</v>
      </c>
      <c r="K2809" t="str">
        <v>Saturday</v>
      </c>
    </row>
    <row r="2810" spans="1:11" x14ac:dyDescent="0.25">
      <c r="A2810" t="str">
        <v>BioLegend</v>
      </c>
      <c r="B2810">
        <v>27852</v>
      </c>
      <c r="C2810" t="str">
        <v>EED118995</v>
      </c>
      <c r="D2810" s="6">
        <v>45912</v>
      </c>
      <c r="E2810" s="6">
        <v>45918</v>
      </c>
      <c r="F2810">
        <v>373746</v>
      </c>
      <c r="G2810">
        <v>2</v>
      </c>
      <c r="H2810">
        <v>0</v>
      </c>
      <c r="I2810">
        <v>2</v>
      </c>
      <c r="J2810" t="str">
        <v>Banglore</v>
      </c>
      <c r="K2810" t="str">
        <v>Saturday</v>
      </c>
    </row>
    <row r="2811" spans="1:11" x14ac:dyDescent="0.25">
      <c r="A2811" t="str">
        <v>BioLegend</v>
      </c>
      <c r="B2811">
        <v>8747.2000000000007</v>
      </c>
      <c r="C2811" t="str">
        <v>EED118995</v>
      </c>
      <c r="D2811" s="6">
        <v>45912</v>
      </c>
      <c r="E2811" s="6">
        <v>45918</v>
      </c>
      <c r="F2811">
        <v>379207</v>
      </c>
      <c r="G2811">
        <v>1</v>
      </c>
      <c r="H2811">
        <v>0</v>
      </c>
      <c r="I2811">
        <v>1</v>
      </c>
      <c r="J2811" t="str">
        <v>Pune</v>
      </c>
      <c r="K2811" t="str">
        <v>Saturday</v>
      </c>
    </row>
    <row r="2812" spans="1:11" x14ac:dyDescent="0.25">
      <c r="A2812" t="str">
        <v>BioLegend</v>
      </c>
      <c r="B2812">
        <v>17556</v>
      </c>
      <c r="C2812" t="str">
        <v>EED118995</v>
      </c>
      <c r="D2812" s="6">
        <v>45912</v>
      </c>
      <c r="E2812" s="6">
        <v>45918</v>
      </c>
      <c r="F2812">
        <v>384808</v>
      </c>
      <c r="G2812">
        <v>3</v>
      </c>
      <c r="H2812">
        <v>0</v>
      </c>
      <c r="I2812">
        <v>3</v>
      </c>
      <c r="J2812" t="str">
        <v>Hyderabad</v>
      </c>
      <c r="K2812" t="str">
        <v>Saturday</v>
      </c>
    </row>
    <row r="2813" spans="1:11" x14ac:dyDescent="0.25">
      <c r="A2813" t="str">
        <v>BioLegend</v>
      </c>
      <c r="B2813">
        <v>22052.799999999999</v>
      </c>
      <c r="C2813" t="str">
        <v>EED118995</v>
      </c>
      <c r="D2813" s="6">
        <v>45912</v>
      </c>
      <c r="E2813" s="6">
        <v>45918</v>
      </c>
      <c r="F2813">
        <v>395004</v>
      </c>
      <c r="G2813">
        <v>1</v>
      </c>
      <c r="H2813">
        <v>0</v>
      </c>
      <c r="I2813">
        <v>1</v>
      </c>
      <c r="J2813" t="str">
        <v>Delhi</v>
      </c>
      <c r="K2813" t="str">
        <v>Priyanka Madam</v>
      </c>
    </row>
    <row r="2814" spans="1:11" x14ac:dyDescent="0.25">
      <c r="A2814" t="str">
        <v>BioLegend</v>
      </c>
      <c r="B2814">
        <v>10287.199999999999</v>
      </c>
      <c r="C2814" t="str">
        <v>EED118995</v>
      </c>
      <c r="D2814" s="6">
        <v>45912</v>
      </c>
      <c r="E2814" s="6">
        <v>45918</v>
      </c>
      <c r="F2814">
        <v>400118</v>
      </c>
      <c r="G2814">
        <v>3</v>
      </c>
      <c r="H2814">
        <v>0</v>
      </c>
      <c r="I2814">
        <v>3</v>
      </c>
      <c r="J2814" t="str">
        <v>Hyderabad</v>
      </c>
      <c r="K2814" t="str">
        <v>Saturday</v>
      </c>
    </row>
    <row r="2815" spans="1:11" x14ac:dyDescent="0.25">
      <c r="A2815" t="str">
        <v>BioLegend</v>
      </c>
      <c r="B2815">
        <v>11026.4</v>
      </c>
      <c r="C2815" t="str">
        <v>EED118995</v>
      </c>
      <c r="D2815" s="6">
        <v>45912</v>
      </c>
      <c r="E2815" s="6">
        <v>45918</v>
      </c>
      <c r="F2815">
        <v>400128</v>
      </c>
      <c r="G2815">
        <v>3</v>
      </c>
      <c r="H2815">
        <v>0</v>
      </c>
      <c r="I2815">
        <v>3</v>
      </c>
      <c r="J2815" t="str">
        <v>Hyderabad</v>
      </c>
      <c r="K2815" t="str">
        <v>Saturday</v>
      </c>
    </row>
    <row r="2816" spans="1:11" x14ac:dyDescent="0.25">
      <c r="A2816" t="str">
        <v>BioLegend</v>
      </c>
      <c r="B2816">
        <v>2895.2</v>
      </c>
      <c r="C2816" t="str">
        <v>EED118995</v>
      </c>
      <c r="D2816" s="6">
        <v>45912</v>
      </c>
      <c r="E2816" s="6">
        <v>45918</v>
      </c>
      <c r="F2816">
        <v>400137</v>
      </c>
      <c r="G2816">
        <v>1</v>
      </c>
      <c r="H2816">
        <v>0</v>
      </c>
      <c r="I2816">
        <v>1</v>
      </c>
      <c r="J2816" t="str">
        <v>Gujrat</v>
      </c>
      <c r="K2816" t="str">
        <v>Saturday</v>
      </c>
    </row>
    <row r="2817" spans="1:11" x14ac:dyDescent="0.25">
      <c r="A2817" t="str">
        <v>BioLegend</v>
      </c>
      <c r="B2817">
        <v>7268.7999999999993</v>
      </c>
      <c r="C2817" t="str">
        <v>EED118995</v>
      </c>
      <c r="D2817" s="6">
        <v>45912</v>
      </c>
      <c r="E2817" s="6">
        <v>45918</v>
      </c>
      <c r="F2817">
        <v>400208</v>
      </c>
      <c r="G2817">
        <v>1</v>
      </c>
      <c r="H2817">
        <v>0</v>
      </c>
      <c r="I2817">
        <v>1</v>
      </c>
      <c r="J2817" t="str">
        <v>Hyderabad</v>
      </c>
      <c r="K2817" t="str">
        <v>Saturday</v>
      </c>
    </row>
    <row r="2818" spans="1:11" x14ac:dyDescent="0.25">
      <c r="A2818" t="str">
        <v>BioLegend</v>
      </c>
      <c r="B2818">
        <v>27258</v>
      </c>
      <c r="C2818" t="str">
        <v>EED118995</v>
      </c>
      <c r="D2818" s="6">
        <v>45912</v>
      </c>
      <c r="E2818" s="6">
        <v>45918</v>
      </c>
      <c r="F2818">
        <v>400274</v>
      </c>
      <c r="G2818">
        <v>3</v>
      </c>
      <c r="H2818">
        <v>0</v>
      </c>
      <c r="I2818">
        <v>3</v>
      </c>
      <c r="J2818" t="str">
        <v>Hyderabad</v>
      </c>
      <c r="K2818" t="str">
        <v>Saturday</v>
      </c>
    </row>
    <row r="2819" spans="1:11" x14ac:dyDescent="0.25">
      <c r="A2819" t="str">
        <v>BioLegend</v>
      </c>
      <c r="B2819">
        <v>11888.8</v>
      </c>
      <c r="C2819" t="str">
        <v>EED118995</v>
      </c>
      <c r="D2819" s="6">
        <v>45912</v>
      </c>
      <c r="E2819" s="6">
        <v>45918</v>
      </c>
      <c r="F2819">
        <v>400334</v>
      </c>
      <c r="G2819">
        <v>2</v>
      </c>
      <c r="H2819">
        <v>0</v>
      </c>
      <c r="I2819">
        <v>2</v>
      </c>
      <c r="J2819" t="str">
        <v>Hyderabad</v>
      </c>
      <c r="K2819" t="str">
        <v>Saturday</v>
      </c>
    </row>
    <row r="2820" spans="1:11" x14ac:dyDescent="0.25">
      <c r="A2820" t="str">
        <v>BioLegend</v>
      </c>
      <c r="B2820">
        <v>30492</v>
      </c>
      <c r="C2820" t="str">
        <v>EED118995</v>
      </c>
      <c r="D2820" s="6">
        <v>45912</v>
      </c>
      <c r="E2820" s="6">
        <v>45918</v>
      </c>
      <c r="F2820">
        <v>405225</v>
      </c>
      <c r="G2820">
        <v>1</v>
      </c>
      <c r="H2820">
        <v>0</v>
      </c>
      <c r="I2820">
        <v>1</v>
      </c>
      <c r="J2820" t="str">
        <v>Bhopal</v>
      </c>
      <c r="K2820" t="str">
        <v>Saturday</v>
      </c>
    </row>
    <row r="2821" spans="1:11" x14ac:dyDescent="0.25">
      <c r="A2821" t="str">
        <v>BioLegend</v>
      </c>
      <c r="B2821">
        <v>14106.399999999998</v>
      </c>
      <c r="C2821" t="str">
        <v>EED118995</v>
      </c>
      <c r="D2821" s="6">
        <v>45912</v>
      </c>
      <c r="E2821" s="6">
        <v>45918</v>
      </c>
      <c r="F2821">
        <v>422302</v>
      </c>
      <c r="G2821">
        <v>3</v>
      </c>
      <c r="H2821">
        <v>0</v>
      </c>
      <c r="I2821">
        <v>3</v>
      </c>
      <c r="J2821" t="str">
        <v>Hyderabad</v>
      </c>
      <c r="K2821" t="str">
        <v>Saturday</v>
      </c>
    </row>
    <row r="2822" spans="1:11" x14ac:dyDescent="0.25">
      <c r="A2822" t="str">
        <v>BioLegend</v>
      </c>
      <c r="B2822">
        <v>2772</v>
      </c>
      <c r="C2822" t="str">
        <v>EED118995</v>
      </c>
      <c r="D2822" s="6">
        <v>45912</v>
      </c>
      <c r="E2822" s="6">
        <v>45918</v>
      </c>
      <c r="F2822">
        <v>423201</v>
      </c>
      <c r="G2822">
        <v>4</v>
      </c>
      <c r="H2822">
        <v>0</v>
      </c>
      <c r="I2822">
        <v>4</v>
      </c>
      <c r="J2822" t="str">
        <v>Hyderabad</v>
      </c>
      <c r="K2822" t="str">
        <v>Saturday</v>
      </c>
    </row>
    <row r="2823" spans="1:11" x14ac:dyDescent="0.25">
      <c r="A2823" t="str">
        <v>BioLegend</v>
      </c>
      <c r="B2823">
        <v>17028</v>
      </c>
      <c r="C2823" t="str">
        <v>EED118995</v>
      </c>
      <c r="D2823" s="6">
        <v>45912</v>
      </c>
      <c r="E2823" s="6">
        <v>45918</v>
      </c>
      <c r="F2823">
        <v>424902</v>
      </c>
      <c r="G2823">
        <v>1</v>
      </c>
      <c r="H2823">
        <v>0</v>
      </c>
      <c r="I2823">
        <v>1</v>
      </c>
      <c r="J2823" t="str">
        <v>Hyderabad</v>
      </c>
      <c r="K2823" t="str">
        <v>Saturday</v>
      </c>
    </row>
    <row r="2824" spans="1:11" x14ac:dyDescent="0.25">
      <c r="A2824" t="str">
        <v>BioLegend</v>
      </c>
      <c r="B2824">
        <v>34680.800000000003</v>
      </c>
      <c r="C2824" t="str">
        <v>EED118995</v>
      </c>
      <c r="D2824" s="6">
        <v>45912</v>
      </c>
      <c r="E2824" s="6">
        <v>45918</v>
      </c>
      <c r="F2824">
        <v>426103</v>
      </c>
      <c r="G2824">
        <v>1</v>
      </c>
      <c r="H2824">
        <v>0</v>
      </c>
      <c r="I2824">
        <v>1</v>
      </c>
      <c r="J2824" t="str">
        <v>Ahemedabad</v>
      </c>
      <c r="K2824" t="str">
        <v>Saturday</v>
      </c>
    </row>
    <row r="2825" spans="1:11" x14ac:dyDescent="0.25">
      <c r="A2825" t="str">
        <v>BioLegend</v>
      </c>
      <c r="B2825">
        <v>9424.8000000000011</v>
      </c>
      <c r="C2825" t="str">
        <v>EED118995</v>
      </c>
      <c r="D2825" s="6">
        <v>45912</v>
      </c>
      <c r="E2825" s="6">
        <v>45918</v>
      </c>
      <c r="F2825">
        <v>426202</v>
      </c>
      <c r="G2825">
        <v>6</v>
      </c>
      <c r="H2825">
        <v>0</v>
      </c>
      <c r="I2825">
        <v>6</v>
      </c>
      <c r="J2825" t="str">
        <v>Pune</v>
      </c>
      <c r="K2825" t="str">
        <v>Saturday</v>
      </c>
    </row>
    <row r="2826" spans="1:11" x14ac:dyDescent="0.25">
      <c r="A2826" t="str">
        <v>BioLegend</v>
      </c>
      <c r="B2826">
        <v>6899.2000000000007</v>
      </c>
      <c r="C2826" t="str">
        <v>EED118995</v>
      </c>
      <c r="D2826" s="6">
        <v>45912</v>
      </c>
      <c r="E2826" s="6">
        <v>45918</v>
      </c>
      <c r="F2826">
        <v>575304</v>
      </c>
      <c r="G2826">
        <v>1</v>
      </c>
      <c r="H2826">
        <v>0</v>
      </c>
      <c r="I2826">
        <v>1</v>
      </c>
      <c r="J2826" t="str">
        <v>Kerala</v>
      </c>
      <c r="K2826" t="str">
        <v>Saturday</v>
      </c>
    </row>
    <row r="2827" spans="1:11" x14ac:dyDescent="0.25">
      <c r="A2827" t="str">
        <v>BioLegend</v>
      </c>
      <c r="B2827">
        <v>15584.8</v>
      </c>
      <c r="C2827" t="str">
        <v>EED118995</v>
      </c>
      <c r="D2827" s="6">
        <v>45912</v>
      </c>
      <c r="E2827" s="6">
        <v>45918</v>
      </c>
      <c r="F2827">
        <v>582304</v>
      </c>
      <c r="G2827">
        <v>1</v>
      </c>
      <c r="H2827">
        <v>0</v>
      </c>
      <c r="I2827">
        <v>1</v>
      </c>
      <c r="J2827" t="str">
        <v>Pune</v>
      </c>
      <c r="K2827" t="str">
        <v>Saturday</v>
      </c>
    </row>
    <row r="2828" spans="1:11" x14ac:dyDescent="0.25">
      <c r="A2828" t="str">
        <v>BioLegend</v>
      </c>
      <c r="B2828">
        <v>23531.199999999997</v>
      </c>
      <c r="C2828" t="str">
        <v>EED118995</v>
      </c>
      <c r="D2828" s="6">
        <v>45912</v>
      </c>
      <c r="E2828" s="6">
        <v>45918</v>
      </c>
      <c r="F2828">
        <v>626810</v>
      </c>
      <c r="G2828">
        <v>1</v>
      </c>
      <c r="H2828">
        <v>0</v>
      </c>
      <c r="I2828">
        <v>1</v>
      </c>
      <c r="J2828" t="str">
        <v>Banglore</v>
      </c>
      <c r="K2828" t="str">
        <v>Saturday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>
        <v>45918</v>
      </c>
      <c r="F2829">
        <v>740042</v>
      </c>
      <c r="G2829">
        <v>1</v>
      </c>
      <c r="H2829">
        <v>0</v>
      </c>
      <c r="I2829">
        <v>1</v>
      </c>
      <c r="J2829" t="str">
        <v>Banglore</v>
      </c>
      <c r="K2829" t="str">
        <v>Saturday (one kit of 12 Pcs) (Payment Slip)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>
        <v>45918</v>
      </c>
      <c r="F2830">
        <v>740043</v>
      </c>
      <c r="G2830">
        <v>1</v>
      </c>
      <c r="H2830">
        <v>0</v>
      </c>
      <c r="I2830">
        <v>1</v>
      </c>
      <c r="J2830" t="str">
        <v>Banglore</v>
      </c>
      <c r="K2830" t="str">
        <v>Saturday (one kit of 12 Pcs) (Payment Slip)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>
        <v>45918</v>
      </c>
      <c r="F2831">
        <v>740044</v>
      </c>
      <c r="G2831">
        <v>1</v>
      </c>
      <c r="H2831">
        <v>0</v>
      </c>
      <c r="I2831">
        <v>1</v>
      </c>
      <c r="J2831" t="str">
        <v>Banglore</v>
      </c>
      <c r="K2831" t="str">
        <v>Saturday (one kit of 12 Pcs) (Payment Slip)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>
        <v>45918</v>
      </c>
      <c r="F2832">
        <v>740045</v>
      </c>
      <c r="G2832">
        <v>1</v>
      </c>
      <c r="H2832">
        <v>0</v>
      </c>
      <c r="I2832">
        <v>1</v>
      </c>
      <c r="J2832" t="str">
        <v>Banglore</v>
      </c>
      <c r="K2832" t="str">
        <v>Saturday (one kit of 12 Pcs) (Payment Slip)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>
        <v>45918</v>
      </c>
      <c r="F2833">
        <v>740046</v>
      </c>
      <c r="G2833">
        <v>1</v>
      </c>
      <c r="H2833">
        <v>0</v>
      </c>
      <c r="I2833">
        <v>1</v>
      </c>
      <c r="J2833" t="str">
        <v>Banglore</v>
      </c>
      <c r="K2833" t="str">
        <v>Saturday (one kit of 12 Pcs) (Payment Slip)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>
        <v>45918</v>
      </c>
      <c r="F2834">
        <v>740047</v>
      </c>
      <c r="G2834">
        <v>1</v>
      </c>
      <c r="H2834">
        <v>0</v>
      </c>
      <c r="I2834">
        <v>1</v>
      </c>
      <c r="J2834" t="str">
        <v>Banglore</v>
      </c>
      <c r="K2834" t="str">
        <v>Saturday (one kit of 12 Pcs) (Payment Slip)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>
        <v>45918</v>
      </c>
      <c r="F2835">
        <v>740052</v>
      </c>
      <c r="G2835">
        <v>1</v>
      </c>
      <c r="H2835">
        <v>0</v>
      </c>
      <c r="I2835">
        <v>1</v>
      </c>
      <c r="J2835" t="str">
        <v>Banglore</v>
      </c>
      <c r="K2835" t="str">
        <v>Saturday (one kit of 12 Pcs) (Payment Slip)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>
        <v>45918</v>
      </c>
      <c r="F2836">
        <v>740053</v>
      </c>
      <c r="G2836">
        <v>1</v>
      </c>
      <c r="H2836">
        <v>0</v>
      </c>
      <c r="I2836">
        <v>1</v>
      </c>
      <c r="J2836" t="str">
        <v>Banglore</v>
      </c>
      <c r="K2836" t="str">
        <v>Saturday (one kit of 12 Pcs) (Payment Slip)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>
        <v>45918</v>
      </c>
      <c r="F2837">
        <v>740368</v>
      </c>
      <c r="G2837">
        <v>1</v>
      </c>
      <c r="H2837">
        <v>0</v>
      </c>
      <c r="I2837">
        <v>1</v>
      </c>
      <c r="J2837" t="str">
        <v>Banglore</v>
      </c>
      <c r="K2837" t="str">
        <v>Saturday (one kit of 12 Pcs) (Payment Slip)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>
        <v>45918</v>
      </c>
      <c r="F2838">
        <v>740717</v>
      </c>
      <c r="G2838">
        <v>1</v>
      </c>
      <c r="H2838">
        <v>0</v>
      </c>
      <c r="I2838">
        <v>1</v>
      </c>
      <c r="J2838" t="str">
        <v>Banglore</v>
      </c>
      <c r="K2838" t="str">
        <v>Saturday (one kit of 12 Pcs) (Payment Slip)</v>
      </c>
    </row>
    <row r="2839" spans="1:11" x14ac:dyDescent="0.25">
      <c r="A2839" t="str">
        <v>BioLegend</v>
      </c>
      <c r="B2839">
        <v>88</v>
      </c>
      <c r="C2839" t="str">
        <v>EED118995</v>
      </c>
      <c r="D2839" s="6">
        <v>45912</v>
      </c>
      <c r="E2839" s="6">
        <v>45918</v>
      </c>
      <c r="F2839">
        <v>740809</v>
      </c>
      <c r="G2839">
        <v>1</v>
      </c>
      <c r="H2839">
        <v>0</v>
      </c>
      <c r="I2839">
        <v>1</v>
      </c>
      <c r="J2839" t="e">
        <v>#N/A</v>
      </c>
      <c r="K2839" t="str">
        <v>Mohan Sir, (Demo)</v>
      </c>
    </row>
    <row r="2840" spans="1:11" x14ac:dyDescent="0.25">
      <c r="A2840" t="str">
        <v>BioLegend</v>
      </c>
      <c r="B2840">
        <v>18110.400000000001</v>
      </c>
      <c r="C2840" t="str">
        <v>EED118995</v>
      </c>
      <c r="D2840" s="6">
        <v>45912</v>
      </c>
      <c r="E2840" s="6">
        <v>45918</v>
      </c>
      <c r="F2840">
        <v>741041</v>
      </c>
      <c r="G2840">
        <v>1</v>
      </c>
      <c r="H2840">
        <v>0</v>
      </c>
      <c r="I2840">
        <v>1</v>
      </c>
      <c r="J2840" t="str">
        <v>Banglore</v>
      </c>
      <c r="K2840" t="str">
        <v>Saturday (one kit of 12 Pcs) (Payment Slip)</v>
      </c>
    </row>
    <row r="2841" spans="1:11" x14ac:dyDescent="0.25">
      <c r="A2841" t="str">
        <v>BioLegend</v>
      </c>
      <c r="B2841">
        <v>3634.3999999999996</v>
      </c>
      <c r="C2841" t="str">
        <v>EED118995</v>
      </c>
      <c r="D2841" s="6">
        <v>45912</v>
      </c>
      <c r="E2841" s="6">
        <v>45918</v>
      </c>
      <c r="F2841">
        <v>741042</v>
      </c>
      <c r="G2841">
        <v>1</v>
      </c>
      <c r="H2841">
        <v>0</v>
      </c>
      <c r="I2841">
        <v>1</v>
      </c>
      <c r="J2841" t="str">
        <v>Banglore</v>
      </c>
      <c r="K2841" t="str">
        <v>Saturday (one kit of 12 Pcs) (Payment Slip)</v>
      </c>
    </row>
    <row r="2842" spans="1:11" x14ac:dyDescent="0.25">
      <c r="A2842" t="str">
        <v>BioLegend</v>
      </c>
      <c r="B2842">
        <v>15114</v>
      </c>
      <c r="C2842" t="str">
        <v>EED118995</v>
      </c>
      <c r="D2842" s="6">
        <v>45912</v>
      </c>
      <c r="E2842" s="6">
        <v>45918</v>
      </c>
      <c r="F2842">
        <v>846102</v>
      </c>
      <c r="G2842">
        <v>1</v>
      </c>
      <c r="H2842">
        <v>0</v>
      </c>
      <c r="I2842">
        <v>1</v>
      </c>
      <c r="J2842" t="str">
        <v>Hyderabad</v>
      </c>
      <c r="K2842" t="str">
        <v>Saturday</v>
      </c>
    </row>
    <row r="2843" spans="1:11" x14ac:dyDescent="0.25">
      <c r="A2843" t="str">
        <v>BioLegend</v>
      </c>
      <c r="B2843">
        <v>87120</v>
      </c>
      <c r="C2843" t="str">
        <v>EED118995</v>
      </c>
      <c r="D2843" s="6">
        <v>45912</v>
      </c>
      <c r="E2843" s="6">
        <v>45918</v>
      </c>
      <c r="F2843">
        <v>900007328</v>
      </c>
      <c r="G2843">
        <v>2</v>
      </c>
      <c r="H2843">
        <v>0</v>
      </c>
      <c r="I2843">
        <v>2</v>
      </c>
      <c r="J2843" t="str">
        <v>MADURAI</v>
      </c>
      <c r="K2843" t="str">
        <v>Saturday</v>
      </c>
    </row>
    <row r="2844" spans="1:11" x14ac:dyDescent="0.25">
      <c r="A2844" t="str">
        <v>BioLegend</v>
      </c>
      <c r="B2844">
        <v>135520</v>
      </c>
      <c r="C2844" t="str">
        <v>EED118995</v>
      </c>
      <c r="D2844" s="6">
        <v>45912</v>
      </c>
      <c r="E2844" s="6">
        <v>45918</v>
      </c>
      <c r="F2844">
        <v>900007329</v>
      </c>
      <c r="G2844">
        <v>2</v>
      </c>
      <c r="H2844">
        <v>0</v>
      </c>
      <c r="I2844">
        <v>2</v>
      </c>
      <c r="J2844" t="str">
        <v>MADURAI</v>
      </c>
      <c r="K2844" t="str">
        <v>Saturday</v>
      </c>
    </row>
    <row r="2845" spans="1:11" x14ac:dyDescent="0.25">
      <c r="A2845" t="str">
        <v>BioLegend</v>
      </c>
      <c r="B2845">
        <v>5482.4</v>
      </c>
      <c r="C2845" t="str">
        <v>EED118995</v>
      </c>
      <c r="D2845" s="6">
        <v>45912</v>
      </c>
      <c r="E2845" s="6">
        <v>45918</v>
      </c>
      <c r="F2845">
        <v>906113</v>
      </c>
      <c r="G2845">
        <v>1</v>
      </c>
      <c r="H2845">
        <v>0</v>
      </c>
      <c r="I2845">
        <v>1</v>
      </c>
      <c r="J2845" t="str">
        <v>Hyderabad</v>
      </c>
      <c r="K2845" t="str">
        <v>Saturday</v>
      </c>
    </row>
    <row r="2846" spans="1:11" x14ac:dyDescent="0.25">
      <c r="A2846" t="str">
        <v>BioLegend</v>
      </c>
      <c r="B2846">
        <v>13428.8</v>
      </c>
      <c r="C2846" t="str">
        <v>EED118995</v>
      </c>
      <c r="D2846" s="6">
        <v>45912</v>
      </c>
      <c r="E2846" s="6">
        <v>45918</v>
      </c>
      <c r="F2846">
        <v>921304</v>
      </c>
      <c r="G2846">
        <v>1</v>
      </c>
      <c r="H2846">
        <v>0</v>
      </c>
      <c r="I2846">
        <v>1</v>
      </c>
      <c r="J2846" t="str">
        <v>Pune</v>
      </c>
      <c r="K2846" t="str">
        <v>Saturday</v>
      </c>
    </row>
    <row r="2847" spans="1:11" x14ac:dyDescent="0.25">
      <c r="A2847" t="str">
        <v>BioLegend</v>
      </c>
      <c r="B2847">
        <v>7823.2000000000007</v>
      </c>
      <c r="C2847" t="str">
        <v>EED118995</v>
      </c>
      <c r="D2847" s="6">
        <v>45912</v>
      </c>
      <c r="E2847" s="6">
        <v>45918</v>
      </c>
      <c r="F2847">
        <v>926201</v>
      </c>
      <c r="G2847">
        <v>1</v>
      </c>
      <c r="H2847">
        <v>0</v>
      </c>
      <c r="I2847">
        <v>1</v>
      </c>
      <c r="J2847" t="str">
        <v>Pune</v>
      </c>
      <c r="K2847" t="str">
        <v>Saturday</v>
      </c>
    </row>
    <row r="2848" spans="1:11" x14ac:dyDescent="0.25">
      <c r="A2848">
        <v>0</v>
      </c>
      <c r="B2848">
        <v>0</v>
      </c>
      <c r="C2848">
        <v>0</v>
      </c>
      <c r="D2848" s="6">
        <v>0</v>
      </c>
      <c r="E2848" s="6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3454</v>
      </c>
      <c r="D1" s="52" t="s">
        <v>6</v>
      </c>
      <c r="E1" s="52" t="s">
        <v>3455</v>
      </c>
      <c r="F1" s="52" t="s">
        <v>2534</v>
      </c>
      <c r="G1" s="52" t="s">
        <v>3456</v>
      </c>
      <c r="H1" s="52"/>
      <c r="I1" s="52" t="s">
        <v>3457</v>
      </c>
      <c r="J1" s="52" t="s">
        <v>3459</v>
      </c>
      <c r="K1" s="52" t="s">
        <v>3458</v>
      </c>
      <c r="L1" s="52" t="s">
        <v>3460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2602</v>
      </c>
      <c r="E2" s="26">
        <f ca="1">SUMIF('Report 2'!A:N,'Brand Wise Report'!A2,'Report 2'!M:M)</f>
        <v>40750738.160000011</v>
      </c>
      <c r="F2" s="26">
        <f ca="1">SUMIF('Report 2'!A:N,'Brand Wise Report'!A2,'Report 2'!I:I)</f>
        <v>234</v>
      </c>
      <c r="G2" s="26">
        <f ca="1">SUMIF('Report 2'!A:N,'Brand Wise Report'!A2,'Report 2'!N:N)</f>
        <v>910685.60000000009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168</v>
      </c>
      <c r="L2" s="26">
        <f>SUMIFS('Report 2'!N:N,'Report 2'!A:A,A2,'Report 2'!J:J,"&lt;&gt;stock")</f>
        <v>531757.59999999986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190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20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5</v>
      </c>
      <c r="J3" s="26">
        <f>SUMIFS('Report 2'!N:N,'Report 2'!A:A,A3,'Report 2'!J:J,"stock")</f>
        <v>39019.199999999997</v>
      </c>
      <c r="K3" s="26">
        <f>SUMIFS('Report 2'!I:I,'Report 2'!A:A,A3,'Report 2'!J:J,"&lt;&gt;stock")</f>
        <v>15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1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1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30</v>
      </c>
      <c r="E8" s="26">
        <f ca="1">SUMIF('Report 2'!A:N,'Brand Wise Report'!A8,'Report 2'!M:M)</f>
        <v>409464.88</v>
      </c>
      <c r="F8" s="26">
        <f ca="1">SUMIF('Report 2'!A:N,'Brand Wise Report'!A8,'Report 2'!I:I)</f>
        <v>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3461</v>
      </c>
      <c r="B38" s="52">
        <f t="shared" ref="B38:G38" ca="1" si="0">SUM(B2:B37)</f>
        <v>3872</v>
      </c>
      <c r="C38" s="52">
        <f t="shared" ca="1" si="0"/>
        <v>66676463.839999966</v>
      </c>
      <c r="D38" s="52">
        <f t="shared" ca="1" si="0"/>
        <v>3437</v>
      </c>
      <c r="E38" s="52">
        <f t="shared" ca="1" si="0"/>
        <v>64279672.320000023</v>
      </c>
      <c r="F38" s="52">
        <f t="shared" ca="1" si="0"/>
        <v>435</v>
      </c>
      <c r="G38" s="52">
        <f t="shared" ca="1" si="0"/>
        <v>2396791.52</v>
      </c>
      <c r="H38" s="52"/>
      <c r="I38" s="52">
        <f>SUM(I2:I37)</f>
        <v>237</v>
      </c>
      <c r="J38" s="52">
        <f>SUM(J2:J37)</f>
        <v>1788387.6800000002</v>
      </c>
      <c r="K38" s="52">
        <f>SUM(K2:K37)</f>
        <v>198</v>
      </c>
      <c r="L38" s="52">
        <f>SUM(L2:L37)</f>
        <v>608403.83999999985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2025-09-18T11:11:59Z</dcterms:modified>
  <cp:contentStatus/>
</cp:coreProperties>
</file>