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22ADAD5A-61EE-4501-868C-E948EE2A789C}" xr6:coauthVersionLast="47" xr6:coauthVersionMax="47" xr10:uidLastSave="{00000000-0000-0000-0000-000000000000}"/>
  <bookViews>
    <workbookView xWindow="0" yWindow="0" windowWidth="19200" windowHeight="1476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r:id="rId11"/>
    <sheet name="Dispatches" sheetId="31" r:id="rId12"/>
  </sheets>
  <definedNames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List'!$A$1:$F$200</definedName>
    <definedName name="_xlnm._FilterDatabase" localSheetId="4" hidden="1">'Disptach Document'!$A$1:$F$365</definedName>
    <definedName name="_xlnm._FilterDatabase" localSheetId="8" hidden="1">'Item Wise Current Inventory'!$A$1:$H$271</definedName>
    <definedName name="_xlnm._FilterDatabase" localSheetId="0" hidden="1">MasterSheet!$A$1:$AB$2859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753" i="1" l="1"/>
  <c r="F2753" i="1" s="1"/>
  <c r="V2753" i="1"/>
  <c r="L2753" i="1"/>
  <c r="G2753" i="1"/>
  <c r="A201" i="20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Y2754" i="1"/>
  <c r="Z2754" i="1"/>
  <c r="AA2754" i="1"/>
  <c r="AB2754" i="1"/>
  <c r="F2754" i="1" s="1"/>
  <c r="Y2755" i="1"/>
  <c r="Z2755" i="1"/>
  <c r="AA2755" i="1"/>
  <c r="AB2755" i="1"/>
  <c r="F2755" i="1" s="1"/>
  <c r="Y2756" i="1"/>
  <c r="Z2756" i="1"/>
  <c r="AA2756" i="1"/>
  <c r="AB2756" i="1"/>
  <c r="F2756" i="1" s="1"/>
  <c r="Y2757" i="1"/>
  <c r="Z2757" i="1"/>
  <c r="AA2757" i="1"/>
  <c r="AB2757" i="1"/>
  <c r="F2757" i="1" s="1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Y2859" i="1"/>
  <c r="Z2859" i="1"/>
  <c r="AA2859" i="1"/>
  <c r="AB2859" i="1"/>
  <c r="F2859" i="1" s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Y2737" i="1"/>
  <c r="Z2737" i="1"/>
  <c r="AA2737" i="1"/>
  <c r="Y2738" i="1"/>
  <c r="Z2738" i="1"/>
  <c r="AA2738" i="1"/>
  <c r="Y2739" i="1"/>
  <c r="Z2739" i="1"/>
  <c r="AA2739" i="1"/>
  <c r="Y2740" i="1"/>
  <c r="Z2740" i="1"/>
  <c r="AA2740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AB2750" i="1"/>
  <c r="F2750" i="1" s="1"/>
  <c r="AB2751" i="1"/>
  <c r="F2751" i="1" s="1"/>
  <c r="AB2752" i="1"/>
  <c r="F2752" i="1" s="1"/>
  <c r="V2750" i="1"/>
  <c r="V2751" i="1"/>
  <c r="V2752" i="1"/>
  <c r="L2750" i="1"/>
  <c r="L2751" i="1"/>
  <c r="L2752" i="1"/>
  <c r="G2750" i="1"/>
  <c r="G2751" i="1"/>
  <c r="G2752" i="1"/>
  <c r="AB2741" i="1"/>
  <c r="F2741" i="1" s="1"/>
  <c r="AB2742" i="1"/>
  <c r="F2742" i="1" s="1"/>
  <c r="AB2743" i="1"/>
  <c r="F2743" i="1" s="1"/>
  <c r="AB2744" i="1"/>
  <c r="F2744" i="1" s="1"/>
  <c r="AB2745" i="1"/>
  <c r="F2745" i="1" s="1"/>
  <c r="AB2746" i="1"/>
  <c r="F2746" i="1" s="1"/>
  <c r="AB2747" i="1"/>
  <c r="F2747" i="1" s="1"/>
  <c r="AB2748" i="1"/>
  <c r="F2748" i="1" s="1"/>
  <c r="AB2749" i="1"/>
  <c r="F2749" i="1" s="1"/>
  <c r="V2741" i="1"/>
  <c r="V2742" i="1"/>
  <c r="V2743" i="1"/>
  <c r="V2744" i="1"/>
  <c r="V2745" i="1"/>
  <c r="V2746" i="1"/>
  <c r="V2747" i="1"/>
  <c r="V2748" i="1"/>
  <c r="V2749" i="1"/>
  <c r="L2741" i="1"/>
  <c r="L2742" i="1"/>
  <c r="L2743" i="1"/>
  <c r="L2744" i="1"/>
  <c r="L2745" i="1"/>
  <c r="L2746" i="1"/>
  <c r="L2747" i="1"/>
  <c r="L2748" i="1"/>
  <c r="L2749" i="1"/>
  <c r="G2741" i="1"/>
  <c r="G2742" i="1"/>
  <c r="G2743" i="1"/>
  <c r="G2744" i="1"/>
  <c r="G2745" i="1"/>
  <c r="G2746" i="1"/>
  <c r="G2747" i="1"/>
  <c r="G2748" i="1"/>
  <c r="G2749" i="1"/>
  <c r="AB2739" i="1"/>
  <c r="F2739" i="1" s="1"/>
  <c r="AB2740" i="1"/>
  <c r="F2740" i="1" s="1"/>
  <c r="V2739" i="1"/>
  <c r="V2740" i="1"/>
  <c r="L2739" i="1"/>
  <c r="L2740" i="1"/>
  <c r="G2739" i="1"/>
  <c r="G2740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38" i="1"/>
  <c r="L2737" i="1"/>
  <c r="AB2737" i="1"/>
  <c r="AB2738" i="1"/>
  <c r="F2738" i="1" s="1"/>
  <c r="V2737" i="1"/>
  <c r="V2738" i="1"/>
  <c r="F2737" i="1"/>
  <c r="G2737" i="1"/>
  <c r="G2738" i="1"/>
  <c r="L2327" i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07" i="1"/>
  <c r="G2706" i="1"/>
  <c r="Y2706" i="1"/>
  <c r="Z2706" i="1"/>
  <c r="AA2706" i="1"/>
  <c r="Y2707" i="1"/>
  <c r="Z2707" i="1"/>
  <c r="AA2707" i="1"/>
  <c r="AB2706" i="1"/>
  <c r="F2706" i="1" s="1"/>
  <c r="AB2707" i="1"/>
  <c r="F2707" i="1" s="1"/>
  <c r="V2706" i="1"/>
  <c r="V2707" i="1"/>
  <c r="L2706" i="1"/>
  <c r="L2707" i="1"/>
  <c r="G2611" i="1"/>
  <c r="L2611" i="1"/>
  <c r="V2611" i="1"/>
  <c r="Y2611" i="1"/>
  <c r="Z2611" i="1"/>
  <c r="AA2611" i="1"/>
  <c r="AB2611" i="1"/>
  <c r="F261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F2633" i="1" s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F2690" i="1" s="1"/>
  <c r="Y2691" i="1"/>
  <c r="Z2691" i="1"/>
  <c r="AA2691" i="1"/>
  <c r="AB2691" i="1"/>
  <c r="F2691" i="1" s="1"/>
  <c r="Y2692" i="1"/>
  <c r="Z2692" i="1"/>
  <c r="AA2692" i="1"/>
  <c r="AB2692" i="1"/>
  <c r="F2692" i="1" s="1"/>
  <c r="Y2693" i="1"/>
  <c r="Z2693" i="1"/>
  <c r="AA2693" i="1"/>
  <c r="AB2693" i="1"/>
  <c r="F2693" i="1" s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645" i="1"/>
  <c r="V2645" i="1"/>
  <c r="G2633" i="1"/>
  <c r="V2633" i="1"/>
  <c r="G2655" i="1"/>
  <c r="V2655" i="1"/>
  <c r="G2704" i="1"/>
  <c r="G2705" i="1"/>
  <c r="V2704" i="1"/>
  <c r="V2705" i="1"/>
  <c r="V2703" i="1"/>
  <c r="G2703" i="1"/>
  <c r="V2699" i="1"/>
  <c r="V2700" i="1"/>
  <c r="V2701" i="1"/>
  <c r="V2702" i="1"/>
  <c r="G2699" i="1"/>
  <c r="G2700" i="1"/>
  <c r="G2701" i="1"/>
  <c r="G2702" i="1"/>
  <c r="V2698" i="1"/>
  <c r="G2698" i="1"/>
  <c r="G2695" i="1"/>
  <c r="G2696" i="1"/>
  <c r="G2697" i="1"/>
  <c r="G2694" i="1"/>
  <c r="V2694" i="1"/>
  <c r="V2695" i="1"/>
  <c r="V2696" i="1"/>
  <c r="V2697" i="1"/>
  <c r="V2692" i="1"/>
  <c r="V2693" i="1"/>
  <c r="G2692" i="1"/>
  <c r="G2693" i="1"/>
  <c r="G2691" i="1"/>
  <c r="V2690" i="1"/>
  <c r="V2691" i="1"/>
  <c r="G2690" i="1"/>
  <c r="V2306" i="1"/>
  <c r="G2306" i="1"/>
  <c r="O1678" i="1" l="1"/>
  <c r="F1678" i="1"/>
  <c r="V1678" i="1"/>
  <c r="G1678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4" i="1"/>
  <c r="F2635" i="1"/>
  <c r="F2636" i="1"/>
  <c r="F2637" i="1"/>
  <c r="F2638" i="1"/>
  <c r="F2639" i="1"/>
  <c r="F2640" i="1"/>
  <c r="F2641" i="1"/>
  <c r="F2642" i="1"/>
  <c r="F2643" i="1"/>
  <c r="F2644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4" i="1"/>
  <c r="G2635" i="1"/>
  <c r="G2636" i="1"/>
  <c r="G2637" i="1"/>
  <c r="G2638" i="1"/>
  <c r="G2639" i="1"/>
  <c r="G2640" i="1"/>
  <c r="G2641" i="1"/>
  <c r="G2642" i="1"/>
  <c r="G2643" i="1"/>
  <c r="G2644" i="1"/>
  <c r="G2646" i="1"/>
  <c r="G2647" i="1"/>
  <c r="G2648" i="1"/>
  <c r="G2649" i="1"/>
  <c r="G2650" i="1"/>
  <c r="G2651" i="1"/>
  <c r="G2652" i="1"/>
  <c r="G2653" i="1"/>
  <c r="G2654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V2503" i="1"/>
  <c r="V2174" i="1"/>
  <c r="V2551" i="1"/>
  <c r="G2551" i="1"/>
  <c r="O2520" i="1"/>
  <c r="O2462" i="1"/>
  <c r="O2466" i="1"/>
  <c r="O2458" i="1"/>
  <c r="F2549" i="1"/>
  <c r="F2550" i="1"/>
  <c r="V2549" i="1"/>
  <c r="V2550" i="1"/>
  <c r="G2549" i="1"/>
  <c r="G2550" i="1"/>
  <c r="F2547" i="1"/>
  <c r="F2548" i="1"/>
  <c r="V2547" i="1"/>
  <c r="V2548" i="1"/>
  <c r="G2547" i="1"/>
  <c r="G2548" i="1"/>
  <c r="G2542" i="1"/>
  <c r="G2543" i="1"/>
  <c r="G2544" i="1"/>
  <c r="G2545" i="1"/>
  <c r="G2546" i="1"/>
  <c r="F2542" i="1"/>
  <c r="F2543" i="1"/>
  <c r="F2544" i="1"/>
  <c r="F2545" i="1"/>
  <c r="F2546" i="1"/>
  <c r="V2545" i="1"/>
  <c r="V2546" i="1"/>
  <c r="V2542" i="1"/>
  <c r="V2543" i="1"/>
  <c r="V2544" i="1"/>
  <c r="F2541" i="1"/>
  <c r="V2541" i="1"/>
  <c r="G2541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A364" i="19" l="1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753" i="1" l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1" i="29" l="1" a="1"/>
  <c r="A2" i="27" a="1"/>
  <c r="A2" i="2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H3" i="27" l="1"/>
  <c r="H7" i="27"/>
  <c r="H11" i="27"/>
  <c r="H15" i="27"/>
  <c r="H19" i="27"/>
  <c r="H23" i="27"/>
  <c r="H27" i="27"/>
  <c r="H31" i="27"/>
  <c r="H35" i="27"/>
  <c r="H39" i="27"/>
  <c r="H43" i="27"/>
  <c r="H47" i="27"/>
  <c r="H51" i="27"/>
  <c r="H55" i="27"/>
  <c r="H59" i="27"/>
  <c r="H63" i="27"/>
  <c r="H67" i="27"/>
  <c r="H71" i="27"/>
  <c r="H75" i="27"/>
  <c r="H79" i="27"/>
  <c r="H83" i="27"/>
  <c r="H87" i="27"/>
  <c r="H91" i="27"/>
  <c r="H95" i="27"/>
  <c r="H99" i="27"/>
  <c r="H103" i="27"/>
  <c r="H107" i="27"/>
  <c r="H111" i="27"/>
  <c r="H115" i="27"/>
  <c r="H119" i="27"/>
  <c r="H123" i="27"/>
  <c r="H127" i="27"/>
  <c r="H131" i="27"/>
  <c r="H135" i="27"/>
  <c r="H139" i="27"/>
  <c r="H143" i="27"/>
  <c r="H147" i="27"/>
  <c r="H151" i="27"/>
  <c r="H155" i="27"/>
  <c r="H159" i="27"/>
  <c r="H163" i="27"/>
  <c r="H167" i="27"/>
  <c r="H171" i="27"/>
  <c r="H175" i="27"/>
  <c r="H179" i="27"/>
  <c r="H183" i="27"/>
  <c r="H187" i="27"/>
  <c r="H191" i="27"/>
  <c r="H195" i="27"/>
  <c r="H199" i="27"/>
  <c r="H203" i="27"/>
  <c r="H207" i="27"/>
  <c r="H211" i="27"/>
  <c r="H215" i="27"/>
  <c r="H219" i="27"/>
  <c r="H223" i="27"/>
  <c r="H227" i="27"/>
  <c r="H231" i="27"/>
  <c r="H235" i="27"/>
  <c r="H239" i="27"/>
  <c r="H243" i="27"/>
  <c r="H247" i="27"/>
  <c r="H251" i="27"/>
  <c r="H4" i="27"/>
  <c r="H8" i="27"/>
  <c r="H12" i="27"/>
  <c r="H16" i="27"/>
  <c r="H20" i="27"/>
  <c r="H24" i="27"/>
  <c r="H28" i="27"/>
  <c r="H32" i="27"/>
  <c r="H36" i="27"/>
  <c r="H40" i="27"/>
  <c r="H44" i="27"/>
  <c r="H48" i="27"/>
  <c r="H52" i="27"/>
  <c r="H56" i="27"/>
  <c r="H60" i="27"/>
  <c r="H64" i="27"/>
  <c r="H68" i="27"/>
  <c r="H72" i="27"/>
  <c r="H76" i="27"/>
  <c r="H80" i="27"/>
  <c r="H84" i="27"/>
  <c r="H88" i="27"/>
  <c r="H92" i="27"/>
  <c r="H96" i="27"/>
  <c r="H100" i="27"/>
  <c r="H104" i="27"/>
  <c r="H108" i="27"/>
  <c r="H112" i="27"/>
  <c r="H116" i="27"/>
  <c r="H120" i="27"/>
  <c r="H124" i="27"/>
  <c r="H128" i="27"/>
  <c r="H132" i="27"/>
  <c r="H136" i="27"/>
  <c r="H140" i="27"/>
  <c r="H144" i="27"/>
  <c r="H148" i="27"/>
  <c r="H152" i="27"/>
  <c r="H156" i="27"/>
  <c r="H160" i="27"/>
  <c r="H164" i="27"/>
  <c r="H168" i="27"/>
  <c r="H172" i="27"/>
  <c r="H176" i="27"/>
  <c r="H180" i="27"/>
  <c r="H184" i="27"/>
  <c r="H188" i="27"/>
  <c r="H192" i="27"/>
  <c r="H196" i="27"/>
  <c r="H200" i="27"/>
  <c r="H204" i="27"/>
  <c r="H208" i="27"/>
  <c r="H212" i="27"/>
  <c r="H216" i="27"/>
  <c r="H220" i="27"/>
  <c r="H224" i="27"/>
  <c r="H228" i="27"/>
  <c r="H232" i="27"/>
  <c r="H236" i="27"/>
  <c r="H240" i="27"/>
  <c r="H244" i="27"/>
  <c r="H248" i="27"/>
  <c r="H252" i="27"/>
  <c r="H2" i="27"/>
  <c r="H5" i="27"/>
  <c r="H9" i="27"/>
  <c r="H13" i="27"/>
  <c r="H17" i="27"/>
  <c r="H21" i="27"/>
  <c r="H25" i="27"/>
  <c r="H29" i="27"/>
  <c r="H33" i="27"/>
  <c r="H37" i="27"/>
  <c r="H41" i="27"/>
  <c r="H45" i="27"/>
  <c r="H49" i="27"/>
  <c r="H53" i="27"/>
  <c r="H57" i="27"/>
  <c r="H61" i="27"/>
  <c r="H65" i="27"/>
  <c r="H69" i="27"/>
  <c r="H73" i="27"/>
  <c r="H77" i="27"/>
  <c r="H81" i="27"/>
  <c r="H85" i="27"/>
  <c r="H89" i="27"/>
  <c r="H93" i="27"/>
  <c r="H97" i="27"/>
  <c r="H101" i="27"/>
  <c r="H105" i="27"/>
  <c r="H109" i="27"/>
  <c r="H113" i="27"/>
  <c r="H117" i="27"/>
  <c r="H121" i="27"/>
  <c r="H125" i="27"/>
  <c r="H129" i="27"/>
  <c r="H133" i="27"/>
  <c r="H137" i="27"/>
  <c r="H141" i="27"/>
  <c r="H145" i="27"/>
  <c r="H149" i="27"/>
  <c r="H153" i="27"/>
  <c r="H157" i="27"/>
  <c r="H161" i="27"/>
  <c r="H165" i="27"/>
  <c r="H169" i="27"/>
  <c r="H173" i="27"/>
  <c r="H177" i="27"/>
  <c r="H181" i="27"/>
  <c r="H185" i="27"/>
  <c r="H189" i="27"/>
  <c r="H193" i="27"/>
  <c r="H197" i="27"/>
  <c r="H201" i="27"/>
  <c r="H205" i="27"/>
  <c r="H209" i="27"/>
  <c r="H213" i="27"/>
  <c r="H217" i="27"/>
  <c r="H221" i="27"/>
  <c r="H225" i="27"/>
  <c r="H229" i="27"/>
  <c r="H233" i="27"/>
  <c r="H237" i="27"/>
  <c r="H241" i="27"/>
  <c r="H245" i="27"/>
  <c r="H249" i="27"/>
  <c r="H253" i="27"/>
  <c r="H6" i="27"/>
  <c r="H10" i="27"/>
  <c r="H14" i="27"/>
  <c r="H18" i="27"/>
  <c r="H22" i="27"/>
  <c r="H26" i="27"/>
  <c r="H30" i="27"/>
  <c r="H34" i="27"/>
  <c r="H38" i="27"/>
  <c r="H42" i="27"/>
  <c r="H46" i="27"/>
  <c r="H50" i="27"/>
  <c r="H54" i="27"/>
  <c r="H58" i="27"/>
  <c r="H62" i="27"/>
  <c r="H66" i="27"/>
  <c r="H70" i="27"/>
  <c r="H74" i="27"/>
  <c r="H78" i="27"/>
  <c r="H82" i="27"/>
  <c r="H86" i="27"/>
  <c r="H90" i="27"/>
  <c r="H94" i="27"/>
  <c r="H98" i="27"/>
  <c r="H102" i="27"/>
  <c r="H106" i="27"/>
  <c r="H110" i="27"/>
  <c r="H114" i="27"/>
  <c r="H118" i="27"/>
  <c r="H122" i="27"/>
  <c r="H126" i="27"/>
  <c r="H130" i="27"/>
  <c r="H134" i="27"/>
  <c r="H138" i="27"/>
  <c r="H142" i="27"/>
  <c r="H146" i="27"/>
  <c r="H150" i="27"/>
  <c r="H154" i="27"/>
  <c r="H158" i="27"/>
  <c r="H162" i="27"/>
  <c r="H166" i="27"/>
  <c r="H170" i="27"/>
  <c r="H174" i="27"/>
  <c r="H178" i="27"/>
  <c r="H182" i="27"/>
  <c r="H186" i="27"/>
  <c r="H190" i="27"/>
  <c r="H194" i="27"/>
  <c r="H198" i="27"/>
  <c r="H202" i="27"/>
  <c r="H206" i="27"/>
  <c r="H210" i="27"/>
  <c r="H214" i="27"/>
  <c r="H218" i="27"/>
  <c r="H222" i="27"/>
  <c r="H226" i="27"/>
  <c r="H230" i="27"/>
  <c r="H234" i="27"/>
  <c r="H238" i="27"/>
  <c r="H242" i="27"/>
  <c r="H246" i="27"/>
  <c r="H250" i="27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A2" i="27"/>
  <c r="A2" i="2"/>
  <c r="L1" i="2" a="1"/>
  <c r="R65" i="2" l="1"/>
  <c r="R67" i="2"/>
  <c r="R69" i="2"/>
  <c r="R71" i="2"/>
  <c r="R73" i="2"/>
  <c r="R75" i="2"/>
  <c r="R77" i="2"/>
  <c r="R79" i="2"/>
  <c r="R81" i="2"/>
  <c r="R83" i="2"/>
  <c r="R85" i="2"/>
  <c r="R87" i="2"/>
  <c r="K67" i="2"/>
  <c r="K71" i="2"/>
  <c r="K75" i="2"/>
  <c r="K79" i="2"/>
  <c r="K83" i="2"/>
  <c r="K87" i="2"/>
  <c r="S65" i="2"/>
  <c r="S67" i="2"/>
  <c r="S69" i="2"/>
  <c r="S71" i="2"/>
  <c r="S73" i="2"/>
  <c r="S75" i="2"/>
  <c r="S77" i="2"/>
  <c r="S79" i="2"/>
  <c r="S81" i="2"/>
  <c r="S83" i="2"/>
  <c r="S85" i="2"/>
  <c r="S87" i="2"/>
  <c r="K68" i="2"/>
  <c r="K72" i="2"/>
  <c r="K76" i="2"/>
  <c r="K80" i="2"/>
  <c r="K84" i="2"/>
  <c r="R66" i="2"/>
  <c r="R68" i="2"/>
  <c r="R70" i="2"/>
  <c r="R72" i="2"/>
  <c r="R74" i="2"/>
  <c r="R76" i="2"/>
  <c r="R78" i="2"/>
  <c r="R80" i="2"/>
  <c r="R82" i="2"/>
  <c r="R84" i="2"/>
  <c r="R86" i="2"/>
  <c r="K65" i="2"/>
  <c r="K69" i="2"/>
  <c r="K73" i="2"/>
  <c r="K77" i="2"/>
  <c r="K81" i="2"/>
  <c r="K85" i="2"/>
  <c r="S66" i="2"/>
  <c r="S68" i="2"/>
  <c r="S70" i="2"/>
  <c r="S72" i="2"/>
  <c r="S74" i="2"/>
  <c r="S76" i="2"/>
  <c r="S78" i="2"/>
  <c r="S80" i="2"/>
  <c r="S82" i="2"/>
  <c r="S84" i="2"/>
  <c r="S86" i="2"/>
  <c r="K66" i="2"/>
  <c r="K70" i="2"/>
  <c r="K74" i="2"/>
  <c r="K78" i="2"/>
  <c r="K82" i="2"/>
  <c r="K86" i="2"/>
  <c r="J11" i="30"/>
  <c r="B4" i="30"/>
  <c r="B3" i="30"/>
  <c r="B2" i="30"/>
  <c r="R63" i="2"/>
  <c r="K63" i="2"/>
  <c r="S63" i="2"/>
  <c r="K64" i="2"/>
  <c r="R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R47" i="2"/>
  <c r="R49" i="2"/>
  <c r="R51" i="2"/>
  <c r="R53" i="2"/>
  <c r="R55" i="2"/>
  <c r="R57" i="2"/>
  <c r="R59" i="2"/>
  <c r="R61" i="2"/>
  <c r="K49" i="2"/>
  <c r="K53" i="2"/>
  <c r="K57" i="2"/>
  <c r="K61" i="2"/>
  <c r="S52" i="2"/>
  <c r="S56" i="2"/>
  <c r="K52" i="2"/>
  <c r="S47" i="2"/>
  <c r="S49" i="2"/>
  <c r="S51" i="2"/>
  <c r="S53" i="2"/>
  <c r="S55" i="2"/>
  <c r="S57" i="2"/>
  <c r="S59" i="2"/>
  <c r="S61" i="2"/>
  <c r="K50" i="2"/>
  <c r="K54" i="2"/>
  <c r="K58" i="2"/>
  <c r="K62" i="2"/>
  <c r="S50" i="2"/>
  <c r="S54" i="2"/>
  <c r="S60" i="2"/>
  <c r="K48" i="2"/>
  <c r="K60" i="2"/>
  <c r="R48" i="2"/>
  <c r="R50" i="2"/>
  <c r="R52" i="2"/>
  <c r="R54" i="2"/>
  <c r="R56" i="2"/>
  <c r="R58" i="2"/>
  <c r="R60" i="2"/>
  <c r="R62" i="2"/>
  <c r="K47" i="2"/>
  <c r="K51" i="2"/>
  <c r="K55" i="2"/>
  <c r="K59" i="2"/>
  <c r="S48" i="2"/>
  <c r="S58" i="2"/>
  <c r="S62" i="2"/>
  <c r="K56" i="2"/>
  <c r="S45" i="2"/>
  <c r="S46" i="2"/>
  <c r="K46" i="2"/>
  <c r="R46" i="2"/>
  <c r="R45" i="2"/>
  <c r="K45" i="2"/>
  <c r="S44" i="2"/>
  <c r="R44" i="2"/>
  <c r="K44" i="2"/>
  <c r="R43" i="2"/>
  <c r="K43" i="2"/>
  <c r="K41" i="2"/>
  <c r="S43" i="2"/>
  <c r="K42" i="2"/>
  <c r="R42" i="2"/>
  <c r="R41" i="2"/>
  <c r="L1" i="2"/>
  <c r="S42" i="2"/>
  <c r="S41" i="2"/>
  <c r="R35" i="2"/>
  <c r="S4" i="2"/>
  <c r="S36" i="2"/>
  <c r="R40" i="2"/>
  <c r="K40" i="2"/>
  <c r="S39" i="2"/>
  <c r="K39" i="2"/>
  <c r="R39" i="2"/>
  <c r="R2" i="2"/>
  <c r="S40" i="2"/>
  <c r="K37" i="2"/>
  <c r="R38" i="2"/>
  <c r="K36" i="2"/>
  <c r="S37" i="2"/>
  <c r="K35" i="2"/>
  <c r="R37" i="2"/>
  <c r="S3" i="2"/>
  <c r="K38" i="2"/>
  <c r="S38" i="2"/>
  <c r="R36" i="2"/>
  <c r="S35" i="2"/>
  <c r="S30" i="2"/>
  <c r="S34" i="2"/>
  <c r="R33" i="2"/>
  <c r="K32" i="2"/>
  <c r="S31" i="2"/>
  <c r="R30" i="2"/>
  <c r="R34" i="2"/>
  <c r="K33" i="2"/>
  <c r="S32" i="2"/>
  <c r="R31" i="2"/>
  <c r="K30" i="2"/>
  <c r="K34" i="2"/>
  <c r="S33" i="2"/>
  <c r="R32" i="2"/>
  <c r="K31" i="2"/>
  <c r="K3" i="2"/>
  <c r="R4" i="2"/>
  <c r="S5" i="2"/>
  <c r="K7" i="2"/>
  <c r="R12" i="2"/>
  <c r="S13" i="2"/>
  <c r="K15" i="2"/>
  <c r="R16" i="2"/>
  <c r="S17" i="2"/>
  <c r="K19" i="2"/>
  <c r="R20" i="2"/>
  <c r="S21" i="2"/>
  <c r="K26" i="2"/>
  <c r="R27" i="2"/>
  <c r="K4" i="2"/>
  <c r="K12" i="2"/>
  <c r="K16" i="2"/>
  <c r="K20" i="2"/>
  <c r="R3" i="2"/>
  <c r="K6" i="2"/>
  <c r="R7" i="2"/>
  <c r="S12" i="2"/>
  <c r="K14" i="2"/>
  <c r="R15" i="2"/>
  <c r="S16" i="2"/>
  <c r="K18" i="2"/>
  <c r="R19" i="2"/>
  <c r="S20" i="2"/>
  <c r="K22" i="2"/>
  <c r="R26" i="2"/>
  <c r="S27" i="2"/>
  <c r="R5" i="2"/>
  <c r="S6" i="2"/>
  <c r="R13" i="2"/>
  <c r="R17" i="2"/>
  <c r="R21" i="2"/>
  <c r="K27" i="2"/>
  <c r="K5" i="2"/>
  <c r="R6" i="2"/>
  <c r="S7" i="2"/>
  <c r="K13" i="2"/>
  <c r="R14" i="2"/>
  <c r="S15" i="2"/>
  <c r="K17" i="2"/>
  <c r="R18" i="2"/>
  <c r="S19" i="2"/>
  <c r="K21" i="2"/>
  <c r="R22" i="2"/>
  <c r="S26" i="2"/>
  <c r="S14" i="2"/>
  <c r="S18" i="2"/>
  <c r="S22" i="2"/>
  <c r="K38" i="30" l="1"/>
  <c r="I38" i="30"/>
  <c r="E38" i="30"/>
  <c r="J38" i="30"/>
  <c r="D38" i="30"/>
  <c r="F38" i="30"/>
  <c r="B38" i="30"/>
  <c r="G38" i="30"/>
  <c r="C38" i="30"/>
  <c r="L38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R8" i="2"/>
  <c r="R9" i="2"/>
  <c r="K9" i="2"/>
  <c r="R10" i="2"/>
  <c r="K10" i="2"/>
  <c r="K11" i="2"/>
  <c r="R11" i="2"/>
  <c r="K23" i="2"/>
  <c r="R23" i="2"/>
  <c r="R24" i="2"/>
  <c r="K24" i="2"/>
  <c r="R25" i="2"/>
  <c r="K25" i="2"/>
  <c r="K28" i="2"/>
  <c r="R28" i="2"/>
  <c r="R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26" i="19"/>
  <c r="S15" i="19"/>
  <c r="S19" i="19"/>
  <c r="S23" i="19"/>
  <c r="S8" i="19"/>
  <c r="S29" i="2"/>
  <c r="S28" i="2" s="1"/>
  <c r="S25" i="2" s="1"/>
  <c r="S24" i="2" s="1"/>
  <c r="S23" i="2" s="1"/>
  <c r="S11" i="2" s="1"/>
  <c r="S10" i="2" s="1"/>
  <c r="S9" i="2" s="1"/>
  <c r="S8" i="2" s="1"/>
  <c r="S2" i="2" s="1"/>
  <c r="A1" i="26" s="1" a="1"/>
  <c r="A1" i="26" s="1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<sst xmlns="http://schemas.openxmlformats.org/spreadsheetml/2006/main" count="18900" uniqueCount="3630">
  <si>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</si>
  <si>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</si>
  <si>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</si>
  <si>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</si>
  <si>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</si>
  <si>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</si>
  <si>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</si>
  <si>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</si>
  <si>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</si>
  <si>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</si>
  <si>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</si>
  <si>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</si>
  <si>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</si>
  <si>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</si>
  <si>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</si>
  <si>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</si>
  <si>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</si>
  <si>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</si>
  <si>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</si>
  <si>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</si>
  <si>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</si>
  <si>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</si>
  <si>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</si>
  <si>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</si>
  <si>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</si>
  <si>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</si>
  <si>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</si>
  <si>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</si>
  <si>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</si>
  <si>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</si>
  <si>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</si>
  <si>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</si>
  <si>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</si>
  <si>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</si>
  <si>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</si>
  <si>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</si>
  <si>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</si>
  <si>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</si>
  <si>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</si>
  <si>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</si>
  <si>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</si>
  <si>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</si>
  <si>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</si>
  <si>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</si>
  <si>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</si>
  <si>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</si>
  <si>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</si>
  <si>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</si>
  <si>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</si>
  <si>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</si>
  <si>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</si>
  <si>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</si>
  <si>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</si>
  <si>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</si>
  <si>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</si>
  <si>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</si>
  <si>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</si>
  <si>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</si>
  <si>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</si>
  <si>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</si>
  <si>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</si>
  <si>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</si>
  <si>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</si>
  <si>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</si>
  <si>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</si>
  <si>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</si>
  <si>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</si>
  <si>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</si>
  <si>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</si>
  <si>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</si>
  <si>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</si>
  <si>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</si>
  <si>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</si>
  <si>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</si>
  <si>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</si>
  <si>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</si>
  <si>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</si>
  <si>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</si>
  <si>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</si>
  <si>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</si>
  <si>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</si>
  <si>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</si>
  <si>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</si>
  <si>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</si>
  <si>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</si>
  <si>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</si>
  <si>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</si>
  <si>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</si>
  <si>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</si>
  <si>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</si>
  <si>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</si>
  <si>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</si>
  <si>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</si>
  <si>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</si>
  <si>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</si>
  <si>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</si>
  <si>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</si>
  <si>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</si>
  <si>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</si>
  <si>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</si>
  <si>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</si>
  <si>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</si>
  <si>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</si>
  <si>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</si>
  <si>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</si>
  <si>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</si>
  <si>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</si>
  <si>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</si>
  <si>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</si>
  <si>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</si>
  <si>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</si>
  <si>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</si>
  <si>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</si>
  <si>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</si>
  <si>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</si>
  <si>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</si>
  <si>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</si>
  <si>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</si>
  <si>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</si>
  <si>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</si>
  <si>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</si>
  <si>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</si>
  <si>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</si>
  <si>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</si>
  <si>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</si>
  <si>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</si>
  <si>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</si>
  <si>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</si>
  <si>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</si>
  <si>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</si>
  <si>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</si>
  <si>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</si>
  <si>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</si>
  <si>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</si>
  <si>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</si>
  <si>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</si>
  <si>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</si>
  <si>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</si>
  <si>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</si>
  <si>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</si>
  <si>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</si>
  <si>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</si>
  <si>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</si>
  <si>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</si>
  <si>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</si>
  <si>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</si>
  <si>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</si>
  <si>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</si>
  <si>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</si>
  <si>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</si>
  <si>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</si>
  <si>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</si>
  <si>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</si>
  <si>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</si>
  <si>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</si>
  <si>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</si>
  <si>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</si>
  <si>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</si>
  <si>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</si>
  <si>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</si>
  <si>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</si>
  <si>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</si>
  <si>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</si>
  <si>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</si>
  <si>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</si>
  <si>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</si>
  <si>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</si>
  <si>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</si>
  <si>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</si>
  <si>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</si>
  <si>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</si>
  <si>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</si>
  <si>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</si>
  <si>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</si>
  <si>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</si>
  <si>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</si>
  <si>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</si>
  <si>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</si>
  <si>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</si>
  <si>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</si>
  <si>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</si>
  <si>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</si>
  <si>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</si>
  <si>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</si>
  <si>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</si>
  <si>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</si>
  <si>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</si>
  <si>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</si>
  <si>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</si>
  <si>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</si>
  <si>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</si>
  <si>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</si>
  <si>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</si>
  <si>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</si>
  <si>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</si>
  <si>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</si>
  <si>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</si>
  <si>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</si>
  <si>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</si>
  <si>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</si>
  <si>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</si>
  <si>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</si>
  <si>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</si>
  <si>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</si>
  <si>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</si>
  <si>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</si>
  <si>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</si>
  <si>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</si>
  <si>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</si>
  <si>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</si>
  <si>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</si>
  <si>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</si>
  <si>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</si>
  <si>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</si>
  <si>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</si>
  <si>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</si>
  <si>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</si>
  <si>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</si>
  <si>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</si>
  <si>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</si>
  <si>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</si>
  <si>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</si>
  <si>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</si>
  <si>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</si>
  <si>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</si>
  <si>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</si>
  <si>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</si>
  <si>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</si>
  <si>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</si>
  <si>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</si>
  <si>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</si>
  <si>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</si>
  <si>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</si>
  <si>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</si>
  <si>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</si>
  <si>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</si>
  <si>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</si>
  <si>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</si>
  <si>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</si>
  <si>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</si>
  <si>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</si>
  <si>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</si>
  <si>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</si>
  <si>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</si>
  <si>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</si>
  <si>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</si>
  <si>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</si>
  <si>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</si>
  <si>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</si>
  <si>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</si>
  <si>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</si>
  <si>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</si>
  <si>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</si>
  <si>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</si>
  <si>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</si>
  <si>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</si>
  <si>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</si>
  <si>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</si>
  <si>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</si>
  <si>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</si>
  <si>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</si>
  <si>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</si>
  <si>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</si>
  <si>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</si>
  <si>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</si>
  <si>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</si>
  <si>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</si>
  <si>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</si>
  <si>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</si>
  <si>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</si>
  <si>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</si>
  <si>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</si>
  <si>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</si>
  <si>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</si>
  <si>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</si>
  <si>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</si>
  <si>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</si>
  <si>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</si>
  <si>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</si>
  <si>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</si>
  <si>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</si>
  <si>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</si>
  <si>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</si>
  <si>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</si>
  <si>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</si>
  <si>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</si>
  <si>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</si>
  <si>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</si>
  <si>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</si>
  <si>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</si>
  <si>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</si>
  <si>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</si>
  <si>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</si>
  <si>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</si>
  <si>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</si>
  <si>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</si>
  <si>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</si>
  <si>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</si>
  <si>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</si>
  <si>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</si>
  <si>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</si>
  <si>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</si>
  <si>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</si>
  <si>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</si>
  <si>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</si>
  <si>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</si>
  <si>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</si>
  <si>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</si>
  <si>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</si>
  <si>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</si>
  <si>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</si>
  <si>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</si>
  <si>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</si>
  <si>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</si>
  <si>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</si>
  <si>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</si>
  <si>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</si>
  <si>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</si>
  <si>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</si>
  <si>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</si>
  <si>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</si>
  <si>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</si>
  <si>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</si>
  <si>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</si>
  <si>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</si>
  <si>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</si>
  <si>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</si>
  <si>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</si>
  <si>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</si>
  <si>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</si>
  <si>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</si>
  <si>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</si>
  <si>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</si>
  <si>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</si>
  <si>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</si>
  <si>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</si>
  <si>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</si>
  <si>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</si>
  <si>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</si>
  <si>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</si>
  <si>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</si>
  <si>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</si>
  <si>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</si>
  <si>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</si>
  <si>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</si>
  <si>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</si>
  <si>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</si>
  <si>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</si>
  <si>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</si>
  <si>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</si>
  <si>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</si>
  <si>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</si>
  <si>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</si>
  <si>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</si>
  <si>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</si>
  <si>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</si>
  <si>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</si>
  <si>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</si>
  <si>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</si>
  <si>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</si>
  <si>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</si>
  <si>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</si>
  <si>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</si>
  <si>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</si>
  <si>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</si>
  <si>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</si>
  <si>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</si>
  <si>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</si>
  <si>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</si>
  <si>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</si>
  <si>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</si>
  <si>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</si>
  <si>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</si>
  <si>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</si>
  <si>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</si>
  <si>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</si>
  <si>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</si>
  <si>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</si>
  <si>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</si>
  <si>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</si>
  <si>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</si>
  <si>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</si>
  <si>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</si>
  <si>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</si>
  <si>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</si>
  <si>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</si>
  <si>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</si>
  <si>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</si>
  <si>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</si>
  <si>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</si>
  <si>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</si>
  <si>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</si>
  <si>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</si>
  <si>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</si>
  <si>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</si>
  <si>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</si>
  <si>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</si>
  <si>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</si>
  <si>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</si>
  <si>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</si>
  <si>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</si>
  <si>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</si>
  <si>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</si>
  <si>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</si>
  <si>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</si>
  <si>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</si>
  <si>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</si>
  <si>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</si>
  <si>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</si>
  <si>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</si>
  <si>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</si>
  <si>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</si>
  <si>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</si>
  <si>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</si>
  <si>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</si>
  <si>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</si>
  <si>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</si>
  <si>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</si>
  <si>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</si>
  <si>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</si>
  <si>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</si>
  <si>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</si>
  <si>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</si>
  <si>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</si>
  <si>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</si>
  <si>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</si>
  <si>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</si>
  <si>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</si>
  <si>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</si>
  <si>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</si>
  <si>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</si>
  <si>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</si>
  <si>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</si>
  <si>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</si>
  <si>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</si>
  <si>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</si>
  <si>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</si>
  <si>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</si>
  <si>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</si>
  <si>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</si>
  <si>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</si>
  <si>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</si>
  <si>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</si>
  <si>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</si>
  <si>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</si>
  <si>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</si>
  <si>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</si>
  <si>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</si>
  <si>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</si>
  <si>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</si>
  <si>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</si>
  <si>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</si>
  <si>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</si>
  <si>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</si>
  <si>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</si>
  <si>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</si>
  <si>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</si>
  <si>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</si>
  <si>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</si>
  <si>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</si>
  <si>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</si>
  <si>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</si>
  <si>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</si>
  <si>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</si>
  <si>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</si>
  <si>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</si>
  <si>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</si>
  <si>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</si>
  <si>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</si>
  <si>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</si>
  <si>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</si>
  <si>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</si>
  <si>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</si>
  <si>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</si>
  <si>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</si>
  <si>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</si>
  <si>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</si>
  <si>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</si>
  <si>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</si>
  <si>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</si>
  <si>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</si>
  <si>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</si>
  <si>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</si>
  <si>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</si>
  <si>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</si>
  <si>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</si>
  <si>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</si>
  <si>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</si>
  <si>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</si>
  <si>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</si>
  <si>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</si>
  <si>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</si>
  <si>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</si>
  <si>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</si>
  <si>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</si>
  <si>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</si>
  <si>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</si>
  <si>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</si>
  <si>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</si>
  <si>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</si>
  <si>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</si>
  <si>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</si>
  <si>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</si>
  <si>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</si>
  <si>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</si>
  <si>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</si>
  <si>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</si>
  <si>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</si>
  <si>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</si>
  <si>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</si>
  <si>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</si>
  <si>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</si>
  <si>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</si>
  <si>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</si>
  <si>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</si>
  <si>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</si>
  <si>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</si>
  <si>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</si>
  <si>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</si>
  <si>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</si>
  <si>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</si>
  <si>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</si>
  <si>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</si>
  <si>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</si>
  <si>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</si>
  <si>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</si>
  <si>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</si>
  <si>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</si>
  <si>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</si>
  <si>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</si>
  <si>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</si>
  <si>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</si>
  <si>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</si>
  <si>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</si>
  <si>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</si>
  <si>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</si>
  <si>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</si>
  <si>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</si>
  <si>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</si>
  <si>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</si>
  <si>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</si>
  <si>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</si>
  <si>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</si>
  <si>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</si>
  <si>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</si>
  <si>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</si>
  <si>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</si>
  <si>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</si>
  <si>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</si>
  <si>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</si>
  <si>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</si>
  <si>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</si>
  <si>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</si>
  <si>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</si>
  <si>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</si>
  <si>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</si>
  <si>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</si>
  <si>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</si>
  <si>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</si>
  <si>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</si>
  <si>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</si>
  <si>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</si>
  <si>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</si>
  <si>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</si>
  <si>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</si>
  <si>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</si>
  <si>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</si>
  <si>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</si>
  <si>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</si>
  <si>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</si>
  <si>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</si>
  <si>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</si>
  <si>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</si>
  <si>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</si>
  <si>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</si>
  <si>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</si>
  <si>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</si>
  <si>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</si>
  <si>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</si>
  <si>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</si>
  <si>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</si>
  <si>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</si>
  <si>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</si>
  <si>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</si>
  <si>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</si>
  <si>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</si>
  <si>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</si>
  <si>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</si>
  <si>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</si>
  <si>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</si>
  <si>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</si>
  <si>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</si>
  <si>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</si>
  <si>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</si>
  <si>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</si>
  <si>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</si>
  <si>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</si>
  <si>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</si>
  <si>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</si>
  <si>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</si>
  <si>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</si>
  <si>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</si>
  <si>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</si>
  <si>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</si>
  <si>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</si>
  <si>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</si>
  <si>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</si>
  <si>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</si>
  <si>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</si>
  <si>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</si>
  <si>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</si>
  <si>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</si>
  <si>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</si>
  <si>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</si>
  <si>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</si>
  <si>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</si>
  <si>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</si>
  <si>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</si>
  <si>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</si>
  <si>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</si>
  <si>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</si>
  <si>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</si>
  <si>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</si>
  <si>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</si>
  <si>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</si>
  <si>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</si>
  <si>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</si>
  <si>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</si>
  <si>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</si>
  <si>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</si>
  <si>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</si>
  <si>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</si>
  <si>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</si>
  <si>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</si>
  <si>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</si>
  <si>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</si>
  <si>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</si>
  <si>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</si>
  <si>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</si>
  <si>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</si>
  <si>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</si>
  <si>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</si>
  <si>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</si>
  <si>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</si>
  <si>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</si>
  <si>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</si>
  <si>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</si>
  <si>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</si>
  <si>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</si>
  <si>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</si>
  <si>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</si>
  <si>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</si>
  <si>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</si>
  <si>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</si>
  <si>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</si>
  <si>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</si>
  <si>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</si>
  <si>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</si>
  <si>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</si>
  <si>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</si>
  <si>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</si>
  <si>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</si>
  <si>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</si>
  <si>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</si>
  <si>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</si>
  <si>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</si>
  <si>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</si>
  <si>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</si>
  <si>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</si>
  <si>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</si>
  <si>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</si>
  <si>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</si>
  <si>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</si>
  <si>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</si>
  <si>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</si>
  <si>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</si>
  <si>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</si>
  <si>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</si>
  <si>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</si>
  <si>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</si>
  <si>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</si>
  <si>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</si>
  <si>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</si>
  <si>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</si>
  <si>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</si>
  <si>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</si>
  <si>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</si>
  <si>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</si>
  <si>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</si>
  <si>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</si>
  <si>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</si>
  <si>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</si>
  <si>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</si>
  <si>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</si>
  <si>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</si>
  <si>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</si>
  <si>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</si>
  <si>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</si>
  <si>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</si>
  <si>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</si>
  <si>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</si>
  <si>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</si>
  <si>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</si>
  <si>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</si>
  <si>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</si>
  <si>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</si>
  <si>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</si>
  <si>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</si>
  <si>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</si>
  <si>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</si>
  <si>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</si>
  <si>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</si>
  <si>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</si>
  <si>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</si>
  <si>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</si>
  <si>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</si>
  <si>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</si>
  <si>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</si>
  <si>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</si>
  <si>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</si>
  <si>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</si>
  <si>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</si>
  <si>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</si>
  <si>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</si>
  <si>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</si>
  <si>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</si>
  <si>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</si>
  <si>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</si>
  <si>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</si>
  <si>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</si>
  <si>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</si>
  <si>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</si>
  <si>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</si>
  <si>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</si>
  <si>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</si>
  <si>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</si>
  <si>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</si>
  <si>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</si>
  <si>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</si>
  <si>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</si>
  <si>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</si>
  <si>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</si>
  <si>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</si>
  <si>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</si>
  <si>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</si>
  <si>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</si>
  <si>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</si>
  <si>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</si>
  <si>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</si>
  <si>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</si>
  <si>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</si>
  <si>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</si>
  <si>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</si>
  <si>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</si>
  <si>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</si>
  <si>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</si>
  <si>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</si>
  <si>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</si>
  <si>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</si>
  <si>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</si>
  <si>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</si>
  <si>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</si>
  <si>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</si>
  <si>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</si>
  <si>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</si>
  <si>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</si>
  <si>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</si>
  <si>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</si>
  <si>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</si>
  <si>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</si>
  <si>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</si>
  <si>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</si>
  <si>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</si>
  <si>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</si>
  <si>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</si>
  <si>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</si>
  <si>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</si>
  <si>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</si>
  <si>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</si>
  <si>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</si>
  <si>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</si>
  <si>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</si>
  <si>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</si>
  <si>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</si>
  <si>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</si>
  <si>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</si>
  <si>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</si>
  <si>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</si>
  <si>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</si>
  <si>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</si>
  <si>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</si>
  <si>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</si>
  <si>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</si>
  <si>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</si>
  <si>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</si>
  <si>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</si>
  <si>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</si>
  <si>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</si>
  <si>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</si>
  <si>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</si>
  <si>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</si>
  <si>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</si>
  <si>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</si>
  <si>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</si>
  <si>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</si>
  <si>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</si>
  <si>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</si>
  <si>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</si>
  <si>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</si>
  <si>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</si>
  <si>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</si>
  <si>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</si>
  <si>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</si>
  <si>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</si>
  <si>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</si>
  <si>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</si>
  <si>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</si>
  <si>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</si>
  <si>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</si>
  <si>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</si>
  <si>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</si>
  <si>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</si>
  <si>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</si>
  <si>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</si>
  <si>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</si>
  <si>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</si>
  <si>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</si>
  <si>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</si>
  <si>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</si>
  <si>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</si>
  <si>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</si>
  <si>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</si>
  <si>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</si>
  <si>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</si>
  <si>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</si>
  <si>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</si>
  <si>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</si>
  <si>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</si>
  <si>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</si>
  <si>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</si>
  <si>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</si>
  <si>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</si>
  <si>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</si>
  <si>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</si>
  <si>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</si>
  <si>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</si>
  <si>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</si>
  <si>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</si>
  <si>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</si>
  <si>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</si>
  <si>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</si>
  <si>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</si>
  <si>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</si>
  <si>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</si>
  <si>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</si>
  <si>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</si>
  <si>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</si>
  <si>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</si>
  <si>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</si>
  <si>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</si>
  <si>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</si>
  <si>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</si>
  <si>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</si>
  <si>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</si>
  <si>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</si>
  <si>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</si>
  <si>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</si>
  <si>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</si>
  <si>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</si>
  <si>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</si>
  <si>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</si>
  <si>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</si>
  <si>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</si>
  <si>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</si>
  <si>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</si>
  <si>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</si>
  <si>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</si>
  <si>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</si>
  <si>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</si>
  <si>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</si>
  <si>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</si>
  <si>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</si>
  <si>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</si>
  <si>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</si>
  <si>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</si>
  <si>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</si>
  <si>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</si>
  <si>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</si>
  <si>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</si>
  <si>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</si>
  <si>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</si>
  <si>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</si>
  <si>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</si>
  <si>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</si>
  <si>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</si>
  <si>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</si>
  <si>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</si>
  <si>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</si>
  <si>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</si>
  <si>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</si>
  <si>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</si>
  <si>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</si>
  <si>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</si>
  <si>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</si>
  <si>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</si>
  <si>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</si>
  <si>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</si>
  <si>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</si>
  <si>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</si>
  <si>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</si>
  <si>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</si>
  <si>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</si>
  <si>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</si>
  <si>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</si>
  <si>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</si>
  <si>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</si>
  <si>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</si>
  <si>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</si>
  <si>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</si>
  <si>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</si>
  <si>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</si>
  <si>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</si>
  <si>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</si>
  <si>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</si>
  <si>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</si>
  <si>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</si>
  <si>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</si>
  <si>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</si>
  <si>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</si>
  <si>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</si>
  <si>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</si>
  <si>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</si>
  <si>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</si>
  <si>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</si>
  <si>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</si>
  <si>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</si>
  <si>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</si>
  <si>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</si>
  <si>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</si>
  <si>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</si>
  <si>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</si>
  <si>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</si>
  <si>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</si>
  <si>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</si>
  <si>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</si>
  <si>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</si>
  <si>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</si>
  <si>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</si>
  <si>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</si>
  <si>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</si>
  <si>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</si>
  <si>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</si>
  <si>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</si>
  <si>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</si>
  <si>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</si>
  <si>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</si>
  <si>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</si>
  <si>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</si>
  <si>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</si>
  <si>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</si>
  <si>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</si>
  <si>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</si>
  <si>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</si>
  <si>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</si>
  <si>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</si>
  <si>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</si>
  <si>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</si>
  <si>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</si>
  <si>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</si>
  <si>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</si>
  <si>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</si>
  <si>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</si>
  <si>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</si>
  <si>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</si>
  <si>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</si>
  <si>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</si>
  <si>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</si>
  <si>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</si>
  <si>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</si>
  <si>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</si>
  <si>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</si>
  <si>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</si>
  <si>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</si>
  <si>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</si>
  <si>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</si>
  <si>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</si>
  <si>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</si>
  <si>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</si>
  <si>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</si>
  <si>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</si>
  <si>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</si>
  <si>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</si>
  <si>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</si>
  <si>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</si>
  <si>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</si>
  <si>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</si>
  <si>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</si>
  <si>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</si>
  <si>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</si>
  <si>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</si>
  <si>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</si>
  <si>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</si>
  <si>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</si>
  <si>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</si>
  <si>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</si>
  <si>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</si>
  <si>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</si>
  <si>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</si>
  <si>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</si>
  <si>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</si>
  <si>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</si>
  <si>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</si>
  <si>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</si>
  <si>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</si>
  <si>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</si>
  <si>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</si>
  <si>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</si>
  <si>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</si>
  <si>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</si>
  <si>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</si>
  <si>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</si>
  <si>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</si>
  <si>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</si>
  <si>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</si>
  <si>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</si>
  <si>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</si>
  <si>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</si>
  <si>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</si>
  <si>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</si>
  <si>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</si>
  <si>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</si>
  <si>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</si>
  <si>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</si>
  <si>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</si>
  <si>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</si>
  <si>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</si>
  <si>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</si>
  <si>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</si>
  <si>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</si>
  <si>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</si>
  <si>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</si>
  <si>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</si>
  <si>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</si>
  <si>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</si>
  <si>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</si>
  <si>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</si>
  <si>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</si>
  <si>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</si>
  <si>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</si>
  <si>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</si>
  <si>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</si>
  <si>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</si>
  <si>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</si>
  <si>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</si>
  <si>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</si>
  <si>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</si>
  <si>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</si>
  <si>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</si>
  <si>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</si>
  <si>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</si>
  <si>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</si>
  <si>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</si>
  <si>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</si>
  <si>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</si>
  <si>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</si>
  <si>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</si>
  <si>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</si>
  <si>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</si>
  <si>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</si>
  <si>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</si>
  <si>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</si>
  <si>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</si>
  <si>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</si>
  <si>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</si>
  <si>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</si>
  <si>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</si>
  <si>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</si>
  <si>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</si>
  <si>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</si>
  <si>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</si>
  <si>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</si>
  <si>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</si>
  <si>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</si>
  <si>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</si>
  <si>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</si>
  <si>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</si>
  <si>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</si>
  <si>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</si>
  <si>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</si>
  <si>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</si>
  <si>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</si>
  <si>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</si>
  <si>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</si>
  <si>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</si>
  <si>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</si>
  <si>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</si>
  <si>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</si>
  <si>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</si>
  <si>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</si>
  <si>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</si>
  <si>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</si>
  <si>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</si>
  <si>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</si>
  <si>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</si>
  <si>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</si>
  <si>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</si>
  <si>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</si>
  <si>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</si>
  <si>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</si>
  <si>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</si>
  <si>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</si>
  <si>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</si>
  <si>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</si>
  <si>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</si>
  <si>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</si>
  <si>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</si>
  <si>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</si>
  <si>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</si>
  <si>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</si>
  <si>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</si>
  <si>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</si>
  <si>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</si>
  <si>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</si>
  <si>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</si>
  <si>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</si>
  <si>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</si>
  <si>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</si>
  <si>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</si>
  <si>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</si>
  <si>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</si>
  <si>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</si>
  <si>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</si>
  <si>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</si>
  <si>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</si>
  <si>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</si>
  <si>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</si>
  <si>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</si>
  <si>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</si>
  <si>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</si>
  <si>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</si>
  <si>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</si>
  <si>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</si>
  <si>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</si>
  <si>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</si>
  <si>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</si>
  <si>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</si>
  <si>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</si>
  <si>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</si>
  <si>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</si>
  <si>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</si>
  <si>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</si>
  <si>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</si>
  <si>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</si>
  <si>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</si>
  <si>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</si>
  <si>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</si>
  <si>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</si>
  <si>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</si>
  <si>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</si>
  <si>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</si>
  <si>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</si>
  <si>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</si>
  <si>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</si>
  <si>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</si>
  <si>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</si>
  <si>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</si>
  <si>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</si>
  <si>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</si>
  <si>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</si>
  <si>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</si>
  <si>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</si>
  <si>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</si>
  <si>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</si>
  <si>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</si>
  <si>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</si>
  <si>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</si>
  <si>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</si>
  <si>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</si>
  <si>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</si>
  <si>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</si>
  <si>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</si>
  <si>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</si>
  <si>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</si>
  <si>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</si>
  <si>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</si>
  <si>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</si>
  <si>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</si>
  <si>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</si>
  <si>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</si>
  <si>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</si>
  <si>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</si>
  <si>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</si>
  <si>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</si>
  <si>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</si>
  <si>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</si>
  <si>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</si>
  <si>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</si>
  <si>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</si>
  <si>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</si>
  <si>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</si>
  <si>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</si>
  <si>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</si>
  <si>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</si>
  <si>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</si>
  <si>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</si>
  <si>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</si>
  <si>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</si>
  <si>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</si>
  <si>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</si>
  <si>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</si>
  <si>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</si>
  <si>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</si>
  <si>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</si>
  <si>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</si>
  <si>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</si>
  <si>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</si>
  <si>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</si>
  <si>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</si>
  <si>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</si>
  <si>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</si>
  <si>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</si>
  <si>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</si>
  <si>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</si>
  <si>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</si>
  <si>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</si>
  <si>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</si>
  <si>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</si>
  <si>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</si>
  <si>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</si>
  <si>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</si>
  <si>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</si>
  <si>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</si>
  <si>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</si>
  <si>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</si>
  <si>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</si>
  <si>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</si>
  <si>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</si>
  <si>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</si>
  <si>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</si>
  <si>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</si>
  <si>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</si>
  <si>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</si>
  <si>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</si>
  <si>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</si>
  <si>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</si>
  <si>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</si>
  <si>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</si>
  <si>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</si>
  <si>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</si>
  <si>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</si>
  <si>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</si>
  <si>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</si>
  <si>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</si>
  <si>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</si>
  <si>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</si>
  <si>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</si>
  <si>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</si>
  <si>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</si>
  <si>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</si>
  <si>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</si>
  <si>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</si>
  <si>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</si>
  <si>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</si>
  <si>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</si>
  <si>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</si>
  <si>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</si>
  <si>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</si>
  <si>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</si>
  <si>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</si>
  <si>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</si>
  <si>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</si>
  <si>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</si>
  <si>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</si>
  <si>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</si>
  <si>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</si>
  <si>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</si>
  <si>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</si>
  <si>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</si>
  <si>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</si>
  <si>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</si>
  <si>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</si>
  <si>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</si>
  <si>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</si>
  <si>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</si>
  <si>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</si>
  <si>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</si>
  <si>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</si>
  <si>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</si>
  <si>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</si>
  <si>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</si>
  <si>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</si>
  <si>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</si>
  <si>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</si>
  <si>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</si>
  <si>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</si>
  <si>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</si>
  <si>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</si>
  <si>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</si>
  <si>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</si>
  <si>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</si>
  <si>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</si>
  <si>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</si>
  <si>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</si>
  <si>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</si>
  <si>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</si>
  <si>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</si>
  <si>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</si>
  <si>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</si>
  <si>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</si>
  <si>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</si>
  <si>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</si>
  <si>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</si>
  <si>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</si>
  <si>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</si>
  <si>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</si>
  <si>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</si>
  <si>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</si>
  <si>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</si>
  <si>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</si>
  <si>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</si>
  <si>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</si>
  <si>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</si>
  <si>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</si>
  <si>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</si>
  <si>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</si>
  <si>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</si>
  <si>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</si>
  <si>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</si>
  <si>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</si>
  <si>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</si>
  <si>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</si>
  <si>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</si>
  <si>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</si>
  <si>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</si>
  <si>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</si>
  <si>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</si>
  <si>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</si>
  <si>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</si>
  <si>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</si>
  <si>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</si>
  <si>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</si>
  <si>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</si>
  <si>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</si>
  <si>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</si>
  <si>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</si>
  <si>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</si>
  <si>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</si>
  <si>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</si>
  <si>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</si>
  <si>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</si>
  <si>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</si>
  <si>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</si>
  <si>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</si>
  <si>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</si>
  <si>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</si>
  <si>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</si>
  <si>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</si>
  <si>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</si>
  <si>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</si>
  <si>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</si>
  <si>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</si>
  <si>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</si>
  <si>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</si>
  <si>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</si>
  <si>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</si>
  <si>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</si>
  <si>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</si>
  <si>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</si>
  <si>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</si>
  <si>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</si>
  <si>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</si>
  <si>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</si>
  <si>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</si>
  <si>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</si>
  <si>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</si>
  <si>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</si>
  <si>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</si>
  <si>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</si>
  <si>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</si>
  <si>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</si>
  <si>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</si>
  <si>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</si>
  <si>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</si>
  <si>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</si>
  <si>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</si>
  <si>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</si>
  <si>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</si>
  <si>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</si>
  <si>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</si>
  <si>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</si>
  <si>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</si>
  <si>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</si>
  <si>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</si>
  <si>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</si>
  <si>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</si>
  <si>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</si>
  <si>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</si>
  <si>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</si>
  <si>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</si>
  <si>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</si>
  <si>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</si>
  <si>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</si>
  <si>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</si>
  <si>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</si>
  <si>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</si>
  <si>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</si>
  <si>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</si>
  <si>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</si>
  <si>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</si>
  <si>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</si>
  <si>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</si>
  <si>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</si>
  <si>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</si>
  <si>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</si>
  <si>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</si>
  <si>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</si>
  <si>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</si>
  <si>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</si>
  <si>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</si>
  <si>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</si>
  <si>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</si>
  <si>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</si>
  <si>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</si>
  <si>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</si>
  <si>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</si>
  <si>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</si>
  <si>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</si>
  <si>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</si>
  <si>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</si>
  <si>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</si>
  <si>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</si>
  <si>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</si>
  <si>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</si>
  <si>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</si>
  <si>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</si>
  <si>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</si>
  <si>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</si>
  <si>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</si>
  <si>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</si>
  <si>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</si>
  <si>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</si>
  <si>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</si>
  <si>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</si>
  <si>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</si>
  <si>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</si>
  <si>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</si>
  <si>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</si>
  <si>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</si>
  <si>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</si>
  <si>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</si>
  <si>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</si>
  <si>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</si>
  <si>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</si>
  <si>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</si>
  <si>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</si>
  <si>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</si>
  <si>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</si>
  <si>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</si>
  <si>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</si>
  <si>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</si>
  <si>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</si>
  <si>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</si>
  <si>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</si>
  <si>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</si>
  <si>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</si>
  <si>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</si>
  <si>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</si>
  <si>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</si>
  <si>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</si>
  <si>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</si>
  <si>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</si>
  <si>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</si>
  <si>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</si>
  <si>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</si>
  <si>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</si>
  <si>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</si>
  <si>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</si>
  <si>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</si>
  <si>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</si>
  <si>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</si>
  <si>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</si>
  <si>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</si>
  <si>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</si>
  <si>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</si>
  <si>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</si>
  <si>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</si>
  <si>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</si>
  <si>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</si>
  <si>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</si>
  <si>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</si>
  <si>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</si>
  <si>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</si>
  <si>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</si>
  <si>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</si>
  <si>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</si>
  <si>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</si>
  <si>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</si>
  <si>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</si>
  <si>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</si>
  <si>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</si>
  <si>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</si>
  <si>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</si>
  <si>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</si>
  <si>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</si>
  <si>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</si>
  <si>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</si>
  <si>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</si>
  <si>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</si>
  <si>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</si>
  <si>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</si>
  <si>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</si>
  <si>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</si>
  <si>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</si>
  <si>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</si>
  <si>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</si>
  <si>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</si>
  <si>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</si>
  <si>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</si>
  <si>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</si>
  <si>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</si>
  <si>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</si>
  <si>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</si>
  <si>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</si>
  <si>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</si>
  <si>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</si>
  <si>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</si>
  <si>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</si>
  <si>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</si>
  <si>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</si>
  <si>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</si>
  <si>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</si>
  <si>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</si>
  <si>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</si>
  <si>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</si>
  <si>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</si>
  <si>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</si>
  <si>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</si>
  <si>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</si>
  <si>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</si>
  <si>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</si>
  <si>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</si>
  <si>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</si>
  <si>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</si>
  <si>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</si>
  <si>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</si>
  <si>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</si>
  <si>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</si>
  <si>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</si>
  <si>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</si>
  <si>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</si>
  <si>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</si>
  <si>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</si>
  <si>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</si>
  <si>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</si>
  <si>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</si>
  <si>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</si>
  <si>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</si>
  <si>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</si>
  <si>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</si>
  <si>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</si>
  <si>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</si>
  <si>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</si>
  <si>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</si>
  <si>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</si>
  <si>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</si>
  <si>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</si>
  <si>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</si>
  <si>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</si>
  <si>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</si>
  <si>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</si>
  <si>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</si>
  <si>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</si>
  <si>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</si>
  <si>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</si>
  <si>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</si>
  <si>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</si>
  <si>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</si>
  <si>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</si>
  <si>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</si>
  <si>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</si>
  <si>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</si>
  <si>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</si>
  <si>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</si>
  <si>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</si>
  <si>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</si>
  <si>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</si>
  <si>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</si>
  <si>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</si>
  <si>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</si>
  <si>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</si>
  <si>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</si>
  <si>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</si>
  <si>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</si>
  <si>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</si>
  <si>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</si>
  <si>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</si>
  <si>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</si>
  <si>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</si>
  <si>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</si>
  <si>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</si>
  <si>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</si>
  <si>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</si>
  <si>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</si>
  <si>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</si>
  <si>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</si>
  <si>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</si>
  <si>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</si>
  <si>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</si>
  <si>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</si>
  <si>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</si>
  <si>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</si>
  <si>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</si>
  <si>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</si>
  <si>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</si>
  <si>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</si>
  <si>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</si>
  <si>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</si>
  <si>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</si>
  <si>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</si>
  <si>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</si>
  <si>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</si>
  <si>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</si>
  <si>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</si>
  <si>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</si>
  <si>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</si>
  <si>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</si>
  <si>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</si>
  <si>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</si>
  <si>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</si>
  <si>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</si>
  <si>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</si>
  <si>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</si>
  <si>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</si>
  <si>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</si>
  <si>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</si>
  <si>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</si>
  <si>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</si>
  <si>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</si>
  <si>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</si>
  <si>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</si>
  <si>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</si>
  <si>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</si>
  <si>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</si>
  <si>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</si>
  <si>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</si>
  <si>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</si>
  <si>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</si>
  <si>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</si>
  <si>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</si>
  <si>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</si>
  <si>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</si>
  <si>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</si>
  <si>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</si>
  <si>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</si>
  <si>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</si>
  <si>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</si>
  <si>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</si>
  <si>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</si>
  <si>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</si>
  <si>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</si>
  <si>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</si>
  <si>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</si>
  <si>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</si>
  <si>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</si>
  <si>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</si>
  <si>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</si>
  <si>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</si>
  <si>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</si>
  <si>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</si>
  <si>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</si>
  <si>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</si>
  <si>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</si>
  <si>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</si>
  <si>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</si>
  <si>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</si>
  <si>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</si>
  <si>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</si>
  <si>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</si>
  <si>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</si>
  <si>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</si>
  <si>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</si>
  <si>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</si>
  <si>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</si>
  <si>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</si>
  <si>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</si>
  <si>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</si>
  <si>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</si>
  <si>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</si>
  <si>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</si>
  <si>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</si>
  <si>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</si>
  <si>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</si>
  <si>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</si>
  <si>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</si>
  <si>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</si>
  <si>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</si>
  <si>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</si>
  <si>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</si>
  <si>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</si>
  <si>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</si>
  <si>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</si>
  <si>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</si>
  <si>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</si>
  <si>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</si>
  <si>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</si>
  <si>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</si>
  <si>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</si>
  <si>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</si>
  <si>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</si>
  <si>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</si>
  <si>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</si>
  <si>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</si>
  <si>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</si>
  <si>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</si>
  <si>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</si>
  <si>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</si>
  <si>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</si>
  <si>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</si>
  <si>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</si>
  <si>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</si>
  <si>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</si>
  <si>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</si>
  <si>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</si>
  <si>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</si>
  <si>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</si>
  <si>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</si>
  <si>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</si>
  <si>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</si>
  <si>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</si>
  <si>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</si>
  <si>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</si>
  <si>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</si>
  <si>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</si>
  <si>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</si>
  <si>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</si>
  <si>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</si>
  <si>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</si>
  <si>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</si>
  <si>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</si>
  <si>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</si>
  <si>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</si>
  <si>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</si>
  <si>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</si>
  <si>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</si>
  <si>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</si>
  <si>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</si>
  <si>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</si>
  <si>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</si>
  <si>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</si>
  <si>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</si>
  <si>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</si>
  <si>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</si>
  <si>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</si>
  <si>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</si>
  <si>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</si>
  <si>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</si>
  <si>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</si>
  <si>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</si>
  <si>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</si>
  <si>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</si>
  <si>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</si>
  <si>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</si>
  <si>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</si>
  <si>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</si>
  <si>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</si>
  <si>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</si>
  <si>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</si>
  <si>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</si>
  <si>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</si>
  <si>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</si>
  <si>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</si>
  <si>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</si>
  <si>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</si>
  <si>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</si>
  <si>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</si>
  <si>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</si>
  <si>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</si>
  <si>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</si>
  <si>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</si>
  <si>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</si>
  <si>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</si>
  <si>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</si>
  <si>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</si>
  <si>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</si>
  <si>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</si>
  <si>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</si>
  <si>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</si>
  <si>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</si>
  <si>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</si>
  <si>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</si>
  <si>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</si>
  <si>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</si>
  <si>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</si>
  <si>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</si>
  <si>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</si>
  <si>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</si>
  <si>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</si>
  <si>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</si>
  <si>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</si>
  <si>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</si>
  <si>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</si>
  <si>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</si>
  <si>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</si>
  <si>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</si>
  <si>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</si>
  <si>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</si>
  <si>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</si>
  <si>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</si>
  <si>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</si>
  <si>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</si>
  <si>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</si>
  <si>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</si>
  <si>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</si>
  <si>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</si>
  <si>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</si>
  <si>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</si>
  <si>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</si>
  <si>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</si>
  <si>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</si>
  <si>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</si>
  <si>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</si>
  <si>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</si>
  <si>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</si>
  <si>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</si>
  <si>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</si>
  <si>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</si>
  <si>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</si>
  <si>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</si>
  <si>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</si>
  <si>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</si>
  <si>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</si>
  <si>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</si>
  <si>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</si>
  <si>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</si>
  <si>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</si>
  <si>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</si>
  <si>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</si>
  <si>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</si>
  <si>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</si>
  <si>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</si>
  <si>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</si>
  <si>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</si>
  <si>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</si>
  <si>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</si>
  <si>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</si>
  <si>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</si>
  <si>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</si>
  <si>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</si>
  <si>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</si>
  <si>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</si>
  <si>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</si>
  <si>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</si>
  <si>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</si>
  <si>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</si>
  <si>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</si>
  <si>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</si>
  <si>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</si>
  <si>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</si>
  <si>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</si>
  <si>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</si>
  <si>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</si>
  <si>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</si>
  <si>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</si>
  <si>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</si>
  <si>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</si>
  <si>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</si>
  <si>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</si>
  <si>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</si>
  <si>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</si>
  <si>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</si>
  <si>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</si>
  <si>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</si>
  <si>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</si>
  <si>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</si>
  <si>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</si>
  <si>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</si>
  <si>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</si>
  <si>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</si>
  <si>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</si>
  <si>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</si>
  <si>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</si>
  <si>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</si>
  <si>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</si>
  <si>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</si>
  <si>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</si>
  <si>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</si>
  <si>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</si>
  <si>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</si>
  <si>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</si>
  <si>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</si>
  <si>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</si>
  <si>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</si>
  <si>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</si>
  <si>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</si>
  <si>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</si>
  <si>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</si>
  <si>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</si>
  <si>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</si>
  <si>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</si>
  <si>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</si>
  <si>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</si>
  <si>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</si>
  <si>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</si>
  <si>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</si>
  <si>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</si>
  <si>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</si>
  <si>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</si>
  <si>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</si>
  <si>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</si>
  <si>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</si>
  <si>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</si>
  <si>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</si>
  <si>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</si>
  <si>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</si>
  <si>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</si>
  <si>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</si>
  <si>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</si>
  <si>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</si>
  <si>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</si>
  <si>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</si>
  <si>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</si>
  <si>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</si>
  <si>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</si>
  <si>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</si>
  <si>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</si>
  <si>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</si>
  <si>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</si>
  <si>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</si>
  <si>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</si>
  <si>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</si>
  <si>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</si>
  <si>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</si>
  <si>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</si>
  <si>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</si>
  <si>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</si>
  <si>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</si>
  <si>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</si>
  <si>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</si>
  <si>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</si>
  <si>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</si>
  <si>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</si>
  <si>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</si>
  <si>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</si>
  <si>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</si>
  <si>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</si>
  <si>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</si>
  <si>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</si>
  <si>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</si>
  <si>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</si>
  <si>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</si>
  <si>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</si>
  <si>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</si>
  <si>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</si>
  <si>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</si>
  <si>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</si>
  <si>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</si>
  <si>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</si>
  <si>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</si>
  <si>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</si>
  <si>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</si>
  <si>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</si>
  <si>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</si>
  <si>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</si>
  <si>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</si>
  <si>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</si>
  <si>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</si>
  <si>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</si>
  <si>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</si>
  <si>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</si>
  <si>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</si>
  <si>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</si>
  <si>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</si>
  <si>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</si>
  <si>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</si>
  <si>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</si>
  <si>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</si>
  <si>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</si>
  <si>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</si>
  <si>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</si>
  <si>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</si>
  <si>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</si>
  <si>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</si>
  <si>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</si>
  <si>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</si>
  <si>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</si>
  <si>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</si>
  <si>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</si>
  <si>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</si>
  <si>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</si>
  <si>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</si>
  <si>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</si>
  <si>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</si>
  <si>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</si>
  <si>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</si>
  <si>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</si>
  <si>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</si>
  <si>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</si>
  <si>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</si>
  <si>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</si>
  <si>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</si>
  <si>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</si>
  <si>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</si>
  <si>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</si>
  <si>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</si>
  <si>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</si>
  <si>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</si>
  <si>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</si>
  <si>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</si>
  <si>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</si>
  <si>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</si>
  <si>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</si>
  <si>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</si>
  <si>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</si>
  <si>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</si>
  <si>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</si>
  <si>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</si>
  <si>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</si>
  <si>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</si>
  <si>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</si>
  <si>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</si>
  <si>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</si>
  <si>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</si>
  <si>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</si>
  <si>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</si>
  <si>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</si>
  <si>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</si>
  <si>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</si>
  <si>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</si>
  <si>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</si>
  <si>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</si>
  <si>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</si>
  <si>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</si>
  <si>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</si>
  <si>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</si>
  <si>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</si>
  <si>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</si>
  <si>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</si>
  <si>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</si>
  <si>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</si>
  <si>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</si>
  <si>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</si>
  <si>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</si>
  <si>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</si>
  <si>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</si>
  <si>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</si>
  <si>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</si>
  <si>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</si>
  <si>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</si>
  <si>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</si>
  <si>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</si>
  <si>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</si>
  <si>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</si>
  <si>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</si>
  <si>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</si>
  <si>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</si>
  <si>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</si>
  <si>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</si>
  <si>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</si>
  <si>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</si>
  <si>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</si>
  <si>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</si>
  <si>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</si>
  <si>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</si>
  <si>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</si>
  <si>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</si>
  <si>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</si>
  <si>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</si>
  <si>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</si>
  <si>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</si>
  <si>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</si>
  <si>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</si>
  <si>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</si>
  <si>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</si>
  <si>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</si>
  <si>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</si>
  <si>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</si>
  <si>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</si>
  <si>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</si>
  <si>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</si>
  <si>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</si>
  <si>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</si>
  <si>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</si>
  <si>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</si>
  <si>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</si>
  <si>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</si>
  <si>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</si>
  <si>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</si>
  <si>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</si>
  <si>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</si>
  <si>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</si>
  <si>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</si>
  <si>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</si>
  <si>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</si>
  <si>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</si>
  <si>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</si>
  <si>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</si>
  <si>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</si>
  <si>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</si>
  <si>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</si>
  <si>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</si>
  <si>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</si>
  <si>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</si>
  <si>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</si>
  <si>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</si>
  <si>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</si>
  <si>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</si>
  <si>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</si>
  <si>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</si>
  <si>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</si>
  <si>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</si>
  <si>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</si>
  <si>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</si>
  <si>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</si>
  <si>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</si>
  <si>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</si>
  <si>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</si>
  <si>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</si>
  <si>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</si>
  <si>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</si>
  <si>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</si>
  <si>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</si>
  <si>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</si>
  <si>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</si>
  <si>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</si>
  <si>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</si>
  <si>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</si>
  <si>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</si>
  <si>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</si>
  <si>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</si>
  <si>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</si>
  <si>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</si>
  <si>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</si>
  <si>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</si>
  <si>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</si>
  <si>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</si>
  <si>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</si>
  <si>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</si>
  <si>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</si>
  <si>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</si>
  <si>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</si>
  <si>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</si>
  <si>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</si>
  <si>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</si>
  <si>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</si>
  <si>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</si>
  <si>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</si>
  <si>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</si>
  <si>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</si>
  <si>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</si>
  <si>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</si>
  <si>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</si>
  <si>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</si>
  <si>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</si>
  <si>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</si>
  <si>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</si>
  <si>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</si>
  <si>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</si>
  <si>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</si>
  <si>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</si>
  <si>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</si>
  <si>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</si>
  <si>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</si>
  <si>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</si>
  <si>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</si>
  <si>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</si>
  <si>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</si>
  <si>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</si>
  <si>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</si>
  <si>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</si>
  <si>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</si>
  <si>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</si>
  <si>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</si>
  <si>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</si>
  <si>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</si>
  <si>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</si>
  <si>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</si>
  <si>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</si>
  <si>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</si>
  <si>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</si>
  <si>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</si>
  <si>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</si>
  <si>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</si>
  <si>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</si>
  <si>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</si>
  <si>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</si>
  <si>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</si>
  <si>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</si>
  <si>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</si>
  <si>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</si>
  <si>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</si>
  <si>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</si>
  <si>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</si>
  <si>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</si>
  <si>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</si>
  <si>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</si>
  <si>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</si>
  <si>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</si>
  <si>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</si>
  <si>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</si>
  <si>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</si>
  <si>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</si>
  <si>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</si>
  <si>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</si>
  <si>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</si>
  <si>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</si>
  <si>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</si>
  <si>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</si>
  <si>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</si>
  <si>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</si>
  <si>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</si>
  <si>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</si>
  <si>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</si>
  <si>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</si>
  <si>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</si>
  <si>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</si>
  <si>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</si>
  <si>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</si>
  <si>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</si>
  <si>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</si>
  <si>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</si>
  <si>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</si>
  <si>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</si>
  <si>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</si>
  <si>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</si>
  <si>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</si>
  <si>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</si>
  <si>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</si>
  <si>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</si>
  <si>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</si>
  <si>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</si>
  <si>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</si>
  <si>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</si>
  <si>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</si>
  <si>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</si>
  <si>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</si>
  <si>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</si>
  <si>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</si>
  <si>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</si>
  <si>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</si>
  <si>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</si>
  <si>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</si>
  <si>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</si>
  <si>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</si>
  <si>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</si>
  <si>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</si>
  <si>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</si>
  <si>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</si>
  <si>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</si>
  <si>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</si>
  <si>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</si>
  <si>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</si>
  <si>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</si>
  <si>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</si>
  <si>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</si>
  <si>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</si>
  <si>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</si>
  <si>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</si>
  <si>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</si>
  <si>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</si>
  <si>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</si>
  <si>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</si>
  <si>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</si>
  <si>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</si>
  <si>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</si>
  <si>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</si>
  <si>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</si>
  <si>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</si>
  <si>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</si>
  <si>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</si>
  <si>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</si>
  <si>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</si>
  <si>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</si>
  <si>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</si>
  <si>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</si>
  <si>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</si>
  <si>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</si>
  <si>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</si>
  <si>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</si>
  <si>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</si>
  <si>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</si>
  <si>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</si>
  <si>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</si>
  <si>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</si>
  <si>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</si>
  <si>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</si>
  <si>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</si>
  <si>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</si>
  <si>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</si>
  <si>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</si>
  <si>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</si>
  <si>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</si>
  <si>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</si>
  <si>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</si>
  <si>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</si>
  <si>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</si>
  <si>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</si>
  <si>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</si>
  <si>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</si>
  <si>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</si>
  <si>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</si>
  <si>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</si>
  <si>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</si>
  <si>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</si>
  <si>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</si>
  <si>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</si>
  <si>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</si>
  <si>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</si>
  <si>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</si>
  <si>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</si>
  <si>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</si>
  <si>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</si>
  <si>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</si>
  <si>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</si>
  <si>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</si>
  <si>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</si>
  <si>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</si>
  <si>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</si>
  <si>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</si>
  <si>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</si>
  <si>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</si>
  <si>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</si>
  <si>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</si>
  <si>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</si>
  <si>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</si>
  <si>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</si>
  <si>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</si>
  <si>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</si>
  <si>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</si>
  <si>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</si>
  <si>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</si>
  <si>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</si>
  <si>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</si>
  <si>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</si>
  <si>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</si>
  <si>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</si>
  <si>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</si>
  <si>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</si>
  <si>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</si>
  <si>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</si>
  <si>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</si>
  <si>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</si>
  <si>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</si>
  <si>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</si>
  <si>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</si>
  <si>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</si>
  <si>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</si>
  <si>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</si>
  <si>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</si>
  <si>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</si>
  <si>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</si>
  <si>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</si>
  <si>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</si>
  <si>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</si>
  <si>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</si>
  <si>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</si>
  <si>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</si>
  <si>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</si>
  <si>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</si>
  <si>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</si>
  <si>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</si>
  <si>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</si>
  <si>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</si>
  <si>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</si>
  <si>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</si>
  <si>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</si>
  <si>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</si>
  <si>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</si>
  <si>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</si>
  <si>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</si>
  <si>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</si>
  <si>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</si>
  <si>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</si>
  <si>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</si>
  <si>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</si>
  <si>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</si>
  <si>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</si>
  <si>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</si>
  <si>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</si>
  <si>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</si>
  <si>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</si>
  <si>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</si>
  <si>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</si>
  <si>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</si>
  <si>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</si>
  <si>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</si>
  <si>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</si>
  <si>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</si>
  <si>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</si>
  <si>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</si>
  <si>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</si>
  <si>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</si>
  <si>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</si>
  <si>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</si>
  <si>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</si>
  <si>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</si>
  <si>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</si>
  <si>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</si>
  <si>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</si>
  <si>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</si>
  <si>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</si>
  <si>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</si>
  <si>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</si>
  <si>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</si>
  <si>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</si>
  <si>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</si>
  <si>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</si>
  <si>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</si>
  <si>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</si>
  <si>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</si>
  <si>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</si>
  <si>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</si>
  <si>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</si>
  <si>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</si>
  <si>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</si>
  <si>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</si>
  <si>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</si>
  <si>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</si>
  <si>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</si>
  <si>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</si>
  <si>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</si>
  <si>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</si>
  <si>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</si>
  <si>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</si>
  <si>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</si>
  <si>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</si>
  <si>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</si>
  <si>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</si>
  <si>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</si>
  <si>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</si>
  <si>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</si>
  <si>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</si>
  <si>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</si>
  <si>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</si>
  <si>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</si>
  <si>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</si>
  <si>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</si>
  <si>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</si>
  <si>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</si>
  <si>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</si>
  <si>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</si>
  <si>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</si>
  <si>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</si>
  <si>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</si>
  <si>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</si>
  <si>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</si>
  <si>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</si>
  <si>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</si>
  <si>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</si>
  <si>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</si>
  <si>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</si>
  <si>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</si>
  <si>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</si>
  <si>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</si>
  <si>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</si>
  <si>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</si>
  <si>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</si>
  <si>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</si>
  <si>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</si>
  <si>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</si>
  <si>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</si>
  <si>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</si>
  <si>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</si>
  <si>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</si>
  <si>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</si>
  <si>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</si>
  <si>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</si>
  <si>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</si>
  <si>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</si>
  <si>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</si>
  <si>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</si>
  <si>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</si>
  <si>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</si>
  <si>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</si>
  <si>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</si>
  <si>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</si>
  <si>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</si>
  <si>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</si>
  <si>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</si>
  <si>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</si>
  <si>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</si>
  <si>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</si>
  <si>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</si>
  <si>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</si>
  <si>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</si>
  <si>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</si>
  <si>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</si>
  <si>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</si>
  <si>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</si>
  <si>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</si>
  <si>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</si>
  <si>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</si>
  <si>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</si>
  <si>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</si>
  <si>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</si>
  <si>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</si>
  <si>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</si>
  <si>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</si>
  <si>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</si>
  <si>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</si>
  <si>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</si>
  <si>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</si>
  <si>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</si>
  <si>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</si>
  <si>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</si>
  <si>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</si>
  <si>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</si>
  <si>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</si>
  <si>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</si>
  <si>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</si>
  <si>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</si>
  <si>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</si>
  <si>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</si>
  <si>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</si>
  <si>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</si>
  <si>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</si>
  <si>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</si>
  <si>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</si>
  <si>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</si>
  <si>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</si>
  <si>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</si>
  <si>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</si>
  <si>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</si>
  <si>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</si>
  <si>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</si>
  <si>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</si>
  <si>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</si>
  <si>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</si>
  <si>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</si>
  <si>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</si>
  <si>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</si>
  <si>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</si>
  <si>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</si>
  <si>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</si>
  <si>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</si>
  <si>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</si>
  <si>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</si>
  <si>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</si>
  <si>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</si>
  <si>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</si>
  <si>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</si>
  <si>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</si>
  <si>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</si>
  <si>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</si>
  <si>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</si>
  <si>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</si>
  <si>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</si>
  <si>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</si>
  <si>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</si>
  <si>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</si>
  <si>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</si>
  <si>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</si>
  <si>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</si>
  <si>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</si>
  <si>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</si>
  <si>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</si>
  <si>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</si>
  <si>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</si>
  <si>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</si>
  <si>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</si>
  <si>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</si>
  <si>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</si>
  <si>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</si>
  <si>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</si>
  <si>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</si>
  <si>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</si>
  <si>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</si>
  <si>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</si>
  <si>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</si>
  <si>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</si>
  <si>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</si>
  <si>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</si>
  <si>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</si>
  <si>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</si>
  <si>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</si>
  <si>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</si>
  <si>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</si>
  <si>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</si>
  <si>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</si>
  <si>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</si>
  <si>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</si>
  <si>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</si>
  <si>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</si>
  <si>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</si>
  <si>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</si>
  <si>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</si>
  <si>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</si>
  <si>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</si>
  <si>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</si>
  <si>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</si>
  <si>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</si>
  <si>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</si>
  <si>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</si>
  <si>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</si>
  <si>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</si>
  <si>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</si>
  <si>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</si>
  <si>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</si>
  <si>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</si>
  <si>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</si>
  <si>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</si>
  <si>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</si>
  <si>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</si>
  <si>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</si>
  <si>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</si>
  <si>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</si>
  <si>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</si>
  <si>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</si>
  <si>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</si>
  <si>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</si>
  <si>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</si>
  <si>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</si>
  <si>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</si>
  <si>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</si>
  <si>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</si>
  <si>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</si>
  <si>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</si>
  <si>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</si>
  <si>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</si>
  <si>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</si>
  <si>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</si>
  <si>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</si>
  <si>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</si>
  <si>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</si>
  <si>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</si>
  <si>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</si>
  <si>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</si>
  <si>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</si>
  <si>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</si>
  <si>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</si>
  <si>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</si>
  <si>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</si>
  <si>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</si>
  <si>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</si>
  <si>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</si>
  <si>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</si>
  <si>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</si>
  <si>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</si>
  <si>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</si>
  <si>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</si>
  <si>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</si>
  <si>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</si>
  <si>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</si>
  <si>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</si>
  <si>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</si>
  <si>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</si>
  <si>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</si>
  <si>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</si>
  <si>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</si>
  <si>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</si>
  <si>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</si>
  <si>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</si>
  <si>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</si>
  <si>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</si>
  <si>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</si>
  <si>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</si>
  <si>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</si>
  <si>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</si>
  <si>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</si>
  <si>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</si>
  <si>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</si>
  <si>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</si>
  <si>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</si>
  <si>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</si>
  <si>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</si>
  <si>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</si>
  <si>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</si>
  <si>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</si>
  <si>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</si>
  <si>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</si>
  <si>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</si>
  <si>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</si>
  <si>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</si>
  <si>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</si>
  <si>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</si>
  <si>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</si>
  <si>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</si>
  <si>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</si>
  <si>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</si>
  <si>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</si>
  <si>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</si>
  <si>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</si>
  <si>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</si>
  <si>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</si>
  <si>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</si>
  <si>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</si>
  <si>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</si>
  <si>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</si>
  <si>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</si>
  <si>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</si>
  <si>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</si>
  <si>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</si>
  <si>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</si>
  <si>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</si>
  <si>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</si>
  <si>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</si>
  <si>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</si>
  <si>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</si>
  <si>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</si>
  <si>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</si>
  <si>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</si>
  <si>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</si>
  <si>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</si>
  <si>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</si>
  <si>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</si>
  <si>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</si>
  <si>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</si>
  <si>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</si>
  <si>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</si>
  <si>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</si>
  <si>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</si>
  <si>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</si>
  <si>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</si>
  <si>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</si>
  <si>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</si>
  <si>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</si>
  <si>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</si>
  <si>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</si>
  <si>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</si>
  <si>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</si>
  <si>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</si>
  <si>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</si>
  <si>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</si>
  <si>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</si>
  <si>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</si>
  <si>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</si>
  <si>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</si>
  <si>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</si>
  <si>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</si>
  <si>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</si>
  <si>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</si>
  <si>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</si>
  <si>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</si>
  <si>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</si>
  <si>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</si>
  <si>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</si>
  <si>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</si>
  <si>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</si>
  <si>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</si>
  <si>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</si>
  <si>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</si>
  <si>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</si>
  <si>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</si>
  <si>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</si>
  <si>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</si>
  <si>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</si>
  <si>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</si>
  <si>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</si>
  <si>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</si>
  <si>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</si>
  <si>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</si>
  <si>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</si>
  <si>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</si>
  <si>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</si>
  <si>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</si>
  <si>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</si>
  <si>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</si>
  <si>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</si>
  <si>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</si>
  <si>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</si>
  <si>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</si>
  <si>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</si>
  <si>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</si>
  <si>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</si>
  <si>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</si>
  <si>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</si>
  <si>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</si>
  <si>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</si>
  <si>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</si>
  <si>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</si>
  <si>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</si>
  <si>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</si>
  <si>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</si>
  <si>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</si>
  <si>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</si>
  <si>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</si>
  <si>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</si>
  <si>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</si>
  <si>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</si>
  <si>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</si>
  <si>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</si>
  <si>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</si>
  <si>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</si>
  <si>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</si>
  <si>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</si>
  <si>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</si>
  <si>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</si>
  <si>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</si>
  <si>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</si>
  <si>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</si>
  <si>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</si>
  <si>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</si>
  <si>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</si>
  <si>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</si>
  <si>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</si>
  <si>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</si>
  <si>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</si>
  <si>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</si>
  <si>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</si>
  <si>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</si>
  <si>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</si>
  <si>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</si>
  <si>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</si>
  <si>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</si>
  <si>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</si>
  <si>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</si>
  <si>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</si>
  <si>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</si>
  <si>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</si>
  <si>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</si>
  <si>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</si>
  <si>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</si>
  <si>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</si>
  <si>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</si>
  <si>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</si>
  <si>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</si>
  <si>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</si>
  <si>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</si>
  <si>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</si>
  <si>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</si>
  <si>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</si>
  <si>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</si>
  <si>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</si>
  <si>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</si>
  <si>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</si>
  <si>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</si>
  <si>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</si>
  <si>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</si>
  <si>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</si>
  <si>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</si>
  <si>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</si>
  <si>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</si>
  <si>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</si>
  <si>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</si>
  <si>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</si>
  <si>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</si>
  <si>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</si>
  <si>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</si>
  <si>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</si>
  <si>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</si>
  <si>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</si>
  <si>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</si>
  <si>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</si>
  <si>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</si>
  <si>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</si>
  <si>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</si>
  <si>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</si>
  <si>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</si>
  <si>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</si>
  <si>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</si>
  <si>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</si>
  <si>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</si>
  <si>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</si>
  <si>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</si>
  <si>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</si>
  <si>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</si>
  <si>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</si>
  <si>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</si>
  <si>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</si>
  <si>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</si>
  <si>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</si>
  <si>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</si>
  <si>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</si>
  <si>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</si>
  <si>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</si>
  <si>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</si>
  <si>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</si>
  <si>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</si>
  <si>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</si>
  <si>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</si>
  <si>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</si>
  <si>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</si>
  <si>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</si>
  <si>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</si>
  <si>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</si>
  <si>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</si>
  <si>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</si>
  <si>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</si>
  <si>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</si>
  <si>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</si>
  <si>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</si>
  <si>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</si>
  <si>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</si>
  <si>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</si>
  <si>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</si>
  <si>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</si>
  <si>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</si>
  <si>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</si>
  <si>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</si>
  <si>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</si>
  <si>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</si>
  <si>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</si>
  <si>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</si>
  <si>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</si>
  <si>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</si>
  <si>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</si>
  <si>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</si>
  <si>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</si>
  <si>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</si>
  <si>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</si>
  <si>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</si>
  <si>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</si>
  <si>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</si>
  <si>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</si>
  <si>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</si>
  <si>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</si>
  <si>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</si>
  <si>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</si>
  <si>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</si>
  <si>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</si>
  <si>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</si>
  <si>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</si>
  <si>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</si>
  <si>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</si>
  <si>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</si>
  <si>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</si>
  <si>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</si>
  <si>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</si>
  <si>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</si>
  <si>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</si>
  <si>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</si>
  <si>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</si>
  <si>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</si>
  <si>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</si>
  <si>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</si>
  <si>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</si>
  <si>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</si>
  <si>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</si>
  <si>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</si>
  <si>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</si>
  <si>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</si>
  <si>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</si>
  <si>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</si>
  <si>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</si>
  <si>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</si>
  <si>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</si>
  <si>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</si>
  <si>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</si>
  <si>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</si>
  <si>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</si>
  <si>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</si>
  <si>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</si>
  <si>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</si>
  <si>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</si>
  <si>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</si>
  <si>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</si>
  <si>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</si>
  <si>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</si>
  <si>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</si>
  <si>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</si>
  <si>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</si>
  <si>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</si>
  <si>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</si>
  <si>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</si>
  <si>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</si>
  <si>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</si>
  <si>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</si>
  <si>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</si>
  <si>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</si>
  <si>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</si>
  <si>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</si>
  <si>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</si>
  <si>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</si>
  <si>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</si>
  <si>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</si>
  <si>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</si>
  <si>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</si>
  <si>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</si>
  <si>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</si>
  <si>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</si>
  <si>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</si>
  <si>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</si>
  <si>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</si>
  <si>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</si>
  <si>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</si>
  <si>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</si>
  <si>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</si>
  <si>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</si>
  <si>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</si>
  <si>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</si>
  <si>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</si>
  <si>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</si>
  <si>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</si>
  <si>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</si>
  <si>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</si>
  <si>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</si>
  <si>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</si>
  <si>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</si>
  <si>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</si>
  <si>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</si>
  <si>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</si>
  <si>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</si>
  <si>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</si>
  <si>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</si>
  <si>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</si>
  <si>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</si>
  <si>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</si>
  <si>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</si>
  <si>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</si>
  <si>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</si>
  <si>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</si>
  <si>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</si>
  <si>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</si>
  <si>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</si>
  <si>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</si>
  <si>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</si>
  <si>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</si>
  <si>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</si>
  <si>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</si>
  <si>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</si>
  <si>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</si>
  <si>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</si>
  <si>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</si>
  <si>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</si>
  <si>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</si>
  <si>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</si>
  <si>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</si>
  <si>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</si>
  <si>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</si>
  <si>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</si>
  <si>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</si>
  <si>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</si>
  <si>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</si>
  <si>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</si>
  <si>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</si>
  <si>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</si>
  <si>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</si>
  <si>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</si>
  <si>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</si>
  <si>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</si>
  <si>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</si>
  <si>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</si>
  <si>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</si>
  <si>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</si>
  <si>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</si>
  <si>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</si>
  <si>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</si>
  <si>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</si>
  <si>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</si>
  <si>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</si>
  <si>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</si>
  <si>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</si>
  <si>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</si>
  <si>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</si>
  <si>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</si>
  <si>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</si>
  <si>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</si>
  <si>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</si>
  <si>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</si>
  <si>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</si>
  <si>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</si>
  <si>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</si>
  <si>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</si>
  <si>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</si>
  <si>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</si>
  <si>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</si>
  <si>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</si>
  <si>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</si>
  <si>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</si>
  <si>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</si>
  <si>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</si>
  <si>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</si>
  <si>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</si>
  <si>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</si>
  <si>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</si>
  <si>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</si>
  <si>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</si>
  <si>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</si>
  <si>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</si>
  <si>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</si>
  <si>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</si>
  <si>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</si>
  <si>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</si>
  <si>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</si>
  <si>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</si>
  <si>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</si>
  <si>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</si>
  <si>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</si>
  <si>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</si>
  <si>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</si>
  <si>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</si>
  <si>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</si>
  <si>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</si>
  <si>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</si>
  <si>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</si>
  <si>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</si>
  <si>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</si>
  <si>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</si>
  <si>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</si>
  <si>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</si>
  <si>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</si>
  <si>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</si>
  <si>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</si>
  <si>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</si>
  <si>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</si>
  <si>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</si>
  <si>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</si>
  <si>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</si>
  <si>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</si>
  <si>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</si>
  <si>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</si>
  <si>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</si>
  <si>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</si>
  <si>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</si>
  <si>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</si>
  <si>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</si>
  <si>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</si>
  <si>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</si>
  <si>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</si>
  <si>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</si>
  <si>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</si>
  <si>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</si>
  <si>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</si>
  <si>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</si>
  <si>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</si>
  <si>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</si>
  <si>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</si>
  <si>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</si>
  <si>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</si>
  <si>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</si>
  <si>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</si>
  <si>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</si>
  <si>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</si>
  <si>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</si>
  <si>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</si>
  <si>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</si>
  <si>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</si>
  <si>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</si>
  <si>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</si>
  <si>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</si>
  <si>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</si>
  <si>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</si>
  <si>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</si>
  <si>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</si>
  <si>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</si>
  <si>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</si>
  <si>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</si>
  <si>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</si>
  <si>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</si>
  <si>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</si>
  <si>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</si>
  <si>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</si>
  <si>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</si>
  <si>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</si>
  <si>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</si>
  <si>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</si>
  <si>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</si>
  <si>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</si>
  <si>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</si>
  <si>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</si>
  <si>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</si>
  <si>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</si>
  <si>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</si>
  <si>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</si>
  <si>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</si>
  <si>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</si>
  <si>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</si>
  <si>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</si>
  <si>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</si>
  <si>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</si>
  <si>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</si>
  <si>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</si>
  <si>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</si>
  <si>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</si>
  <si>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</si>
  <si>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</si>
  <si>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</si>
  <si>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</si>
  <si>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</si>
  <si>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</si>
  <si>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</si>
  <si>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</si>
  <si>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</si>
  <si>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</si>
  <si>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</si>
  <si>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</si>
  <si>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</si>
  <si>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</si>
  <si>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</si>
  <si>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</si>
  <si>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</si>
  <si>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</si>
  <si>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</si>
  <si>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</si>
  <si>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</si>
  <si>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</si>
  <si>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</si>
  <si>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</si>
  <si>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</si>
  <si>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</si>
  <si>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</si>
  <si>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</si>
  <si>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</si>
  <si>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</si>
  <si>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</si>
  <si>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</si>
  <si>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</si>
  <si>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</si>
  <si>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</si>
  <si>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</si>
  <si>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</si>
  <si>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</si>
  <si>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</si>
  <si>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</si>
  <si>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</si>
  <si>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</si>
  <si>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</si>
  <si>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</si>
  <si>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</si>
  <si>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</si>
  <si>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</si>
  <si>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</si>
  <si>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</si>
  <si>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</si>
  <si>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</si>
  <si>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</si>
  <si>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</si>
  <si>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</si>
  <si>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</si>
  <si>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</si>
  <si>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</si>
  <si>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</si>
  <si>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</si>
  <si>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</si>
  <si>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</si>
  <si>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</si>
  <si>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</si>
  <si>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</si>
  <si>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</si>
  <si>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</si>
  <si>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</si>
  <si>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</si>
  <si>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</si>
  <si>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</si>
  <si>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</si>
  <si>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</si>
  <si>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</si>
  <si>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</si>
  <si>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</si>
  <si>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</si>
  <si>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</si>
  <si>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</si>
  <si>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</si>
  <si>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</si>
  <si>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</si>
  <si>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</si>
  <si>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</si>
  <si>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</si>
  <si>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</si>
  <si>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</si>
  <si>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</si>
  <si>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</si>
  <si>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</si>
  <si>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</si>
  <si>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</si>
  <si>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</si>
  <si>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</si>
  <si>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</si>
  <si>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</si>
  <si>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</si>
  <si>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</si>
  <si>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</si>
  <si>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</si>
  <si>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</si>
  <si>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</si>
  <si>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</si>
  <si>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</si>
  <si>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</si>
  <si>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</si>
  <si>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</si>
  <si>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</si>
  <si>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</si>
  <si>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</si>
  <si>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</si>
  <si>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</si>
  <si>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</si>
  <si>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</si>
  <si>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</si>
  <si>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</si>
  <si>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</si>
  <si>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</si>
  <si>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</si>
  <si>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</si>
  <si>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</si>
  <si>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</si>
  <si>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</si>
  <si>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</si>
  <si>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</si>
  <si>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</si>
  <si>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</si>
  <si>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</si>
  <si>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</si>
  <si>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</si>
  <si>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</si>
  <si>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</si>
  <si>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</si>
  <si>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</si>
  <si>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</si>
  <si>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</si>
  <si>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</si>
  <si>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</si>
  <si>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</si>
  <si>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</si>
  <si>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</si>
  <si>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</si>
  <si>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</si>
  <si>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</si>
  <si>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</si>
  <si>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</si>
  <si>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</si>
  <si>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</si>
  <si>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</si>
  <si>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</si>
  <si>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</si>
  <si>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</si>
  <si>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</si>
  <si>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</si>
  <si>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</si>
  <si>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</si>
  <si>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</si>
  <si>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</si>
  <si>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</si>
  <si>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</si>
  <si>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</si>
  <si>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</si>
  <si>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</si>
  <si>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</si>
  <si>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</si>
  <si>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</si>
  <si>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</si>
  <si>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</si>
  <si>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</si>
  <si>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</si>
  <si>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</si>
  <si>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</si>
  <si>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</si>
  <si>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</si>
  <si>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</si>
  <si>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</si>
  <si>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</si>
  <si>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</si>
  <si>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</si>
  <si>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</si>
  <si>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</si>
  <si>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</si>
  <si>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</si>
  <si>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</si>
  <si>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</si>
  <si>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</si>
  <si>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</si>
  <si>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</si>
  <si>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</si>
  <si>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</si>
  <si>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</si>
  <si>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</si>
  <si>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</si>
  <si>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</si>
  <si>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</si>
  <si>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</si>
  <si>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</si>
  <si>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</si>
  <si>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</si>
  <si>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</si>
  <si>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</si>
  <si>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</si>
  <si>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</si>
  <si>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</si>
  <si>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</si>
  <si>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</si>
  <si>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</si>
  <si>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</si>
  <si>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</si>
  <si>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</si>
  <si>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</si>
  <si>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</si>
  <si>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</si>
  <si>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</si>
  <si>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</si>
  <si>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</si>
  <si>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</si>
  <si>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</si>
  <si>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</si>
  <si>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</si>
  <si>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</si>
  <si>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</si>
  <si>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</si>
  <si>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</si>
  <si>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</si>
  <si>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</si>
  <si>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</si>
  <si>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</si>
  <si>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</si>
  <si>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</si>
  <si>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</si>
  <si>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</si>
  <si>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</si>
  <si>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</si>
  <si>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</si>
  <si>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</si>
  <si>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</si>
  <si>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</si>
  <si>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</si>
  <si>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</si>
  <si>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</si>
  <si>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</si>
  <si>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</si>
  <si>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</si>
  <si>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</si>
  <si>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</si>
  <si>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</si>
  <si>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</si>
  <si>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</si>
  <si>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</si>
  <si>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</si>
  <si>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</si>
  <si>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</si>
  <si>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</si>
  <si>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</si>
  <si>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</si>
  <si>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</si>
  <si>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</si>
  <si>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</si>
  <si>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</si>
  <si>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</si>
  <si>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</si>
  <si>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</si>
  <si>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</si>
  <si>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</si>
  <si>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</si>
  <si>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</si>
  <si>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</si>
  <si>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</si>
  <si>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</si>
  <si>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</si>
  <si>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</si>
  <si>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</si>
  <si>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</si>
  <si>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</si>
  <si>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</si>
  <si>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</si>
  <si>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</si>
  <si>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</si>
  <si>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</si>
  <si>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</si>
  <si>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</si>
  <si>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</si>
  <si>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</si>
  <si>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</si>
  <si>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</si>
  <si>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FOC (Mohan Sir)</t>
  </si>
  <si>
    <t>Demo Kit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</si>
  <si>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</si>
  <si>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</si>
  <si>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</si>
  <si>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</si>
  <si>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</si>
  <si>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</si>
  <si>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</si>
  <si>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</si>
  <si>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</si>
  <si>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</si>
  <si>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</si>
  <si>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</si>
  <si>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</si>
  <si>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</si>
  <si>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</si>
  <si>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</si>
  <si>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</si>
  <si>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</si>
  <si>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</si>
  <si>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</si>
  <si>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</si>
  <si>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</si>
  <si>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</si>
  <si>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</si>
  <si>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</si>
  <si>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</si>
  <si>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</si>
  <si>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</si>
  <si>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</si>
  <si>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</si>
  <si>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</si>
  <si>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</si>
  <si>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</si>
  <si>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</si>
  <si>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</si>
  <si>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</si>
  <si>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</si>
  <si>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</si>
  <si>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</si>
  <si>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</si>
  <si>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</si>
  <si>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</si>
  <si>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</si>
  <si>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</si>
  <si>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</si>
  <si>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VISHAL 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</si>
  <si>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</si>
  <si>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</si>
  <si>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</si>
  <si>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</si>
  <si>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</si>
  <si>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</si>
  <si>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</si>
  <si>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</si>
  <si>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</si>
  <si>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</si>
  <si>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</si>
  <si>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</si>
  <si>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</si>
  <si>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</si>
  <si>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</si>
  <si>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</si>
  <si>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</si>
  <si>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</si>
  <si>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</si>
  <si>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</si>
  <si>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</si>
  <si>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</si>
  <si>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</si>
  <si>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</si>
  <si>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</si>
  <si>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</si>
  <si>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</si>
  <si>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</si>
  <si>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</si>
  <si>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</si>
  <si>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</si>
  <si>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Payment Hold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</si>
  <si>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</si>
  <si>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</si>
  <si>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</si>
  <si>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</si>
  <si>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</si>
  <si>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</si>
  <si>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</si>
  <si>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</si>
  <si>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</si>
  <si>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</si>
  <si>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</si>
  <si>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</si>
  <si>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</si>
  <si>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</si>
  <si>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</si>
  <si>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</si>
  <si>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</si>
  <si>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</si>
  <si>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</si>
  <si>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</si>
  <si>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</si>
  <si>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</si>
  <si>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</si>
  <si>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</si>
  <si>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</si>
  <si>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</si>
  <si>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</si>
  <si>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</si>
  <si>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</si>
  <si>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</si>
  <si>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</si>
  <si>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</si>
  <si>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</si>
  <si>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</si>
  <si>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</si>
  <si>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</si>
  <si>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</si>
  <si>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</si>
  <si>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</si>
  <si>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</si>
  <si>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</si>
  <si>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</si>
  <si>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</si>
  <si>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</si>
  <si>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</si>
  <si>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</si>
  <si>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</si>
  <si>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</si>
  <si>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</si>
  <si>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</si>
  <si>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</si>
  <si>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</si>
  <si>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Out of Delivery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</si>
  <si>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</si>
  <si>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</si>
  <si>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</si>
  <si>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</si>
  <si>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</si>
  <si>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</si>
  <si>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</si>
  <si>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</si>
  <si>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</si>
  <si>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</si>
  <si>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</si>
  <si>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</si>
  <si>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</si>
  <si>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</si>
  <si>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</si>
  <si>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</si>
  <si>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At Processing Centre</t>
  </si>
  <si>
    <t>Further connected : 1233</t>
  </si>
  <si>
    <t>Further connected : 11:09</t>
  </si>
  <si>
    <t>Arrived 08:58</t>
  </si>
  <si>
    <t>Network Delay, Will Impact Timely: 0705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</si>
  <si>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</si>
  <si>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</si>
  <si>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</si>
  <si>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</si>
  <si>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</si>
  <si>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</si>
  <si>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</si>
  <si>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</si>
  <si>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</si>
  <si>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</si>
  <si>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</si>
  <si>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</si>
  <si>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</si>
  <si>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</si>
  <si>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</si>
  <si>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</si>
  <si>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Saturday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</si>
  <si>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</si>
  <si>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</si>
  <si>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</si>
  <si>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</si>
  <si>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</si>
  <si>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</si>
  <si>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Priyanka Madam (one Kit of 14pcs)</t>
  </si>
  <si>
    <t>Demo Piece</t>
  </si>
  <si>
    <t>Mohan Sir, (Demo)</t>
  </si>
  <si>
    <t>Saturday (Challan)</t>
  </si>
  <si>
    <t>Saturday (one kit of 12 Pcs) (Payment Slip)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</si>
</sst>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859"/>
  <sheetViews>
    <sheetView tabSelected="1" zoomScaleNormal="100" workbookViewId="0">
      <pane ySplit="1" topLeftCell="A2" activePane="bottomLeft" state="frozen"/>
      <selection sqref="A1:C37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</cols>
  <sheetData>
    <row r="1" spans="1:28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3496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</row>
    <row r="2" spans="1:28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</row>
    <row r="3" spans="1:28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</row>
    <row r="4" spans="1:28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</row>
    <row r="5" spans="1:28" ht="30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3579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3578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</row>
    <row r="6" spans="1:28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</row>
    <row r="7" spans="1:28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</row>
    <row r="8" spans="1:28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</row>
    <row r="9" spans="1:28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</row>
    <row r="10" spans="1:28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</row>
    <row r="11" spans="1:28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</row>
    <row r="12" spans="1:28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</row>
    <row r="13" spans="1:28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</row>
    <row r="14" spans="1:28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</row>
    <row r="15" spans="1:28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</row>
    <row r="16" spans="1:28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</row>
    <row r="17" spans="1:28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</row>
    <row r="18" spans="1:28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</row>
    <row r="19" spans="1:28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</row>
    <row r="20" spans="1:28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</row>
    <row r="21" spans="1:28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</row>
    <row r="22" spans="1:28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</row>
    <row r="23" spans="1:28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</row>
    <row r="24" spans="1:28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</row>
    <row r="25" spans="1:28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</row>
    <row r="26" spans="1:28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</row>
    <row r="27" spans="1:28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</row>
    <row r="28" spans="1:28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</row>
    <row r="29" spans="1:28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</row>
    <row r="30" spans="1:28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</row>
    <row r="31" spans="1:28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</row>
    <row r="32" spans="1:28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</row>
    <row r="33" spans="1:28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</row>
    <row r="34" spans="1:28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3566</v>
      </c>
      <c r="N34" s="47">
        <v>45915</v>
      </c>
      <c r="O34" s="57">
        <v>8060</v>
      </c>
      <c r="P34" s="26" t="s">
        <v>3444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 t="s">
        <v>1149</v>
      </c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</row>
    <row r="35" spans="1:28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</row>
    <row r="36" spans="1:28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</row>
    <row r="37" spans="1:28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</row>
    <row r="38" spans="1:28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</row>
    <row r="39" spans="1:28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</row>
    <row r="40" spans="1:28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</row>
    <row r="41" spans="1:28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</row>
    <row r="42" spans="1:28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</row>
    <row r="43" spans="1:28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</row>
    <row r="44" spans="1:28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</row>
    <row r="45" spans="1:28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</row>
    <row r="46" spans="1:28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</row>
    <row r="47" spans="1:28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</row>
    <row r="48" spans="1:28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</row>
    <row r="49" spans="1:28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</row>
    <row r="50" spans="1:28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</row>
    <row r="51" spans="1:28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</row>
    <row r="52" spans="1:28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</row>
    <row r="53" spans="1:28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</row>
    <row r="54" spans="1:28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</row>
    <row r="55" spans="1:28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</row>
    <row r="56" spans="1:28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</row>
    <row r="57" spans="1:28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</row>
    <row r="58" spans="1:28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</row>
    <row r="59" spans="1:28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</row>
    <row r="60" spans="1:28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</row>
    <row r="61" spans="1:28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</row>
    <row r="62" spans="1:28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</row>
    <row r="63" spans="1:28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</row>
    <row r="64" spans="1:28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</row>
    <row r="65" spans="1:28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</row>
    <row r="66" spans="1:28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</row>
    <row r="67" spans="1:28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</row>
    <row r="68" spans="1:28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</row>
    <row r="69" spans="1:28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</row>
    <row r="70" spans="1:28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</row>
    <row r="71" spans="1:28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</row>
    <row r="72" spans="1:28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</row>
    <row r="73" spans="1:28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</row>
    <row r="74" spans="1:28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</row>
    <row r="75" spans="1:28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</row>
    <row r="76" spans="1:28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</row>
    <row r="77" spans="1:28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</row>
    <row r="78" spans="1:28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</row>
    <row r="79" spans="1:28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</row>
    <row r="80" spans="1:28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</row>
    <row r="81" spans="1:28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</row>
    <row r="82" spans="1:28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</row>
    <row r="83" spans="1:28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</row>
    <row r="84" spans="1:28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</row>
    <row r="85" spans="1:28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</row>
    <row r="86" spans="1:28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</row>
    <row r="87" spans="1:28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</row>
    <row r="88" spans="1:28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</row>
    <row r="89" spans="1:28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</row>
    <row r="90" spans="1:28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</row>
    <row r="91" spans="1:28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</row>
    <row r="92" spans="1:28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</row>
    <row r="93" spans="1:28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</row>
    <row r="94" spans="1:28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</row>
    <row r="95" spans="1:28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</row>
    <row r="96" spans="1:28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</row>
    <row r="97" spans="1:28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</row>
    <row r="98" spans="1:28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</row>
    <row r="99" spans="1:28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</row>
    <row r="100" spans="1:28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</row>
    <row r="101" spans="1:28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</row>
    <row r="102" spans="1:28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</row>
    <row r="103" spans="1:28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</row>
    <row r="104" spans="1:28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</row>
    <row r="105" spans="1:28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</row>
    <row r="106" spans="1:28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</row>
    <row r="107" spans="1:28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</row>
    <row r="108" spans="1:28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</row>
    <row r="109" spans="1:28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</row>
    <row r="110" spans="1:28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</row>
    <row r="111" spans="1:28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</row>
    <row r="112" spans="1:28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</row>
    <row r="113" spans="1:28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</row>
    <row r="114" spans="1:28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</row>
    <row r="115" spans="1:28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</row>
    <row r="116" spans="1:28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</row>
    <row r="117" spans="1:28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</row>
    <row r="118" spans="1:28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</row>
    <row r="119" spans="1:28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</row>
    <row r="120" spans="1:28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</row>
    <row r="121" spans="1:28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</row>
    <row r="122" spans="1:28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</row>
    <row r="123" spans="1:28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</row>
    <row r="124" spans="1:28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</row>
    <row r="125" spans="1:28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</row>
    <row r="126" spans="1:28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</row>
    <row r="127" spans="1:28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</row>
    <row r="128" spans="1:28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</row>
    <row r="129" spans="1:28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</row>
    <row r="130" spans="1:28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</row>
    <row r="131" spans="1:28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</row>
    <row r="132" spans="1:28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</row>
    <row r="133" spans="1:28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</row>
    <row r="134" spans="1:28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</row>
    <row r="135" spans="1:28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</row>
    <row r="136" spans="1:28" s="7" customFormat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</row>
    <row r="137" spans="1:28" s="7" customFormat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</row>
    <row r="138" spans="1:28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</row>
    <row r="139" spans="1:28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</row>
    <row r="140" spans="1:28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</row>
    <row r="141" spans="1:28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</row>
    <row r="142" spans="1:28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</row>
    <row r="143" spans="1:28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</row>
    <row r="144" spans="1:28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</row>
    <row r="145" spans="1:28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</row>
    <row r="146" spans="1:28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</row>
    <row r="147" spans="1:28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</row>
    <row r="148" spans="1:28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</row>
    <row r="149" spans="1:28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</row>
    <row r="150" spans="1:28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</row>
    <row r="151" spans="1:28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</row>
    <row r="152" spans="1:28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</row>
    <row r="153" spans="1:28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</row>
    <row r="154" spans="1:28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</row>
    <row r="155" spans="1:28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</row>
    <row r="156" spans="1:28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</row>
    <row r="157" spans="1:28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</row>
    <row r="158" spans="1:28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</row>
    <row r="159" spans="1:28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</row>
    <row r="160" spans="1:28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</row>
    <row r="161" spans="1:28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</row>
    <row r="162" spans="1:28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</row>
    <row r="163" spans="1:28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</row>
    <row r="164" spans="1:28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</row>
    <row r="165" spans="1:28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</row>
    <row r="166" spans="1:28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</row>
    <row r="167" spans="1:28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</row>
    <row r="168" spans="1:28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</row>
    <row r="169" spans="1:28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</row>
    <row r="170" spans="1:28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</row>
    <row r="171" spans="1:28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</row>
    <row r="172" spans="1:28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</row>
    <row r="173" spans="1:28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</row>
    <row r="174" spans="1:28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</row>
    <row r="175" spans="1:28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</row>
    <row r="176" spans="1:28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</row>
    <row r="177" spans="1:28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</row>
    <row r="178" spans="1:28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</row>
    <row r="179" spans="1:28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</row>
    <row r="180" spans="1:28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</row>
    <row r="181" spans="1:28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</row>
    <row r="182" spans="1:28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</row>
    <row r="183" spans="1:28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</row>
    <row r="184" spans="1:28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</row>
    <row r="185" spans="1:28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</row>
    <row r="186" spans="1:28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</row>
    <row r="187" spans="1:28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</row>
    <row r="188" spans="1:28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</row>
    <row r="189" spans="1:28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</row>
    <row r="190" spans="1:28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</row>
    <row r="191" spans="1:28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</row>
    <row r="192" spans="1:28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</row>
    <row r="193" spans="1:28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</row>
    <row r="194" spans="1:28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</row>
    <row r="195" spans="1:28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</row>
    <row r="196" spans="1:28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</row>
    <row r="197" spans="1:28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</row>
    <row r="198" spans="1:28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</row>
    <row r="199" spans="1:28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</row>
    <row r="200" spans="1:28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</row>
    <row r="201" spans="1:28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</row>
    <row r="202" spans="1:28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</row>
    <row r="203" spans="1:28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</row>
    <row r="204" spans="1:28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</row>
    <row r="205" spans="1:28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</row>
    <row r="206" spans="1:28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</row>
    <row r="207" spans="1:28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</row>
    <row r="208" spans="1:28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</row>
    <row r="209" spans="1:28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</row>
    <row r="210" spans="1:28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</row>
    <row r="211" spans="1:28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</row>
    <row r="212" spans="1:28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</row>
    <row r="213" spans="1:28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</row>
    <row r="214" spans="1:28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</row>
    <row r="215" spans="1:28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</row>
    <row r="216" spans="1:28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</row>
    <row r="217" spans="1:28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</row>
    <row r="218" spans="1:28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</row>
    <row r="219" spans="1:28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</row>
    <row r="220" spans="1:28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</row>
    <row r="221" spans="1:28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</row>
    <row r="222" spans="1:28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</row>
    <row r="223" spans="1:28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</row>
    <row r="224" spans="1:28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</row>
    <row r="225" spans="1:28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</row>
    <row r="226" spans="1:28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</row>
    <row r="227" spans="1:28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</row>
    <row r="228" spans="1:28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</row>
    <row r="229" spans="1:28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</row>
    <row r="230" spans="1:28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</row>
    <row r="231" spans="1:28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</row>
    <row r="232" spans="1:28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</row>
    <row r="233" spans="1:28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</row>
    <row r="234" spans="1:28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</row>
    <row r="235" spans="1:28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</row>
    <row r="236" spans="1:28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</row>
    <row r="237" spans="1:28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</row>
    <row r="238" spans="1:28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</row>
    <row r="239" spans="1:28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</row>
    <row r="240" spans="1:28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</row>
    <row r="241" spans="1:28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</row>
    <row r="242" spans="1:28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</row>
    <row r="243" spans="1:28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</row>
    <row r="244" spans="1:28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</row>
    <row r="245" spans="1:28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</row>
    <row r="246" spans="1:28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</row>
    <row r="247" spans="1:28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</row>
    <row r="248" spans="1:28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</row>
    <row r="249" spans="1:28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</row>
    <row r="250" spans="1:28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</row>
    <row r="251" spans="1:28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</row>
    <row r="252" spans="1:28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</row>
    <row r="253" spans="1:28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</row>
    <row r="254" spans="1:28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</row>
    <row r="255" spans="1:28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</row>
    <row r="256" spans="1:28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</row>
    <row r="257" spans="1:28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</row>
    <row r="258" spans="1:28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</row>
    <row r="259" spans="1:28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</row>
    <row r="260" spans="1:28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</row>
    <row r="261" spans="1:28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</row>
    <row r="262" spans="1:28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</row>
    <row r="263" spans="1:28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</row>
    <row r="264" spans="1:28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</row>
    <row r="265" spans="1:28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</row>
    <row r="266" spans="1:28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</row>
    <row r="267" spans="1:28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</row>
    <row r="268" spans="1:28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</row>
    <row r="269" spans="1:28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</row>
    <row r="270" spans="1:28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</row>
    <row r="271" spans="1:28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</row>
    <row r="272" spans="1:28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</row>
    <row r="273" spans="1:28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</row>
    <row r="274" spans="1:28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</row>
    <row r="275" spans="1:28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</row>
    <row r="276" spans="1:28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</row>
    <row r="277" spans="1:28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</row>
    <row r="278" spans="1:28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</row>
    <row r="279" spans="1:28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</row>
    <row r="280" spans="1:28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</row>
    <row r="281" spans="1:28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</row>
    <row r="282" spans="1:28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</row>
    <row r="283" spans="1:28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</row>
    <row r="284" spans="1:28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</row>
    <row r="285" spans="1:28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</row>
    <row r="286" spans="1:28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</row>
    <row r="287" spans="1:28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</row>
    <row r="288" spans="1:28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</row>
    <row r="289" spans="1:28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</row>
    <row r="290" spans="1:28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</row>
    <row r="291" spans="1:28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</row>
    <row r="292" spans="1:28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</row>
    <row r="293" spans="1:28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</row>
    <row r="294" spans="1:28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</row>
    <row r="295" spans="1:28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</row>
    <row r="296" spans="1:28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</row>
    <row r="297" spans="1:28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</row>
    <row r="298" spans="1:28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</row>
    <row r="299" spans="1:28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</row>
    <row r="300" spans="1:28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</row>
    <row r="301" spans="1:28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</row>
    <row r="302" spans="1:28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</row>
    <row r="303" spans="1:28" ht="30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</row>
    <row r="304" spans="1:28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</row>
    <row r="305" spans="1:28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</row>
    <row r="306" spans="1:28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</row>
    <row r="307" spans="1:28" ht="30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</row>
    <row r="308" spans="1:28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</row>
    <row r="309" spans="1:28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</row>
    <row r="310" spans="1:28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</row>
    <row r="311" spans="1:28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</row>
    <row r="312" spans="1:28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</row>
    <row r="313" spans="1:28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</row>
    <row r="314" spans="1:28" ht="30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</row>
    <row r="315" spans="1:28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</row>
    <row r="316" spans="1:28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</row>
    <row r="317" spans="1:28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</row>
    <row r="318" spans="1:28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</row>
    <row r="319" spans="1:28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</row>
    <row r="320" spans="1:28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</row>
    <row r="321" spans="1:28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</row>
    <row r="322" spans="1:28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</row>
    <row r="323" spans="1:28" ht="30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</row>
    <row r="324" spans="1:28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</row>
    <row r="325" spans="1:28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</row>
    <row r="326" spans="1:28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</row>
    <row r="327" spans="1:28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</row>
    <row r="328" spans="1:28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</row>
    <row r="329" spans="1:28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</row>
    <row r="330" spans="1:28" ht="30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</row>
    <row r="331" spans="1:28" ht="30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</row>
    <row r="332" spans="1:28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</row>
    <row r="333" spans="1:28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</row>
    <row r="334" spans="1:28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</row>
    <row r="335" spans="1:28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</row>
    <row r="336" spans="1:28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</row>
    <row r="337" spans="1:28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</row>
    <row r="338" spans="1:28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</row>
    <row r="339" spans="1:28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</row>
    <row r="340" spans="1:28" ht="30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</row>
    <row r="341" spans="1:28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</row>
    <row r="342" spans="1:28" ht="30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</row>
    <row r="343" spans="1:28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</row>
    <row r="344" spans="1:28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</row>
    <row r="345" spans="1:28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</row>
    <row r="346" spans="1:28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</row>
    <row r="347" spans="1:28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</row>
    <row r="348" spans="1:28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</row>
    <row r="349" spans="1:28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</row>
    <row r="350" spans="1:28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</row>
    <row r="351" spans="1:28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</row>
    <row r="352" spans="1:28" ht="30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</row>
    <row r="353" spans="1:28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</row>
    <row r="354" spans="1:28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</row>
    <row r="355" spans="1:28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</row>
    <row r="356" spans="1:28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</row>
    <row r="357" spans="1:28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</row>
    <row r="358" spans="1:28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</row>
    <row r="359" spans="1:28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</row>
    <row r="360" spans="1:28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</row>
    <row r="361" spans="1:28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</row>
    <row r="362" spans="1:28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</row>
    <row r="363" spans="1:28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</row>
    <row r="364" spans="1:28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</row>
    <row r="365" spans="1:28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</row>
    <row r="366" spans="1:28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</row>
    <row r="367" spans="1:28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</row>
    <row r="368" spans="1:28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</row>
    <row r="369" spans="1:28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</row>
    <row r="370" spans="1:28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</row>
    <row r="371" spans="1:28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</row>
    <row r="372" spans="1:28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</row>
    <row r="373" spans="1:28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</row>
    <row r="374" spans="1:28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</row>
    <row r="375" spans="1:28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</row>
    <row r="376" spans="1:28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</row>
    <row r="377" spans="1:28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</row>
    <row r="378" spans="1:28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</row>
    <row r="379" spans="1:28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</row>
    <row r="380" spans="1:28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</row>
    <row r="381" spans="1:28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</row>
    <row r="382" spans="1:28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</row>
    <row r="383" spans="1:28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</row>
    <row r="384" spans="1:28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</row>
    <row r="385" spans="1:28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</row>
    <row r="386" spans="1:28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</row>
    <row r="387" spans="1:28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</row>
    <row r="388" spans="1:28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</row>
    <row r="389" spans="1:28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</row>
    <row r="390" spans="1:28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</row>
    <row r="391" spans="1:28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</row>
    <row r="392" spans="1:28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</row>
    <row r="393" spans="1:28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</row>
    <row r="394" spans="1:28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</row>
    <row r="395" spans="1:28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</row>
    <row r="396" spans="1:28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</row>
    <row r="397" spans="1:28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</row>
    <row r="398" spans="1:28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</row>
    <row r="399" spans="1:28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</row>
    <row r="400" spans="1:28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</row>
    <row r="401" spans="1:28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</row>
    <row r="402" spans="1:28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</row>
    <row r="403" spans="1:28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</row>
    <row r="404" spans="1:28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</row>
    <row r="405" spans="1:28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</row>
    <row r="406" spans="1:28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</row>
    <row r="407" spans="1:28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</row>
    <row r="408" spans="1:28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</row>
    <row r="409" spans="1:28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</row>
    <row r="410" spans="1:28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</row>
    <row r="411" spans="1:28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</row>
    <row r="412" spans="1:28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</row>
    <row r="413" spans="1:28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</row>
    <row r="414" spans="1:28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</row>
    <row r="415" spans="1:28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</row>
    <row r="416" spans="1:28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</row>
    <row r="417" spans="1:28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</row>
    <row r="418" spans="1:28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</row>
    <row r="419" spans="1:28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</row>
    <row r="420" spans="1:28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</row>
    <row r="421" spans="1:28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</row>
    <row r="422" spans="1:28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</row>
    <row r="423" spans="1:28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</row>
    <row r="424" spans="1:28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</row>
    <row r="425" spans="1:28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</row>
    <row r="426" spans="1:28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</row>
    <row r="427" spans="1:28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</row>
    <row r="428" spans="1:28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</row>
    <row r="429" spans="1:28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</row>
    <row r="430" spans="1:28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</row>
    <row r="431" spans="1:28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</row>
    <row r="432" spans="1:28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</row>
    <row r="433" spans="1:28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</row>
    <row r="434" spans="1:28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</row>
    <row r="435" spans="1:28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</row>
    <row r="436" spans="1:28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</row>
    <row r="437" spans="1:28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</row>
    <row r="438" spans="1:28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</row>
    <row r="439" spans="1:28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</row>
    <row r="440" spans="1:28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</row>
    <row r="441" spans="1:28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</row>
    <row r="442" spans="1:28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</row>
    <row r="443" spans="1:28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</row>
    <row r="444" spans="1:28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</row>
    <row r="445" spans="1:28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</row>
    <row r="446" spans="1:28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</row>
    <row r="447" spans="1:28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</row>
    <row r="448" spans="1:28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</row>
    <row r="449" spans="1:28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</row>
    <row r="450" spans="1:28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</row>
    <row r="451" spans="1:28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</row>
    <row r="452" spans="1:28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</row>
    <row r="453" spans="1:28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</row>
    <row r="454" spans="1:28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</row>
    <row r="455" spans="1:28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</row>
    <row r="456" spans="1:28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</row>
    <row r="457" spans="1:28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</row>
    <row r="458" spans="1:28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</row>
    <row r="459" spans="1:28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</row>
    <row r="460" spans="1:28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</row>
    <row r="461" spans="1:28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</row>
    <row r="462" spans="1:28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</row>
    <row r="463" spans="1:28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</row>
    <row r="464" spans="1:28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</row>
    <row r="465" spans="1:28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</row>
    <row r="466" spans="1:28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</row>
    <row r="467" spans="1:28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</row>
    <row r="468" spans="1:28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</row>
    <row r="469" spans="1:28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</row>
    <row r="470" spans="1:28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</row>
    <row r="471" spans="1:28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</row>
    <row r="472" spans="1:28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</row>
    <row r="473" spans="1:28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</row>
    <row r="474" spans="1:28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</row>
    <row r="475" spans="1:28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</row>
    <row r="476" spans="1:28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</row>
    <row r="477" spans="1:28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</row>
    <row r="478" spans="1:28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</row>
    <row r="479" spans="1:28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</row>
    <row r="480" spans="1:28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</row>
    <row r="481" spans="1:28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</row>
    <row r="482" spans="1:28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</row>
    <row r="483" spans="1:28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</row>
    <row r="484" spans="1:28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</row>
    <row r="485" spans="1:28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</row>
    <row r="486" spans="1:28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</row>
    <row r="487" spans="1:28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</row>
    <row r="488" spans="1:28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</row>
    <row r="489" spans="1:28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</row>
    <row r="490" spans="1:28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</row>
    <row r="491" spans="1:28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</row>
    <row r="492" spans="1:28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</row>
    <row r="493" spans="1:28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</row>
    <row r="494" spans="1:28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</row>
    <row r="495" spans="1:28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</row>
    <row r="496" spans="1:28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</row>
    <row r="497" spans="1:28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>
        <v>4</v>
      </c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</row>
    <row r="498" spans="1:28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</row>
    <row r="499" spans="1:28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</row>
    <row r="500" spans="1:28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</row>
    <row r="501" spans="1:28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>
        <v>-20</v>
      </c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</row>
    <row r="502" spans="1:28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</row>
    <row r="503" spans="1:28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</row>
    <row r="504" spans="1:28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</row>
    <row r="505" spans="1:28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</row>
    <row r="506" spans="1:28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</row>
    <row r="507" spans="1:28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>
        <v>4</v>
      </c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</row>
    <row r="508" spans="1:28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</row>
    <row r="509" spans="1:28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>
        <v>4</v>
      </c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</row>
    <row r="510" spans="1:28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</row>
    <row r="511" spans="1:28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</row>
    <row r="512" spans="1:28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</row>
    <row r="513" spans="1:28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</row>
    <row r="514" spans="1:28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</row>
    <row r="515" spans="1:28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</row>
    <row r="516" spans="1:28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</row>
    <row r="517" spans="1:28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</row>
    <row r="518" spans="1:28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</row>
    <row r="519" spans="1:28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</row>
    <row r="520" spans="1:28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</row>
    <row r="521" spans="1:28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</row>
    <row r="522" spans="1:28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</row>
    <row r="523" spans="1:28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</row>
    <row r="524" spans="1:28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</row>
    <row r="525" spans="1:28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</row>
    <row r="526" spans="1:28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</row>
    <row r="527" spans="1:28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</row>
    <row r="528" spans="1:28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</row>
    <row r="529" spans="1:28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</row>
    <row r="530" spans="1:28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</row>
    <row r="531" spans="1:28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</row>
    <row r="532" spans="1:28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</row>
    <row r="533" spans="1:28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</row>
    <row r="534" spans="1:28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</row>
    <row r="535" spans="1:28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</row>
    <row r="536" spans="1:28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</row>
    <row r="537" spans="1:28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</row>
    <row r="538" spans="1:28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</row>
    <row r="539" spans="1:28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</row>
    <row r="540" spans="1:28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</row>
    <row r="541" spans="1:28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</row>
    <row r="542" spans="1:28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</row>
    <row r="543" spans="1:28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</row>
    <row r="544" spans="1:28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</row>
    <row r="545" spans="1:28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</row>
    <row r="546" spans="1:28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</row>
    <row r="547" spans="1:28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</row>
    <row r="548" spans="1:28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</row>
    <row r="549" spans="1:28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</row>
    <row r="550" spans="1:28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</row>
    <row r="551" spans="1:28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</row>
    <row r="552" spans="1:28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</row>
    <row r="553" spans="1:28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</row>
    <row r="554" spans="1:28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</row>
    <row r="555" spans="1:28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</row>
    <row r="556" spans="1:28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</row>
    <row r="557" spans="1:28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</row>
    <row r="558" spans="1:28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</row>
    <row r="559" spans="1:28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</row>
    <row r="560" spans="1:28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</row>
    <row r="561" spans="1:28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</row>
    <row r="562" spans="1:28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</row>
    <row r="563" spans="1:28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</row>
    <row r="564" spans="1:28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</row>
    <row r="565" spans="1:28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</row>
    <row r="566" spans="1:28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</row>
    <row r="567" spans="1:28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</row>
    <row r="568" spans="1:28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</row>
    <row r="569" spans="1:28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</row>
    <row r="570" spans="1:28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</row>
    <row r="571" spans="1:28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</row>
    <row r="572" spans="1:28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</row>
    <row r="573" spans="1:28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</row>
    <row r="574" spans="1:28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</row>
    <row r="575" spans="1:28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</row>
    <row r="576" spans="1:28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</row>
    <row r="577" spans="1:28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</row>
    <row r="578" spans="1:28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</row>
    <row r="579" spans="1:28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</row>
    <row r="580" spans="1:28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</row>
    <row r="581" spans="1:28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</row>
    <row r="582" spans="1:28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</row>
    <row r="583" spans="1:28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</row>
    <row r="584" spans="1:28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</row>
    <row r="585" spans="1:28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</row>
    <row r="586" spans="1:28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</row>
    <row r="587" spans="1:28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</row>
    <row r="588" spans="1:28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</row>
    <row r="589" spans="1:28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</row>
    <row r="590" spans="1:28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</row>
    <row r="591" spans="1:28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</row>
    <row r="592" spans="1:28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</row>
    <row r="593" spans="1:28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</row>
    <row r="594" spans="1:28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</row>
    <row r="595" spans="1:28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</row>
    <row r="596" spans="1:28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</row>
    <row r="597" spans="1:28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</row>
    <row r="598" spans="1:28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</row>
    <row r="599" spans="1:28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</row>
    <row r="600" spans="1:28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</row>
    <row r="601" spans="1:28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</row>
    <row r="602" spans="1:28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</row>
    <row r="603" spans="1:28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</row>
    <row r="604" spans="1:28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</row>
    <row r="605" spans="1:28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</row>
    <row r="606" spans="1:28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</row>
    <row r="607" spans="1:28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</row>
    <row r="608" spans="1:28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</row>
    <row r="609" spans="1:28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</row>
    <row r="610" spans="1:28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</row>
    <row r="611" spans="1:28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</row>
    <row r="612" spans="1:28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</row>
    <row r="613" spans="1:28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</row>
    <row r="614" spans="1:28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</row>
    <row r="615" spans="1:28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</row>
    <row r="616" spans="1:28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</row>
    <row r="617" spans="1:28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</row>
    <row r="618" spans="1:28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</row>
    <row r="619" spans="1:28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</row>
    <row r="620" spans="1:28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</row>
    <row r="621" spans="1:28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</row>
    <row r="622" spans="1:28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</row>
    <row r="623" spans="1:28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</row>
    <row r="624" spans="1:28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</row>
    <row r="625" spans="1:28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</row>
    <row r="626" spans="1:28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</row>
    <row r="627" spans="1:28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</row>
    <row r="628" spans="1:28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</row>
    <row r="629" spans="1:28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</row>
    <row r="630" spans="1:28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</row>
    <row r="631" spans="1:28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</row>
    <row r="632" spans="1:28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</row>
    <row r="633" spans="1:28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</row>
    <row r="634" spans="1:28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</row>
    <row r="635" spans="1:28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</row>
    <row r="636" spans="1:28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</row>
    <row r="637" spans="1:28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</row>
    <row r="638" spans="1:28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</row>
    <row r="639" spans="1:28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</row>
    <row r="640" spans="1:28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</row>
    <row r="641" spans="1:28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</row>
    <row r="642" spans="1:28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</row>
    <row r="643" spans="1:28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</row>
    <row r="644" spans="1:28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</row>
    <row r="645" spans="1:28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</row>
    <row r="646" spans="1:28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</row>
    <row r="647" spans="1:28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</row>
    <row r="648" spans="1:28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</row>
    <row r="649" spans="1:28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</row>
    <row r="650" spans="1:28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</row>
    <row r="651" spans="1:28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</row>
    <row r="652" spans="1:28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</row>
    <row r="653" spans="1:28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</row>
    <row r="654" spans="1:28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</row>
    <row r="655" spans="1:28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</row>
    <row r="656" spans="1:28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</row>
    <row r="657" spans="1:28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</row>
    <row r="658" spans="1:28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</row>
    <row r="659" spans="1:28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</row>
    <row r="660" spans="1:28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</row>
    <row r="661" spans="1:28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</row>
    <row r="662" spans="1:28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</row>
    <row r="663" spans="1:28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</row>
    <row r="664" spans="1:28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</row>
    <row r="665" spans="1:28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</row>
    <row r="666" spans="1:28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</row>
    <row r="667" spans="1:28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</row>
    <row r="668" spans="1:28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</row>
    <row r="669" spans="1:28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</row>
    <row r="670" spans="1:28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</row>
    <row r="671" spans="1:28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</row>
    <row r="672" spans="1:28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</row>
    <row r="673" spans="1:28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</row>
    <row r="674" spans="1:28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</row>
    <row r="675" spans="1:28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</row>
    <row r="676" spans="1:28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</row>
    <row r="677" spans="1:28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</row>
    <row r="678" spans="1:28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</row>
    <row r="679" spans="1:28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</row>
    <row r="680" spans="1:28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</row>
    <row r="681" spans="1:28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</row>
    <row r="682" spans="1:28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</row>
    <row r="683" spans="1:28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</row>
    <row r="684" spans="1:28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</row>
    <row r="685" spans="1:28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</row>
    <row r="686" spans="1:28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</row>
    <row r="687" spans="1:28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</row>
    <row r="688" spans="1:28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</row>
    <row r="689" spans="1:28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</row>
    <row r="690" spans="1:28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</row>
    <row r="691" spans="1:28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</row>
    <row r="692" spans="1:28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</row>
    <row r="693" spans="1:28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</row>
    <row r="694" spans="1:28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</row>
    <row r="695" spans="1:28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</row>
    <row r="696" spans="1:28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</row>
    <row r="697" spans="1:28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</row>
    <row r="698" spans="1:28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</row>
    <row r="699" spans="1:28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</row>
    <row r="700" spans="1:28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</row>
    <row r="701" spans="1:28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</row>
    <row r="702" spans="1:28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</row>
    <row r="703" spans="1:28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</row>
    <row r="704" spans="1:28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</row>
    <row r="705" spans="1:28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</row>
    <row r="706" spans="1:28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</row>
    <row r="707" spans="1:28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</row>
    <row r="708" spans="1:28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</row>
    <row r="709" spans="1:28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</row>
    <row r="710" spans="1:28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</row>
    <row r="711" spans="1:28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</row>
    <row r="712" spans="1:28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</row>
    <row r="713" spans="1:28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</row>
    <row r="714" spans="1:28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</row>
    <row r="715" spans="1:28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</row>
    <row r="716" spans="1:28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</row>
    <row r="717" spans="1:28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</row>
    <row r="718" spans="1:28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</row>
    <row r="719" spans="1:28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</row>
    <row r="720" spans="1:28" ht="30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</row>
    <row r="721" spans="1:28" ht="30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</row>
    <row r="722" spans="1:28" ht="30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</row>
    <row r="723" spans="1:28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</row>
    <row r="724" spans="1:28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</row>
    <row r="725" spans="1:28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</row>
    <row r="726" spans="1:28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</row>
    <row r="727" spans="1:28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</row>
    <row r="728" spans="1:28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</row>
    <row r="729" spans="1:28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</row>
    <row r="730" spans="1:28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</row>
    <row r="731" spans="1:28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</row>
    <row r="732" spans="1:28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</row>
    <row r="733" spans="1:28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</row>
    <row r="734" spans="1:28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</row>
    <row r="735" spans="1:28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</row>
    <row r="736" spans="1:28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</row>
    <row r="737" spans="1:28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</row>
    <row r="738" spans="1:28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</row>
    <row r="739" spans="1:28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</row>
    <row r="740" spans="1:28" ht="30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</row>
    <row r="741" spans="1:28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</row>
    <row r="742" spans="1:28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</row>
    <row r="743" spans="1:28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</row>
    <row r="744" spans="1:28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</row>
    <row r="745" spans="1:28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</row>
    <row r="746" spans="1:28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</row>
    <row r="747" spans="1:28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</row>
    <row r="748" spans="1:28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</row>
    <row r="749" spans="1:28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</row>
    <row r="750" spans="1:28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</row>
    <row r="751" spans="1:28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</row>
    <row r="752" spans="1:28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</row>
    <row r="753" spans="1:28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</row>
    <row r="754" spans="1:28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</row>
    <row r="755" spans="1:28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</row>
    <row r="756" spans="1:28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</row>
    <row r="757" spans="1:28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</row>
    <row r="758" spans="1:28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</row>
    <row r="759" spans="1:28" ht="30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</row>
    <row r="760" spans="1:28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</row>
    <row r="761" spans="1:28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</row>
    <row r="762" spans="1:28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</row>
    <row r="763" spans="1:28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</row>
    <row r="764" spans="1:28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</row>
    <row r="765" spans="1:28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</row>
    <row r="766" spans="1:28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</row>
    <row r="767" spans="1:28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</row>
    <row r="768" spans="1:28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</row>
    <row r="769" spans="1:28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</row>
    <row r="770" spans="1:28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</row>
    <row r="771" spans="1:28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</row>
    <row r="772" spans="1:28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</row>
    <row r="773" spans="1:28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</row>
    <row r="774" spans="1:28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</row>
    <row r="775" spans="1:28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</row>
    <row r="776" spans="1:28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</row>
    <row r="777" spans="1:28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</row>
    <row r="778" spans="1:28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</row>
    <row r="779" spans="1:28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</row>
    <row r="780" spans="1:28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</row>
    <row r="781" spans="1:28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</row>
    <row r="782" spans="1:28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</row>
    <row r="783" spans="1:28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</row>
    <row r="784" spans="1:28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</row>
    <row r="785" spans="1:28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</row>
    <row r="786" spans="1:28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</row>
    <row r="787" spans="1:28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</row>
    <row r="788" spans="1:28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</row>
    <row r="789" spans="1:28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</row>
    <row r="790" spans="1:28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</row>
    <row r="791" spans="1:28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</row>
    <row r="792" spans="1:28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</row>
    <row r="793" spans="1:28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</row>
    <row r="794" spans="1:28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</row>
    <row r="795" spans="1:28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</row>
    <row r="796" spans="1:28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</row>
    <row r="797" spans="1:28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</row>
    <row r="798" spans="1:28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</row>
    <row r="799" spans="1:28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</row>
    <row r="800" spans="1:28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</row>
    <row r="801" spans="1:28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</row>
    <row r="802" spans="1:28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</row>
    <row r="803" spans="1:28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</row>
    <row r="804" spans="1:28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</row>
    <row r="805" spans="1:28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</row>
    <row r="806" spans="1:28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</row>
    <row r="807" spans="1:28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</row>
    <row r="808" spans="1:28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</row>
    <row r="809" spans="1:28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</row>
    <row r="810" spans="1:28" ht="45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</row>
    <row r="811" spans="1:28" ht="45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</row>
    <row r="812" spans="1:28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</row>
    <row r="813" spans="1:28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</row>
    <row r="814" spans="1:28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</row>
    <row r="815" spans="1:28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</row>
    <row r="816" spans="1:28" ht="45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</row>
    <row r="817" spans="1:28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</row>
    <row r="818" spans="1:28" ht="45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</row>
    <row r="819" spans="1:28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</row>
    <row r="820" spans="1:28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</row>
    <row r="821" spans="1:28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</row>
    <row r="822" spans="1:28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</row>
    <row r="823" spans="1:28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</row>
    <row r="824" spans="1:28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</row>
    <row r="825" spans="1:28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</row>
    <row r="826" spans="1:28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</row>
    <row r="827" spans="1:28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</row>
    <row r="828" spans="1:28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</row>
    <row r="829" spans="1:28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</row>
    <row r="830" spans="1:28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</row>
    <row r="831" spans="1:28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</row>
    <row r="832" spans="1:28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</row>
    <row r="833" spans="1:28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</row>
    <row r="834" spans="1:28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</row>
    <row r="835" spans="1:28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</row>
    <row r="836" spans="1:28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</row>
    <row r="837" spans="1:28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</row>
    <row r="838" spans="1:28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</row>
    <row r="839" spans="1:28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</row>
    <row r="840" spans="1:28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</row>
    <row r="841" spans="1:28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</row>
    <row r="842" spans="1:28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</row>
    <row r="843" spans="1:28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</row>
    <row r="844" spans="1:28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</row>
    <row r="845" spans="1:28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</row>
    <row r="846" spans="1:28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</row>
    <row r="847" spans="1:28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</row>
    <row r="848" spans="1:28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</row>
    <row r="849" spans="1:28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</row>
    <row r="850" spans="1:28" ht="45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</row>
    <row r="851" spans="1:28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</row>
    <row r="852" spans="1:28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</row>
    <row r="853" spans="1:28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</row>
    <row r="854" spans="1:28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</row>
    <row r="855" spans="1:28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</row>
    <row r="856" spans="1:28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</row>
    <row r="857" spans="1:28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</row>
    <row r="858" spans="1:28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</row>
    <row r="859" spans="1:28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</row>
    <row r="860" spans="1:28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</row>
    <row r="861" spans="1:28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</row>
    <row r="862" spans="1:28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</row>
    <row r="863" spans="1:28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</row>
    <row r="864" spans="1:28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</row>
    <row r="865" spans="1:28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</row>
    <row r="866" spans="1:28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</row>
    <row r="867" spans="1:28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</row>
    <row r="868" spans="1:28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</row>
    <row r="869" spans="1:28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</row>
    <row r="870" spans="1:28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</row>
    <row r="871" spans="1:28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</row>
    <row r="872" spans="1:28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</row>
    <row r="873" spans="1:28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</row>
    <row r="874" spans="1:28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</row>
    <row r="875" spans="1:28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</row>
    <row r="876" spans="1:28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</row>
    <row r="877" spans="1:28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</row>
    <row r="878" spans="1:28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</row>
    <row r="879" spans="1:28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</row>
    <row r="880" spans="1:28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</row>
    <row r="881" spans="1:28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</row>
    <row r="882" spans="1:28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</row>
    <row r="883" spans="1:28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</row>
    <row r="884" spans="1:28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</row>
    <row r="885" spans="1:28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</row>
    <row r="886" spans="1:28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</row>
    <row r="887" spans="1:28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</row>
    <row r="888" spans="1:28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</row>
    <row r="889" spans="1:28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</row>
    <row r="890" spans="1:28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</row>
    <row r="891" spans="1:28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</row>
    <row r="892" spans="1:28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</row>
    <row r="893" spans="1:28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</row>
    <row r="894" spans="1:28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</row>
    <row r="895" spans="1:28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</row>
    <row r="896" spans="1:28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</row>
    <row r="897" spans="1:28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</row>
    <row r="898" spans="1:28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</row>
    <row r="899" spans="1:28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</row>
    <row r="900" spans="1:28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</row>
    <row r="901" spans="1:28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</row>
    <row r="902" spans="1:28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</row>
    <row r="903" spans="1:28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</row>
    <row r="904" spans="1:28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</row>
    <row r="905" spans="1:28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</row>
    <row r="906" spans="1:28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</row>
    <row r="907" spans="1:28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</row>
    <row r="908" spans="1:28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</row>
    <row r="909" spans="1:28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</row>
    <row r="910" spans="1:28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</row>
    <row r="911" spans="1:28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</row>
    <row r="912" spans="1:28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</row>
    <row r="913" spans="1:28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</row>
    <row r="914" spans="1:28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</row>
    <row r="915" spans="1:28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</row>
    <row r="916" spans="1:28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</row>
    <row r="917" spans="1:28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</row>
    <row r="918" spans="1:28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</row>
    <row r="919" spans="1:28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</row>
    <row r="920" spans="1:28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</row>
    <row r="921" spans="1:28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</row>
    <row r="922" spans="1:28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</row>
    <row r="923" spans="1:28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</row>
    <row r="924" spans="1:28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</row>
    <row r="925" spans="1:28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</row>
    <row r="926" spans="1:28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</row>
    <row r="927" spans="1:28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</row>
    <row r="928" spans="1:28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</row>
    <row r="929" spans="1:28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</row>
    <row r="930" spans="1:28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</row>
    <row r="931" spans="1:28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</row>
    <row r="932" spans="1:28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</row>
    <row r="933" spans="1:28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</row>
    <row r="934" spans="1:28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</row>
    <row r="935" spans="1:28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</row>
    <row r="936" spans="1:28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</row>
    <row r="937" spans="1:28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</row>
    <row r="938" spans="1:28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</row>
    <row r="939" spans="1:28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</row>
    <row r="940" spans="1:28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</row>
    <row r="941" spans="1:28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</row>
    <row r="942" spans="1:28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</row>
    <row r="943" spans="1:28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</row>
    <row r="944" spans="1:28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</row>
    <row r="945" spans="1:28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</row>
    <row r="946" spans="1:28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</row>
    <row r="947" spans="1:28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</row>
    <row r="948" spans="1:28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</row>
    <row r="949" spans="1:28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</row>
    <row r="950" spans="1:28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</row>
    <row r="951" spans="1:28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</row>
    <row r="952" spans="1:28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</row>
    <row r="953" spans="1:28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</row>
    <row r="954" spans="1:28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</row>
    <row r="955" spans="1:28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</row>
    <row r="956" spans="1:28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</row>
    <row r="957" spans="1:28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</row>
    <row r="958" spans="1:28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</row>
    <row r="959" spans="1:28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</row>
    <row r="960" spans="1:28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</row>
    <row r="961" spans="1:28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</row>
    <row r="962" spans="1:28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</row>
    <row r="963" spans="1:28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</row>
    <row r="964" spans="1:28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</row>
    <row r="965" spans="1:28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</row>
    <row r="966" spans="1:28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</row>
    <row r="967" spans="1:28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</row>
    <row r="968" spans="1:28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</row>
    <row r="969" spans="1:28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</row>
    <row r="970" spans="1:28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</row>
    <row r="971" spans="1:28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</row>
    <row r="972" spans="1:28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</row>
    <row r="973" spans="1:28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</row>
    <row r="974" spans="1:28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</row>
    <row r="975" spans="1:28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</row>
    <row r="976" spans="1:28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</row>
    <row r="977" spans="1:28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</row>
    <row r="978" spans="1:28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</row>
    <row r="979" spans="1:28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</row>
    <row r="980" spans="1:28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</row>
    <row r="981" spans="1:28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</row>
    <row r="982" spans="1:28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</row>
    <row r="983" spans="1:28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</row>
    <row r="984" spans="1:28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</row>
    <row r="985" spans="1:28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</row>
    <row r="986" spans="1:28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</row>
    <row r="987" spans="1:28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</row>
    <row r="988" spans="1:28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</row>
    <row r="989" spans="1:28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</row>
    <row r="990" spans="1:28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</row>
    <row r="991" spans="1:28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</row>
    <row r="992" spans="1:28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</row>
    <row r="993" spans="1:28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</row>
    <row r="994" spans="1:28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</row>
    <row r="995" spans="1:28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</row>
    <row r="996" spans="1:28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</row>
    <row r="997" spans="1:28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</row>
    <row r="998" spans="1:28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</row>
    <row r="999" spans="1:28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</row>
    <row r="1000" spans="1:28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</row>
    <row r="1001" spans="1:28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</row>
    <row r="1002" spans="1:28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</row>
    <row r="1003" spans="1:28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</row>
    <row r="1004" spans="1:28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</row>
    <row r="1005" spans="1:28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</row>
    <row r="1006" spans="1:28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</row>
    <row r="1007" spans="1:28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</row>
    <row r="1008" spans="1:28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</row>
    <row r="1009" spans="1:28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</row>
    <row r="1010" spans="1:28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</row>
    <row r="1011" spans="1:28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</row>
    <row r="1012" spans="1:28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</row>
    <row r="1013" spans="1:28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</row>
    <row r="1014" spans="1:28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</row>
    <row r="1015" spans="1:28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</row>
    <row r="1016" spans="1:28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</row>
    <row r="1017" spans="1:28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</row>
    <row r="1018" spans="1:28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</row>
    <row r="1019" spans="1:28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</row>
    <row r="1020" spans="1:28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</row>
    <row r="1021" spans="1:28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>
        <v>1</v>
      </c>
      <c r="L1021" s="26">
        <f t="shared" si="116"/>
        <v>0</v>
      </c>
      <c r="M1021" s="26"/>
      <c r="N1021" s="47">
        <v>45916</v>
      </c>
      <c r="O1021" s="57"/>
      <c r="P1021" s="26" t="s">
        <v>1148</v>
      </c>
      <c r="Q1021" s="26" t="s">
        <v>637</v>
      </c>
      <c r="R1021" s="26" t="s">
        <v>638</v>
      </c>
      <c r="S1021" s="3">
        <v>4</v>
      </c>
      <c r="T1021" s="58"/>
      <c r="U1021" s="26" t="s">
        <v>19</v>
      </c>
      <c r="V1021" s="26" t="str">
        <f>VLOOKUP(P1021,'Customer List'!B:C,2,)</f>
        <v>DELHI</v>
      </c>
      <c r="W1021" s="59" t="s">
        <v>606</v>
      </c>
      <c r="X1021" s="47"/>
      <c r="Y1021" s="26" t="str">
        <f t="shared" si="117"/>
        <v/>
      </c>
      <c r="Z1021" s="26" t="str">
        <f t="shared" si="118"/>
        <v>Tuesday</v>
      </c>
      <c r="AA1021" s="26" t="str">
        <f t="shared" si="119"/>
        <v/>
      </c>
      <c r="AB1021" s="26" t="str">
        <f>VLOOKUP(U1021,'Currency Sheet'!A:C,3,)</f>
        <v>DOLLAR</v>
      </c>
    </row>
    <row r="1022" spans="1:28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</row>
    <row r="1023" spans="1:28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</row>
    <row r="1024" spans="1:28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</row>
    <row r="1025" spans="1:28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</row>
    <row r="1026" spans="1:28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</row>
    <row r="1027" spans="1:28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</row>
    <row r="1028" spans="1:28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</row>
    <row r="1029" spans="1:28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</row>
    <row r="1030" spans="1:28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</row>
    <row r="1031" spans="1:28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</row>
    <row r="1032" spans="1:28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</row>
    <row r="1033" spans="1:28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</row>
    <row r="1034" spans="1:28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</row>
    <row r="1035" spans="1:28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</row>
    <row r="1036" spans="1:28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</row>
    <row r="1037" spans="1:28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</row>
    <row r="1038" spans="1:28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</row>
    <row r="1039" spans="1:28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</row>
    <row r="1040" spans="1:28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</row>
    <row r="1041" spans="1:28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</row>
    <row r="1042" spans="1:28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</row>
    <row r="1043" spans="1:28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</row>
    <row r="1044" spans="1:28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</row>
    <row r="1045" spans="1:28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</row>
    <row r="1046" spans="1:28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</row>
    <row r="1047" spans="1:28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</row>
    <row r="1048" spans="1:28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</row>
    <row r="1049" spans="1:28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</row>
    <row r="1050" spans="1:28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</row>
    <row r="1051" spans="1:28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</row>
    <row r="1052" spans="1:28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</row>
    <row r="1053" spans="1:28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</row>
    <row r="1054" spans="1:28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</row>
    <row r="1055" spans="1:28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</row>
    <row r="1056" spans="1:28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</row>
    <row r="1057" spans="1:28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</row>
    <row r="1058" spans="1:28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</row>
    <row r="1059" spans="1:28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</row>
    <row r="1060" spans="1:28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</row>
    <row r="1061" spans="1:28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</row>
    <row r="1062" spans="1:28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</row>
    <row r="1063" spans="1:28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</row>
    <row r="1064" spans="1:28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</row>
    <row r="1065" spans="1:28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</row>
    <row r="1066" spans="1:28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</row>
    <row r="1067" spans="1:28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</row>
    <row r="1068" spans="1:28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</row>
    <row r="1069" spans="1:28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</row>
    <row r="1070" spans="1:28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</row>
    <row r="1071" spans="1:28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</row>
    <row r="1072" spans="1:28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</row>
    <row r="1073" spans="1:28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</row>
    <row r="1074" spans="1:28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</row>
    <row r="1075" spans="1:28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</row>
    <row r="1076" spans="1:28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</row>
    <row r="1077" spans="1:28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</row>
    <row r="1078" spans="1:28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</row>
    <row r="1079" spans="1:28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</row>
    <row r="1080" spans="1:28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</row>
    <row r="1081" spans="1:28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</row>
    <row r="1082" spans="1:28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</row>
    <row r="1083" spans="1:28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</row>
    <row r="1084" spans="1:28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</row>
    <row r="1085" spans="1:28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</row>
    <row r="1086" spans="1:28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</row>
    <row r="1087" spans="1:28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</row>
    <row r="1088" spans="1:28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</row>
    <row r="1089" spans="1:28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</row>
    <row r="1090" spans="1:28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</row>
    <row r="1091" spans="1:28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</row>
    <row r="1092" spans="1:28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</row>
    <row r="1093" spans="1:28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</row>
    <row r="1094" spans="1:28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</row>
    <row r="1095" spans="1:28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</row>
    <row r="1096" spans="1:28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</row>
    <row r="1097" spans="1:28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</row>
    <row r="1098" spans="1:28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</row>
    <row r="1099" spans="1:28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</row>
    <row r="1100" spans="1:28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</row>
    <row r="1101" spans="1:28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</row>
    <row r="1102" spans="1:28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</row>
    <row r="1103" spans="1:28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</row>
    <row r="1104" spans="1:28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</row>
    <row r="1105" spans="1:28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</row>
    <row r="1106" spans="1:28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</row>
    <row r="1107" spans="1:28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</row>
    <row r="1108" spans="1:28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</row>
    <row r="1109" spans="1:28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</row>
    <row r="1110" spans="1:28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</row>
    <row r="1111" spans="1:28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</row>
    <row r="1112" spans="1:28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</row>
    <row r="1113" spans="1:28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</row>
    <row r="1114" spans="1:28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</row>
    <row r="1115" spans="1:28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</row>
    <row r="1116" spans="1:28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</row>
    <row r="1117" spans="1:28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</row>
    <row r="1118" spans="1:28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</row>
    <row r="1119" spans="1:28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</row>
    <row r="1120" spans="1:28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</row>
    <row r="1121" spans="1:28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</row>
    <row r="1122" spans="1:28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</row>
    <row r="1123" spans="1:28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</row>
    <row r="1124" spans="1:28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</row>
    <row r="1125" spans="1:28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</row>
    <row r="1126" spans="1:28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</row>
    <row r="1127" spans="1:28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</row>
    <row r="1128" spans="1:28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</row>
    <row r="1129" spans="1:28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</row>
    <row r="1130" spans="1:28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</row>
    <row r="1131" spans="1:28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</row>
    <row r="1132" spans="1:28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</row>
    <row r="1133" spans="1:28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</row>
    <row r="1134" spans="1:28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</row>
    <row r="1135" spans="1:28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</row>
    <row r="1136" spans="1:28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</row>
    <row r="1137" spans="1:28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</row>
    <row r="1138" spans="1:28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</row>
    <row r="1139" spans="1:28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</row>
    <row r="1140" spans="1:28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</row>
    <row r="1141" spans="1:28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</row>
    <row r="1142" spans="1:28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</row>
    <row r="1143" spans="1:28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</row>
    <row r="1144" spans="1:28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</row>
    <row r="1145" spans="1:28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</row>
    <row r="1146" spans="1:28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</row>
    <row r="1147" spans="1:28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</row>
    <row r="1148" spans="1:28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</row>
    <row r="1149" spans="1:28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</row>
    <row r="1150" spans="1:28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</row>
    <row r="1151" spans="1:28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</row>
    <row r="1152" spans="1:28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</row>
    <row r="1153" spans="1:28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</row>
    <row r="1154" spans="1:28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</row>
    <row r="1155" spans="1:28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</row>
    <row r="1156" spans="1:28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</row>
    <row r="1157" spans="1:28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</row>
    <row r="1158" spans="1:28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</row>
    <row r="1159" spans="1:28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</row>
    <row r="1160" spans="1:28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</row>
    <row r="1161" spans="1:28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</row>
    <row r="1162" spans="1:28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</row>
    <row r="1163" spans="1:28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</row>
    <row r="1164" spans="1:28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</row>
    <row r="1165" spans="1:28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</row>
    <row r="1166" spans="1:28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</row>
    <row r="1167" spans="1:28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</row>
    <row r="1168" spans="1:28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</row>
    <row r="1169" spans="1:28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</row>
    <row r="1170" spans="1:28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</row>
    <row r="1171" spans="1:28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</row>
    <row r="1172" spans="1:28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</row>
    <row r="1173" spans="1:28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</row>
    <row r="1174" spans="1:28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</row>
    <row r="1175" spans="1:28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</row>
    <row r="1176" spans="1:28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</row>
    <row r="1177" spans="1:28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</row>
    <row r="1178" spans="1:28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</row>
    <row r="1179" spans="1:28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</row>
    <row r="1180" spans="1:28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</row>
    <row r="1181" spans="1:28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</row>
    <row r="1182" spans="1:28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</row>
    <row r="1183" spans="1:28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</row>
    <row r="1184" spans="1:28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</row>
    <row r="1185" spans="1:28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</row>
    <row r="1186" spans="1:28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</row>
    <row r="1187" spans="1:28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</row>
    <row r="1188" spans="1:28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</row>
    <row r="1189" spans="1:28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</row>
    <row r="1190" spans="1:28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</row>
    <row r="1191" spans="1:28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</row>
    <row r="1192" spans="1:28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</row>
    <row r="1193" spans="1:28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</row>
    <row r="1194" spans="1:28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</row>
    <row r="1195" spans="1:28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</row>
    <row r="1196" spans="1:28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</row>
    <row r="1197" spans="1:28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</row>
    <row r="1198" spans="1:28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</row>
    <row r="1199" spans="1:28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</row>
    <row r="1200" spans="1:28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</row>
    <row r="1201" spans="1:28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</row>
    <row r="1202" spans="1:28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</row>
    <row r="1203" spans="1:28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</row>
    <row r="1204" spans="1:28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</row>
    <row r="1205" spans="1:28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</row>
    <row r="1206" spans="1:28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</row>
    <row r="1207" spans="1:28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</row>
    <row r="1208" spans="1:28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</row>
    <row r="1209" spans="1:28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</row>
    <row r="1210" spans="1:28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</row>
    <row r="1211" spans="1:28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</row>
    <row r="1212" spans="1:28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</row>
    <row r="1213" spans="1:28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</row>
    <row r="1214" spans="1:28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</row>
    <row r="1215" spans="1:28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</row>
    <row r="1216" spans="1:28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</row>
    <row r="1217" spans="1:28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</row>
    <row r="1218" spans="1:28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</row>
    <row r="1219" spans="1:28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</row>
    <row r="1220" spans="1:28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</row>
    <row r="1221" spans="1:28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</row>
    <row r="1222" spans="1:28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</row>
    <row r="1223" spans="1:28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</row>
    <row r="1224" spans="1:28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</row>
    <row r="1225" spans="1:28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</row>
    <row r="1226" spans="1:28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</row>
    <row r="1227" spans="1:28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</row>
    <row r="1228" spans="1:28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</row>
    <row r="1229" spans="1:28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</row>
    <row r="1230" spans="1:28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</row>
    <row r="1231" spans="1:28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</row>
    <row r="1232" spans="1:28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</row>
    <row r="1233" spans="1:28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</row>
    <row r="1234" spans="1:28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</row>
    <row r="1235" spans="1:28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</row>
    <row r="1236" spans="1:28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</row>
    <row r="1237" spans="1:28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</row>
    <row r="1238" spans="1:28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</row>
    <row r="1239" spans="1:28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</row>
    <row r="1240" spans="1:28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</row>
    <row r="1241" spans="1:28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</row>
    <row r="1242" spans="1:28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</row>
    <row r="1243" spans="1:28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</row>
    <row r="1244" spans="1:28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</row>
    <row r="1245" spans="1:28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</row>
    <row r="1246" spans="1:28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</row>
    <row r="1247" spans="1:28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</row>
    <row r="1248" spans="1:28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</row>
    <row r="1249" spans="1:28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</row>
    <row r="1250" spans="1:28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</row>
    <row r="1251" spans="1:28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</row>
    <row r="1252" spans="1:28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</row>
    <row r="1253" spans="1:28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</row>
    <row r="1254" spans="1:28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</row>
    <row r="1255" spans="1:28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</row>
    <row r="1256" spans="1:28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</row>
    <row r="1257" spans="1:28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</row>
    <row r="1258" spans="1:28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</row>
    <row r="1259" spans="1:28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</row>
    <row r="1260" spans="1:28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</row>
    <row r="1261" spans="1:28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</row>
    <row r="1262" spans="1:28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</row>
    <row r="1263" spans="1:28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</row>
    <row r="1264" spans="1:28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</row>
    <row r="1265" spans="1:28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</row>
    <row r="1266" spans="1:28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</row>
    <row r="1267" spans="1:28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</row>
    <row r="1268" spans="1:28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</row>
    <row r="1269" spans="1:28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</row>
    <row r="1270" spans="1:28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</row>
    <row r="1271" spans="1:28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</row>
    <row r="1272" spans="1:28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</row>
    <row r="1273" spans="1:28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</row>
    <row r="1274" spans="1:28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</row>
    <row r="1275" spans="1:28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</row>
    <row r="1276" spans="1:28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</row>
    <row r="1277" spans="1:28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</row>
    <row r="1278" spans="1:28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</row>
    <row r="1279" spans="1:28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</row>
    <row r="1280" spans="1:28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</row>
    <row r="1281" spans="1:28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</row>
    <row r="1282" spans="1:28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</row>
    <row r="1283" spans="1:28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</row>
    <row r="1284" spans="1:28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</row>
    <row r="1285" spans="1:28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</row>
    <row r="1286" spans="1:28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</row>
    <row r="1287" spans="1:28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</row>
    <row r="1288" spans="1:28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</row>
    <row r="1289" spans="1:28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</row>
    <row r="1290" spans="1:28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</row>
    <row r="1291" spans="1:28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</row>
    <row r="1292" spans="1:28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</row>
    <row r="1293" spans="1:28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</row>
    <row r="1294" spans="1:28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</row>
    <row r="1295" spans="1:28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</row>
    <row r="1296" spans="1:28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</row>
    <row r="1297" spans="1:28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</row>
    <row r="1298" spans="1:28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</row>
    <row r="1299" spans="1:28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</row>
    <row r="1300" spans="1:28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</row>
    <row r="1301" spans="1:28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</row>
    <row r="1302" spans="1:28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</row>
    <row r="1303" spans="1:28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</row>
    <row r="1304" spans="1:28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</row>
    <row r="1305" spans="1:28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</row>
    <row r="1306" spans="1:28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</row>
    <row r="1307" spans="1:28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</row>
    <row r="1308" spans="1:28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</row>
    <row r="1309" spans="1:28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</row>
    <row r="1310" spans="1:28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</row>
    <row r="1311" spans="1:28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</row>
    <row r="1312" spans="1:28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</row>
    <row r="1313" spans="1:28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</row>
    <row r="1314" spans="1:28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</row>
    <row r="1315" spans="1:28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</row>
    <row r="1316" spans="1:28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</row>
    <row r="1317" spans="1:28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</row>
    <row r="1318" spans="1:28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</row>
    <row r="1319" spans="1:28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</row>
    <row r="1320" spans="1:28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</row>
    <row r="1321" spans="1:28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</row>
    <row r="1322" spans="1:28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</row>
    <row r="1323" spans="1:28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</row>
    <row r="1324" spans="1:28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</row>
    <row r="1325" spans="1:28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</row>
    <row r="1326" spans="1:28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</row>
    <row r="1327" spans="1:28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</row>
    <row r="1328" spans="1:28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</row>
    <row r="1329" spans="1:28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</row>
    <row r="1330" spans="1:28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</row>
    <row r="1331" spans="1:28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</row>
    <row r="1332" spans="1:28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</row>
    <row r="1333" spans="1:28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</row>
    <row r="1334" spans="1:28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</row>
    <row r="1335" spans="1:28" ht="15.75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</row>
    <row r="1336" spans="1:28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</row>
    <row r="1337" spans="1:28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</row>
    <row r="1338" spans="1:28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</row>
    <row r="1339" spans="1:28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</row>
    <row r="1340" spans="1:28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</row>
    <row r="1341" spans="1:28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</row>
    <row r="1342" spans="1:28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</row>
    <row r="1343" spans="1:28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</row>
    <row r="1344" spans="1:28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</row>
    <row r="1345" spans="1:28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</row>
    <row r="1346" spans="1:28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</row>
    <row r="1347" spans="1:28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</row>
    <row r="1348" spans="1:28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</row>
    <row r="1349" spans="1:28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</row>
    <row r="1350" spans="1:28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</row>
    <row r="1351" spans="1:28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</row>
    <row r="1352" spans="1:28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</row>
    <row r="1353" spans="1:28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</row>
    <row r="1354" spans="1:28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</row>
    <row r="1355" spans="1:28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</row>
    <row r="1356" spans="1:28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</row>
    <row r="1357" spans="1:28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</row>
    <row r="1358" spans="1:28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</row>
    <row r="1359" spans="1:28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</row>
    <row r="1360" spans="1:28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</row>
    <row r="1361" spans="1:28" ht="14.25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</row>
    <row r="1362" spans="1:28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</row>
    <row r="1363" spans="1:28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</row>
    <row r="1364" spans="1:28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</row>
    <row r="1365" spans="1:28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</row>
    <row r="1366" spans="1:28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</row>
    <row r="1367" spans="1:28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</row>
    <row r="1368" spans="1:28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</row>
    <row r="1369" spans="1:28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</row>
    <row r="1370" spans="1:28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</row>
    <row r="1371" spans="1:28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</row>
    <row r="1372" spans="1:28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</row>
    <row r="1373" spans="1:28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</row>
    <row r="1374" spans="1:28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</row>
    <row r="1375" spans="1:28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</row>
    <row r="1376" spans="1:28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</row>
    <row r="1377" spans="1:28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</row>
    <row r="1378" spans="1:28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</row>
    <row r="1379" spans="1:28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</row>
    <row r="1380" spans="1:28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</row>
    <row r="1381" spans="1:28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</row>
    <row r="1382" spans="1:28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</row>
    <row r="1383" spans="1:28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</row>
    <row r="1384" spans="1:28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</row>
    <row r="1385" spans="1:28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</row>
    <row r="1386" spans="1:28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</row>
    <row r="1387" spans="1:28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</row>
    <row r="1388" spans="1:28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</row>
    <row r="1389" spans="1:28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</row>
    <row r="1390" spans="1:28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</row>
    <row r="1391" spans="1:28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</row>
    <row r="1392" spans="1:28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</row>
    <row r="1393" spans="1:28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</row>
    <row r="1394" spans="1:28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</row>
    <row r="1395" spans="1:28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</row>
    <row r="1396" spans="1:28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</row>
    <row r="1397" spans="1:28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</row>
    <row r="1398" spans="1:28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</row>
    <row r="1399" spans="1:28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</row>
    <row r="1400" spans="1:28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</row>
    <row r="1401" spans="1:28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</row>
    <row r="1402" spans="1:28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</row>
    <row r="1403" spans="1:28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</row>
    <row r="1404" spans="1:28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-80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</row>
    <row r="1405" spans="1:28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</row>
    <row r="1406" spans="1:28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</row>
    <row r="1407" spans="1:28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</row>
    <row r="1408" spans="1:28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</row>
    <row r="1409" spans="1:28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</row>
    <row r="1410" spans="1:28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</row>
    <row r="1411" spans="1:28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</row>
    <row r="1412" spans="1:28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</row>
    <row r="1413" spans="1:28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</row>
    <row r="1414" spans="1:28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</row>
    <row r="1415" spans="1:28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</row>
    <row r="1416" spans="1:28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</row>
    <row r="1417" spans="1:28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</row>
    <row r="1418" spans="1:28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</row>
    <row r="1419" spans="1:28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</row>
    <row r="1420" spans="1:28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</row>
    <row r="1421" spans="1:28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</row>
    <row r="1422" spans="1:28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</row>
    <row r="1423" spans="1:28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</row>
    <row r="1424" spans="1:28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</row>
    <row r="1425" spans="1:28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</row>
    <row r="1426" spans="1:28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</row>
    <row r="1427" spans="1:28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</row>
    <row r="1428" spans="1:28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</row>
    <row r="1429" spans="1:28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</row>
    <row r="1430" spans="1:28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</row>
    <row r="1431" spans="1:28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</row>
    <row r="1432" spans="1:28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</row>
    <row r="1433" spans="1:28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</row>
    <row r="1434" spans="1:28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</row>
    <row r="1435" spans="1:28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</row>
    <row r="1436" spans="1:28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</row>
    <row r="1437" spans="1:28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</row>
    <row r="1438" spans="1:28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</row>
    <row r="1439" spans="1:28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</row>
    <row r="1440" spans="1:28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</row>
    <row r="1441" spans="1:28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</row>
    <row r="1442" spans="1:28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</row>
    <row r="1443" spans="1:28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</row>
    <row r="1444" spans="1:28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</row>
    <row r="1445" spans="1:28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</row>
    <row r="1446" spans="1:28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</row>
    <row r="1447" spans="1:28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</row>
    <row r="1448" spans="1:28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</row>
    <row r="1449" spans="1:28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</row>
    <row r="1450" spans="1:28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</row>
    <row r="1451" spans="1:28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</row>
    <row r="1452" spans="1:28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</row>
    <row r="1453" spans="1:28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</row>
    <row r="1454" spans="1:28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</row>
    <row r="1455" spans="1:28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</row>
    <row r="1456" spans="1:28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</row>
    <row r="1457" spans="1:28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</row>
    <row r="1458" spans="1:28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</row>
    <row r="1459" spans="1:28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</row>
    <row r="1460" spans="1:28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</row>
    <row r="1461" spans="1:28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</row>
    <row r="1462" spans="1:28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</row>
    <row r="1463" spans="1:28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</row>
    <row r="1464" spans="1:28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</row>
    <row r="1465" spans="1:28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</row>
    <row r="1466" spans="1:28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</row>
    <row r="1467" spans="1:28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</row>
    <row r="1468" spans="1:28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</row>
    <row r="1469" spans="1:28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</row>
    <row r="1470" spans="1:28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</row>
    <row r="1471" spans="1:28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</row>
    <row r="1472" spans="1:28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</row>
    <row r="1473" spans="1:28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</row>
    <row r="1474" spans="1:28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</row>
    <row r="1475" spans="1:28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</row>
    <row r="1476" spans="1:28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</row>
    <row r="1477" spans="1:28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</row>
    <row r="1478" spans="1:28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</row>
    <row r="1479" spans="1:28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</row>
    <row r="1480" spans="1:28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</row>
    <row r="1481" spans="1:28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</row>
    <row r="1482" spans="1:28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</row>
    <row r="1483" spans="1:28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</row>
    <row r="1484" spans="1:28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</row>
    <row r="1485" spans="1:28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</row>
    <row r="1486" spans="1:28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</row>
    <row r="1487" spans="1:28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</row>
    <row r="1488" spans="1:28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</row>
    <row r="1489" spans="1:28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</row>
    <row r="1490" spans="1:28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</row>
    <row r="1491" spans="1:28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</row>
    <row r="1492" spans="1:28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</row>
    <row r="1493" spans="1:28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</row>
    <row r="1494" spans="1:28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</row>
    <row r="1495" spans="1:28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</row>
    <row r="1496" spans="1:28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</row>
    <row r="1497" spans="1:28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</row>
    <row r="1498" spans="1:28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</row>
    <row r="1499" spans="1:28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</row>
    <row r="1500" spans="1:28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</row>
    <row r="1501" spans="1:28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</row>
    <row r="1502" spans="1:28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</row>
    <row r="1503" spans="1:28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</row>
    <row r="1504" spans="1:28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</row>
    <row r="1505" spans="1:28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</row>
    <row r="1506" spans="1:28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</row>
    <row r="1507" spans="1:28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</row>
    <row r="1508" spans="1:28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</row>
    <row r="1509" spans="1:28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</row>
    <row r="1510" spans="1:28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</row>
    <row r="1511" spans="1:28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</row>
    <row r="1512" spans="1:28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</row>
    <row r="1513" spans="1:28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</row>
    <row r="1514" spans="1:28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</row>
    <row r="1515" spans="1:28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</row>
    <row r="1516" spans="1:28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</row>
    <row r="1517" spans="1:28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</row>
    <row r="1518" spans="1:28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</row>
    <row r="1519" spans="1:28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</row>
    <row r="1520" spans="1:28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</row>
    <row r="1521" spans="1:28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</row>
    <row r="1522" spans="1:28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</row>
    <row r="1523" spans="1:28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</row>
    <row r="1524" spans="1:28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</row>
    <row r="1525" spans="1:28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</row>
    <row r="1526" spans="1:28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</row>
    <row r="1527" spans="1:28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</row>
    <row r="1528" spans="1:28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</row>
    <row r="1529" spans="1:28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</row>
    <row r="1530" spans="1:28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</row>
    <row r="1531" spans="1:28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</row>
    <row r="1532" spans="1:28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</row>
    <row r="1533" spans="1:28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</row>
    <row r="1534" spans="1:28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</row>
    <row r="1535" spans="1:28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</row>
    <row r="1536" spans="1:28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</row>
    <row r="1537" spans="1:28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</row>
    <row r="1538" spans="1:28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</row>
    <row r="1539" spans="1:28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</row>
    <row r="1540" spans="1:28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</row>
    <row r="1541" spans="1:28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</row>
    <row r="1542" spans="1:28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</row>
    <row r="1543" spans="1:28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</row>
    <row r="1544" spans="1:28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</row>
    <row r="1545" spans="1:28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</row>
    <row r="1546" spans="1:28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</row>
    <row r="1547" spans="1:28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</row>
    <row r="1548" spans="1:28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</row>
    <row r="1549" spans="1:28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</row>
    <row r="1550" spans="1:28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</row>
    <row r="1551" spans="1:28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</row>
    <row r="1552" spans="1:28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</row>
    <row r="1553" spans="1:28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</row>
    <row r="1554" spans="1:28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</row>
    <row r="1555" spans="1:28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</row>
    <row r="1556" spans="1:28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</row>
    <row r="1557" spans="1:28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</row>
    <row r="1558" spans="1:28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</row>
    <row r="1559" spans="1:28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</row>
    <row r="1560" spans="1:28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</row>
    <row r="1561" spans="1:28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</row>
    <row r="1562" spans="1:28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</row>
    <row r="1563" spans="1:28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</row>
    <row r="1564" spans="1:28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</row>
    <row r="1565" spans="1:28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</row>
    <row r="1566" spans="1:28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</row>
    <row r="1567" spans="1:28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</row>
    <row r="1568" spans="1:28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</row>
    <row r="1569" spans="1:28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</row>
    <row r="1570" spans="1:28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</row>
    <row r="1571" spans="1:28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</row>
    <row r="1572" spans="1:28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</row>
    <row r="1573" spans="1:28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</row>
    <row r="1574" spans="1:28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</row>
    <row r="1575" spans="1:28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</row>
    <row r="1576" spans="1:28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</row>
    <row r="1577" spans="1:28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</row>
    <row r="1578" spans="1:28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</row>
    <row r="1579" spans="1:28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</row>
    <row r="1580" spans="1:28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</row>
    <row r="1581" spans="1:28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</row>
    <row r="1582" spans="1:28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</row>
    <row r="1583" spans="1:28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</row>
    <row r="1584" spans="1:28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</row>
    <row r="1585" spans="1:28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</row>
    <row r="1586" spans="1:28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</row>
    <row r="1587" spans="1:28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</row>
    <row r="1588" spans="1:28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</row>
    <row r="1589" spans="1:28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</row>
    <row r="1590" spans="1:28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</row>
    <row r="1591" spans="1:28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</row>
    <row r="1592" spans="1:28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</row>
    <row r="1593" spans="1:28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</row>
    <row r="1594" spans="1:28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</row>
    <row r="1595" spans="1:28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</row>
    <row r="1596" spans="1:28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</row>
    <row r="1597" spans="1:28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</row>
    <row r="1598" spans="1:28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</row>
    <row r="1599" spans="1:28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</row>
    <row r="1600" spans="1:28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</row>
    <row r="1601" spans="1:28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</row>
    <row r="1602" spans="1:28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</row>
    <row r="1603" spans="1:28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</row>
    <row r="1604" spans="1:28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</row>
    <row r="1605" spans="1:28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</row>
    <row r="1606" spans="1:28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</row>
    <row r="1607" spans="1:28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</row>
    <row r="1608" spans="1:28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</row>
    <row r="1609" spans="1:28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</row>
    <row r="1610" spans="1:28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</row>
    <row r="1611" spans="1:28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</row>
    <row r="1612" spans="1:28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</row>
    <row r="1613" spans="1:28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</row>
    <row r="1614" spans="1:28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</row>
    <row r="1615" spans="1:28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</row>
    <row r="1616" spans="1:28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</row>
    <row r="1617" spans="1:28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</row>
    <row r="1618" spans="1:28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</row>
    <row r="1619" spans="1:28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</row>
    <row r="1620" spans="1:28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</row>
    <row r="1621" spans="1:28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</row>
    <row r="1622" spans="1:28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</row>
    <row r="1623" spans="1:28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</row>
    <row r="1624" spans="1:28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</row>
    <row r="1625" spans="1:28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</row>
    <row r="1626" spans="1:28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</row>
    <row r="1627" spans="1:28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</row>
    <row r="1628" spans="1:28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</row>
    <row r="1629" spans="1:28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</row>
    <row r="1630" spans="1:28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</row>
    <row r="1631" spans="1:28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</row>
    <row r="1632" spans="1:28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</row>
    <row r="1633" spans="1:28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</row>
    <row r="1634" spans="1:28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</row>
    <row r="1635" spans="1:28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</row>
    <row r="1636" spans="1:28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</row>
    <row r="1637" spans="1:28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</row>
    <row r="1638" spans="1:28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</row>
    <row r="1639" spans="1:28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</row>
    <row r="1640" spans="1:28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</row>
    <row r="1641" spans="1:28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</row>
    <row r="1642" spans="1:28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</row>
    <row r="1643" spans="1:28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</row>
    <row r="1644" spans="1:28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</row>
    <row r="1645" spans="1:28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</row>
    <row r="1646" spans="1:28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</row>
    <row r="1647" spans="1:28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</row>
    <row r="1648" spans="1:28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</row>
    <row r="1649" spans="1:28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</row>
    <row r="1650" spans="1:28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</row>
    <row r="1651" spans="1:28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</row>
    <row r="1652" spans="1:28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</row>
    <row r="1653" spans="1:28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</row>
    <row r="1654" spans="1:28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</row>
    <row r="1655" spans="1:28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</row>
    <row r="1656" spans="1:28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</row>
    <row r="1657" spans="1:28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</row>
    <row r="1658" spans="1:28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</row>
    <row r="1659" spans="1:28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</row>
    <row r="1660" spans="1:28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</row>
    <row r="1661" spans="1:28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</row>
    <row r="1662" spans="1:28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</row>
    <row r="1663" spans="1:28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</row>
    <row r="1664" spans="1:28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</row>
    <row r="1665" spans="1:28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</row>
    <row r="1666" spans="1:28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</row>
    <row r="1667" spans="1:28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</row>
    <row r="1668" spans="1:28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</row>
    <row r="1669" spans="1:28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-80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</row>
    <row r="1670" spans="1:28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-80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</row>
    <row r="1671" spans="1:28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-80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</row>
    <row r="1672" spans="1:28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-80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</row>
    <row r="1673" spans="1:28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</row>
    <row r="1674" spans="1:28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</row>
    <row r="1675" spans="1:28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</row>
    <row r="1676" spans="1:28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</row>
    <row r="1677" spans="1:28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</row>
    <row r="1678" spans="1:28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3466</v>
      </c>
      <c r="N1678" s="47">
        <v>45911</v>
      </c>
      <c r="O1678" s="57">
        <f>16391.25*4</f>
        <v>65565</v>
      </c>
      <c r="P1678" s="26" t="s">
        <v>3462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</row>
    <row r="1679" spans="1:28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</row>
    <row r="1680" spans="1:28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</row>
    <row r="1681" spans="1:28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</row>
    <row r="1682" spans="1:28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</row>
    <row r="1683" spans="1:28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</row>
    <row r="1684" spans="1:28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</row>
    <row r="1685" spans="1:28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</row>
    <row r="1686" spans="1:28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</row>
    <row r="1687" spans="1:28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</row>
    <row r="1688" spans="1:28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</row>
    <row r="1689" spans="1:28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</row>
    <row r="1690" spans="1:28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</row>
    <row r="1691" spans="1:28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</row>
    <row r="1692" spans="1:28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</row>
    <row r="1693" spans="1:28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</row>
    <row r="1694" spans="1:28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</row>
    <row r="1695" spans="1:28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</row>
    <row r="1696" spans="1:28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</row>
    <row r="1697" spans="1:28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</row>
    <row r="1698" spans="1:28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</row>
    <row r="1699" spans="1:28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</row>
    <row r="1700" spans="1:28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</row>
    <row r="1701" spans="1:28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</row>
    <row r="1702" spans="1:28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</row>
    <row r="1703" spans="1:28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</row>
    <row r="1704" spans="1:28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</row>
    <row r="1705" spans="1:28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</row>
    <row r="1706" spans="1:28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</row>
    <row r="1707" spans="1:28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</row>
    <row r="1708" spans="1:28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</row>
    <row r="1709" spans="1:28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</row>
    <row r="1710" spans="1:28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</row>
    <row r="1711" spans="1:28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</row>
    <row r="1712" spans="1:28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</row>
    <row r="1713" spans="1:28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</row>
    <row r="1714" spans="1:28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</row>
    <row r="1715" spans="1:28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</row>
    <row r="1716" spans="1:28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</row>
    <row r="1717" spans="1:28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</row>
    <row r="1718" spans="1:28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</row>
    <row r="1719" spans="1:28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</row>
    <row r="1720" spans="1:28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</row>
    <row r="1721" spans="1:28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</row>
    <row r="1722" spans="1:28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</row>
    <row r="1723" spans="1:28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</row>
    <row r="1724" spans="1:28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</row>
    <row r="1725" spans="1:28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</row>
    <row r="1726" spans="1:28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</row>
    <row r="1727" spans="1:28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</row>
    <row r="1728" spans="1:28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</row>
    <row r="1729" spans="1:28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</row>
    <row r="1730" spans="1:28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</row>
    <row r="1731" spans="1:28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</row>
    <row r="1732" spans="1:28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</row>
    <row r="1733" spans="1:28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</row>
    <row r="1734" spans="1:28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</row>
    <row r="1735" spans="1:28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</row>
    <row r="1736" spans="1:28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</row>
    <row r="1737" spans="1:28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</row>
    <row r="1738" spans="1:28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</row>
    <row r="1739" spans="1:28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</row>
    <row r="1740" spans="1:28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</row>
    <row r="1741" spans="1:28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</row>
    <row r="1742" spans="1:28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</row>
    <row r="1743" spans="1:28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</row>
    <row r="1744" spans="1:28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</row>
    <row r="1745" spans="1:28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</row>
    <row r="1746" spans="1:28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</row>
    <row r="1747" spans="1:28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</row>
    <row r="1748" spans="1:28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</row>
    <row r="1749" spans="1:28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</row>
    <row r="1750" spans="1:28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</row>
    <row r="1751" spans="1:28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</row>
    <row r="1752" spans="1:28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</row>
    <row r="1753" spans="1:28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</row>
    <row r="1754" spans="1:28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</row>
    <row r="1755" spans="1:28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</row>
    <row r="1756" spans="1:28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</row>
    <row r="1757" spans="1:28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</row>
    <row r="1758" spans="1:28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</row>
    <row r="1759" spans="1:28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</row>
    <row r="1760" spans="1:28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</row>
    <row r="1761" spans="1:28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</row>
    <row r="1762" spans="1:28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</row>
    <row r="1763" spans="1:28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</row>
    <row r="1764" spans="1:28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</row>
    <row r="1765" spans="1:28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</row>
    <row r="1766" spans="1:28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</row>
    <row r="1767" spans="1:28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</row>
    <row r="1768" spans="1:28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</row>
    <row r="1769" spans="1:28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</row>
    <row r="1770" spans="1:28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</row>
    <row r="1771" spans="1:28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</row>
    <row r="1772" spans="1:28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</row>
    <row r="1773" spans="1:28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</row>
    <row r="1774" spans="1:28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</row>
    <row r="1775" spans="1:28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</row>
    <row r="1776" spans="1:28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</row>
    <row r="1777" spans="1:28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</row>
    <row r="1778" spans="1:28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</row>
    <row r="1779" spans="1:28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</row>
    <row r="1780" spans="1:28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</row>
    <row r="1781" spans="1:28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</row>
    <row r="1782" spans="1:28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</row>
    <row r="1783" spans="1:28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</row>
    <row r="1784" spans="1:28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</row>
    <row r="1785" spans="1:28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</row>
    <row r="1786" spans="1:28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</row>
    <row r="1787" spans="1:28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</row>
    <row r="1788" spans="1:28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</row>
    <row r="1789" spans="1:28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</row>
    <row r="1790" spans="1:28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</row>
    <row r="1791" spans="1:28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</row>
    <row r="1792" spans="1:28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</row>
    <row r="1793" spans="1:28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</row>
    <row r="1794" spans="1:28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</row>
    <row r="1795" spans="1:28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</row>
    <row r="1796" spans="1:28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</row>
    <row r="1797" spans="1:28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</row>
    <row r="1798" spans="1:28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</row>
    <row r="1799" spans="1:28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</row>
    <row r="1800" spans="1:28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</row>
    <row r="1801" spans="1:28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</row>
    <row r="1802" spans="1:28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</row>
    <row r="1803" spans="1:28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</row>
    <row r="1804" spans="1:28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</row>
    <row r="1805" spans="1:28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</row>
    <row r="1806" spans="1:28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</row>
    <row r="1807" spans="1:28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</row>
    <row r="1808" spans="1:28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</row>
    <row r="1809" spans="1:28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</row>
    <row r="1810" spans="1:28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</row>
    <row r="1811" spans="1:28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</row>
    <row r="1812" spans="1:28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</row>
    <row r="1813" spans="1:28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</row>
    <row r="1814" spans="1:28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</row>
    <row r="1815" spans="1:28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</row>
    <row r="1816" spans="1:28" ht="15.75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</row>
    <row r="1817" spans="1:28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</row>
    <row r="1818" spans="1:28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</row>
    <row r="1819" spans="1:28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</row>
    <row r="1820" spans="1:28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</row>
    <row r="1821" spans="1:28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</row>
    <row r="1822" spans="1:28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</row>
    <row r="1823" spans="1:28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</row>
    <row r="1824" spans="1:28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</row>
    <row r="1825" spans="1:28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</row>
    <row r="1826" spans="1:28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</row>
    <row r="1827" spans="1:28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</row>
    <row r="1828" spans="1:28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</row>
    <row r="1829" spans="1:28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</row>
    <row r="1830" spans="1:28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</row>
    <row r="1831" spans="1:28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</row>
    <row r="1832" spans="1:28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</row>
    <row r="1833" spans="1:28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</row>
    <row r="1834" spans="1:28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</row>
    <row r="1835" spans="1:28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</row>
    <row r="1836" spans="1:28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</row>
    <row r="1837" spans="1:28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</row>
    <row r="1838" spans="1:28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</row>
    <row r="1839" spans="1:28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</row>
    <row r="1840" spans="1:28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</row>
    <row r="1841" spans="1:28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</row>
    <row r="1842" spans="1:28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</row>
    <row r="1843" spans="1:28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</row>
    <row r="1844" spans="1:28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</row>
    <row r="1845" spans="1:28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</row>
    <row r="1846" spans="1:28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</row>
    <row r="1847" spans="1:28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</row>
    <row r="1848" spans="1:28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</row>
    <row r="1849" spans="1:28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</row>
    <row r="1850" spans="1:28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</row>
    <row r="1851" spans="1:28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</row>
    <row r="1852" spans="1:28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</row>
    <row r="1853" spans="1:28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</row>
    <row r="1854" spans="1:28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</row>
    <row r="1855" spans="1:28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</row>
    <row r="1856" spans="1:28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</row>
    <row r="1857" spans="1:28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</row>
    <row r="1858" spans="1:28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</row>
    <row r="1859" spans="1:28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</row>
    <row r="1860" spans="1:28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</row>
    <row r="1861" spans="1:28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</row>
    <row r="1862" spans="1:28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</row>
    <row r="1863" spans="1:28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</row>
    <row r="1864" spans="1:28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</row>
    <row r="1865" spans="1:28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</row>
    <row r="1866" spans="1:28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</row>
    <row r="1867" spans="1:28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</row>
    <row r="1868" spans="1:28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</row>
    <row r="1869" spans="1:28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</row>
    <row r="1870" spans="1:28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</row>
    <row r="1871" spans="1:28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</row>
    <row r="1872" spans="1:28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</row>
    <row r="1873" spans="1:28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</row>
    <row r="1874" spans="1:28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</row>
    <row r="1875" spans="1:28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</row>
    <row r="1876" spans="1:28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</row>
    <row r="1877" spans="1:28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</row>
    <row r="1878" spans="1:28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</row>
    <row r="1879" spans="1:28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</row>
    <row r="1880" spans="1:28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</row>
    <row r="1881" spans="1:28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</row>
    <row r="1882" spans="1:28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</row>
    <row r="1883" spans="1:28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</row>
    <row r="1884" spans="1:28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</row>
    <row r="1885" spans="1:28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</row>
    <row r="1886" spans="1:28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</row>
    <row r="1887" spans="1:28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</row>
    <row r="1888" spans="1:28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</row>
    <row r="1889" spans="1:28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</row>
    <row r="1890" spans="1:28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</row>
    <row r="1891" spans="1:28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</row>
    <row r="1892" spans="1:28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</row>
    <row r="1893" spans="1:28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</row>
    <row r="1894" spans="1:28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</row>
    <row r="1895" spans="1:28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</row>
    <row r="1896" spans="1:28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</row>
    <row r="1897" spans="1:28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</row>
    <row r="1898" spans="1:28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</row>
    <row r="1899" spans="1:28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</row>
    <row r="1900" spans="1:28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</row>
    <row r="1901" spans="1:28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</row>
    <row r="1902" spans="1:28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</row>
    <row r="1903" spans="1:28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</row>
    <row r="1904" spans="1:28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</row>
    <row r="1905" spans="1:28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</row>
    <row r="1906" spans="1:28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</row>
    <row r="1907" spans="1:28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</row>
    <row r="1908" spans="1:28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</row>
    <row r="1909" spans="1:28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</row>
    <row r="1910" spans="1:28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</row>
    <row r="1911" spans="1:28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</row>
    <row r="1912" spans="1:28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</row>
    <row r="1913" spans="1:28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</row>
    <row r="1914" spans="1:28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</row>
    <row r="1915" spans="1:28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</row>
    <row r="1916" spans="1:28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</row>
    <row r="1917" spans="1:28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</row>
    <row r="1918" spans="1:28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</row>
    <row r="1919" spans="1:28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</row>
    <row r="1920" spans="1:28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</row>
    <row r="1921" spans="1:28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</row>
    <row r="1922" spans="1:28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</row>
    <row r="1923" spans="1:28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</row>
    <row r="1924" spans="1:28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</row>
    <row r="1925" spans="1:28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</row>
    <row r="1926" spans="1:28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</row>
    <row r="1927" spans="1:28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</row>
    <row r="1928" spans="1:28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</row>
    <row r="1929" spans="1:28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</row>
    <row r="1930" spans="1:28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</row>
    <row r="1931" spans="1:28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</row>
    <row r="1932" spans="1:28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</row>
    <row r="1933" spans="1:28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</row>
    <row r="1934" spans="1:28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</row>
    <row r="1935" spans="1:28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</row>
    <row r="1936" spans="1:28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</row>
    <row r="1937" spans="1:28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</row>
    <row r="1938" spans="1:28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</row>
    <row r="1939" spans="1:28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</row>
    <row r="1940" spans="1:28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</row>
    <row r="1941" spans="1:28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</row>
    <row r="1942" spans="1:28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</row>
    <row r="1943" spans="1:28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</row>
    <row r="1944" spans="1:28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</row>
    <row r="1945" spans="1:28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</row>
    <row r="1946" spans="1:28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</row>
    <row r="1947" spans="1:28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</row>
    <row r="1948" spans="1:28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</row>
    <row r="1949" spans="1:28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</row>
    <row r="1950" spans="1:28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</row>
    <row r="1951" spans="1:28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</row>
    <row r="1952" spans="1:28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</row>
    <row r="1953" spans="1:28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</row>
    <row r="1954" spans="1:28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</row>
    <row r="1955" spans="1:28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</row>
    <row r="1956" spans="1:28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</row>
    <row r="1957" spans="1:28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</row>
    <row r="1958" spans="1:28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</row>
    <row r="1959" spans="1:28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</row>
    <row r="1960" spans="1:28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</row>
    <row r="1961" spans="1:28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</row>
    <row r="1962" spans="1:28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</row>
    <row r="1963" spans="1:28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</row>
    <row r="1964" spans="1:28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</row>
    <row r="1965" spans="1:28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</row>
    <row r="1966" spans="1:28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</row>
    <row r="1967" spans="1:28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</row>
    <row r="1968" spans="1:28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</row>
    <row r="1969" spans="1:28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</row>
    <row r="1970" spans="1:28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</row>
    <row r="1971" spans="1:28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</row>
    <row r="1972" spans="1:28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</row>
    <row r="1973" spans="1:28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</row>
    <row r="1974" spans="1:28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</row>
    <row r="1975" spans="1:28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</row>
    <row r="1976" spans="1:28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</row>
    <row r="1977" spans="1:28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</row>
    <row r="1978" spans="1:28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</row>
    <row r="1979" spans="1:28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</row>
    <row r="1980" spans="1:28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</row>
    <row r="1981" spans="1:28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</row>
    <row r="1982" spans="1:28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</row>
    <row r="1983" spans="1:28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</row>
    <row r="1984" spans="1:28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</row>
    <row r="1985" spans="1:28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</row>
    <row r="1986" spans="1:28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</row>
    <row r="1987" spans="1:28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</row>
    <row r="1988" spans="1:28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</row>
    <row r="1989" spans="1:28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</row>
    <row r="1990" spans="1:28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</row>
    <row r="1991" spans="1:28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</row>
    <row r="1992" spans="1:28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</row>
    <row r="1993" spans="1:28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</row>
    <row r="1994" spans="1:28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</row>
    <row r="1995" spans="1:28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</row>
    <row r="1996" spans="1:28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</row>
    <row r="1997" spans="1:28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</row>
    <row r="1998" spans="1:28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</row>
    <row r="1999" spans="1:28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</row>
    <row r="2000" spans="1:28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</row>
    <row r="2001" spans="1:28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</row>
    <row r="2002" spans="1:28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</row>
    <row r="2003" spans="1:28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</row>
    <row r="2004" spans="1:28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</row>
    <row r="2005" spans="1:28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</row>
    <row r="2006" spans="1:28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</row>
    <row r="2007" spans="1:28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</row>
    <row r="2008" spans="1:28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</row>
    <row r="2009" spans="1:28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</row>
    <row r="2010" spans="1:28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</row>
    <row r="2011" spans="1:28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</row>
    <row r="2012" spans="1:28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</row>
    <row r="2013" spans="1:28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</row>
    <row r="2014" spans="1:28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</row>
    <row r="2015" spans="1:28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</row>
    <row r="2016" spans="1:28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</row>
    <row r="2017" spans="1:28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</row>
    <row r="2018" spans="1:28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</row>
    <row r="2019" spans="1:28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</row>
    <row r="2020" spans="1:28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</row>
    <row r="2021" spans="1:28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</row>
    <row r="2022" spans="1:28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</row>
    <row r="2023" spans="1:28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</row>
    <row r="2024" spans="1:28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</row>
    <row r="2025" spans="1:28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</row>
    <row r="2026" spans="1:28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</row>
    <row r="2027" spans="1:28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</row>
    <row r="2028" spans="1:28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</row>
    <row r="2029" spans="1:28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</row>
    <row r="2030" spans="1:28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</row>
    <row r="2031" spans="1:28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</row>
    <row r="2032" spans="1:28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</row>
    <row r="2033" spans="1:28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</row>
    <row r="2034" spans="1:28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</row>
    <row r="2035" spans="1:28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</row>
    <row r="2036" spans="1:28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</row>
    <row r="2037" spans="1:28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</row>
    <row r="2038" spans="1:28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</row>
    <row r="2039" spans="1:28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</row>
    <row r="2040" spans="1:28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</row>
    <row r="2041" spans="1:28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</row>
    <row r="2042" spans="1:28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</row>
    <row r="2043" spans="1:28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</row>
    <row r="2044" spans="1:28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</row>
    <row r="2045" spans="1:28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</row>
    <row r="2046" spans="1:28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</row>
    <row r="2047" spans="1:28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</row>
    <row r="2048" spans="1:28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</row>
    <row r="2049" spans="1:28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</row>
    <row r="2050" spans="1:28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</row>
    <row r="2051" spans="1:28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</row>
    <row r="2052" spans="1:28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</row>
    <row r="2053" spans="1:28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</row>
    <row r="2054" spans="1:28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</row>
    <row r="2055" spans="1:28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</row>
    <row r="2056" spans="1:28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</row>
    <row r="2057" spans="1:28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</row>
    <row r="2058" spans="1:28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</row>
    <row r="2059" spans="1:28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</row>
    <row r="2060" spans="1:28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</row>
    <row r="2061" spans="1:28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</row>
    <row r="2062" spans="1:28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</row>
    <row r="2063" spans="1:28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</row>
    <row r="2064" spans="1:28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</row>
    <row r="2065" spans="1:28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</row>
    <row r="2066" spans="1:28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</row>
    <row r="2067" spans="1:28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</row>
    <row r="2068" spans="1:28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</row>
    <row r="2069" spans="1:28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</row>
    <row r="2070" spans="1:28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</row>
    <row r="2071" spans="1:28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</row>
    <row r="2072" spans="1:28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</row>
    <row r="2073" spans="1:28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</row>
    <row r="2074" spans="1:28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</row>
    <row r="2075" spans="1:28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/>
      <c r="N2075" s="47"/>
      <c r="O2075" s="57"/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/>
      </c>
      <c r="AA2075" s="26" t="str">
        <f t="shared" si="245"/>
        <v/>
      </c>
      <c r="AB2075" s="26" t="str">
        <f>VLOOKUP(U2075,'Currency Sheet'!A:C,3,)</f>
        <v>DOLLAR</v>
      </c>
    </row>
    <row r="2076" spans="1:28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</row>
    <row r="2077" spans="1:28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</row>
    <row r="2078" spans="1:28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</row>
    <row r="2079" spans="1:28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</row>
    <row r="2080" spans="1:28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</row>
    <row r="2081" spans="1:28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</row>
    <row r="2082" spans="1:28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</row>
    <row r="2083" spans="1:28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</row>
    <row r="2084" spans="1:28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</row>
    <row r="2085" spans="1:28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</row>
    <row r="2086" spans="1:28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</row>
    <row r="2087" spans="1:28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</row>
    <row r="2088" spans="1:28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</row>
    <row r="2089" spans="1:28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</row>
    <row r="2090" spans="1:28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</row>
    <row r="2091" spans="1:28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</row>
    <row r="2092" spans="1:28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</row>
    <row r="2093" spans="1:28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</row>
    <row r="2094" spans="1:28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</row>
    <row r="2095" spans="1:28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</row>
    <row r="2096" spans="1:28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</row>
    <row r="2097" spans="1:28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</row>
    <row r="2098" spans="1:28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</row>
    <row r="2099" spans="1:28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</row>
    <row r="2100" spans="1:28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</row>
    <row r="2101" spans="1:28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</row>
    <row r="2102" spans="1:28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</row>
    <row r="2103" spans="1:28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</row>
    <row r="2104" spans="1:28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</row>
    <row r="2105" spans="1:28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</row>
    <row r="2106" spans="1:28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</row>
    <row r="2107" spans="1:28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</row>
    <row r="2108" spans="1:28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</row>
    <row r="2109" spans="1:28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</row>
    <row r="2110" spans="1:28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</row>
    <row r="2111" spans="1:28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</row>
    <row r="2112" spans="1:28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</row>
    <row r="2113" spans="1:28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</row>
    <row r="2114" spans="1:28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</row>
    <row r="2115" spans="1:28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</row>
    <row r="2116" spans="1:28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</row>
    <row r="2117" spans="1:28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</row>
    <row r="2118" spans="1:28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</row>
    <row r="2119" spans="1:28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</row>
    <row r="2120" spans="1:28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</row>
    <row r="2121" spans="1:28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</row>
    <row r="2122" spans="1:28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</row>
    <row r="2123" spans="1:28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</row>
    <row r="2124" spans="1:28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/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606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</row>
    <row r="2125" spans="1:28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</row>
    <row r="2126" spans="1:28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</row>
    <row r="2127" spans="1:28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</row>
    <row r="2128" spans="1:28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</row>
    <row r="2129" spans="1:28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3564</v>
      </c>
      <c r="N2129" s="47">
        <v>45913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 t="s">
        <v>1149</v>
      </c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Saturday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</row>
    <row r="2130" spans="1:28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</row>
    <row r="2131" spans="1:28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</row>
    <row r="2132" spans="1:28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</row>
    <row r="2133" spans="1:28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</row>
    <row r="2134" spans="1:28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</row>
    <row r="2135" spans="1:28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</row>
    <row r="2136" spans="1:28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</row>
    <row r="2137" spans="1:28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3568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3569</v>
      </c>
      <c r="U2137" s="26" t="s">
        <v>2092</v>
      </c>
      <c r="V2137" s="26" t="str">
        <f>VLOOKUP(P2137,'Customer List'!B:C,2,)</f>
        <v>Delhi</v>
      </c>
      <c r="W2137" s="59" t="s">
        <v>1149</v>
      </c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</row>
    <row r="2138" spans="1:28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</row>
    <row r="2139" spans="1:28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</row>
    <row r="2140" spans="1:28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</row>
    <row r="2141" spans="1:28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</row>
    <row r="2142" spans="1:28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</row>
    <row r="2143" spans="1:28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</row>
    <row r="2144" spans="1:28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</row>
    <row r="2145" spans="1:28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</row>
    <row r="2146" spans="1:28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</row>
    <row r="2147" spans="1:28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</row>
    <row r="2148" spans="1:28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</row>
    <row r="2149" spans="1:28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</row>
    <row r="2150" spans="1:28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</row>
    <row r="2151" spans="1:28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</row>
    <row r="2152" spans="1:28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</row>
    <row r="2153" spans="1:28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</row>
    <row r="2154" spans="1:28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</row>
    <row r="2155" spans="1:28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</row>
    <row r="2156" spans="1:28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</row>
    <row r="2157" spans="1:28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3564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 t="s">
        <v>1149</v>
      </c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</row>
    <row r="2158" spans="1:28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</row>
    <row r="2159" spans="1:28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/>
      <c r="R2159" s="26"/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</row>
    <row r="2160" spans="1:28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/>
      <c r="R2160" s="26"/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</row>
    <row r="2161" spans="1:28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</row>
    <row r="2162" spans="1:28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</row>
    <row r="2163" spans="1:28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</row>
    <row r="2164" spans="1:28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</row>
    <row r="2165" spans="1:28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</row>
    <row r="2166" spans="1:28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</row>
    <row r="2167" spans="1:28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</row>
    <row r="2168" spans="1:28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</row>
    <row r="2169" spans="1:28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</row>
    <row r="2170" spans="1:28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</row>
    <row r="2171" spans="1:28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</row>
    <row r="2172" spans="1:28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</row>
    <row r="2173" spans="1:28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</row>
    <row r="2174" spans="1:28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3439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</row>
    <row r="2175" spans="1:28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</row>
    <row r="2176" spans="1:28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</row>
    <row r="2177" spans="1:28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</row>
    <row r="2178" spans="1:28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</row>
    <row r="2179" spans="1:28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</row>
    <row r="2180" spans="1:28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</row>
    <row r="2181" spans="1:28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</row>
    <row r="2182" spans="1:28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</row>
    <row r="2183" spans="1:28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</row>
    <row r="2184" spans="1:28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</row>
    <row r="2185" spans="1:28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</row>
    <row r="2186" spans="1:28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</row>
    <row r="2187" spans="1:28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</row>
    <row r="2188" spans="1:28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</row>
    <row r="2189" spans="1:28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</row>
    <row r="2190" spans="1:28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</row>
    <row r="2191" spans="1:28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</row>
    <row r="2192" spans="1:28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</row>
    <row r="2193" spans="1:28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</row>
    <row r="2194" spans="1:28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</row>
    <row r="2195" spans="1:28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</row>
    <row r="2196" spans="1:28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</row>
    <row r="2197" spans="1:28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</row>
    <row r="2198" spans="1:28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</row>
    <row r="2199" spans="1:28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</row>
    <row r="2200" spans="1:28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</row>
    <row r="2201" spans="1:28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</row>
    <row r="2202" spans="1:28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</row>
    <row r="2203" spans="1:28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</row>
    <row r="2204" spans="1:28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</row>
    <row r="2205" spans="1:28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</row>
    <row r="2206" spans="1:28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</row>
    <row r="2207" spans="1:28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</row>
    <row r="2208" spans="1:28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</row>
    <row r="2209" spans="1:28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</row>
    <row r="2210" spans="1:28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</row>
    <row r="2211" spans="1:28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</row>
    <row r="2212" spans="1:28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</row>
    <row r="2213" spans="1:28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</row>
    <row r="2214" spans="1:28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</row>
    <row r="2215" spans="1:28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</row>
    <row r="2216" spans="1:28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</row>
    <row r="2217" spans="1:28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</row>
    <row r="2218" spans="1:28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</row>
    <row r="2219" spans="1:28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</row>
    <row r="2220" spans="1:28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</row>
    <row r="2221" spans="1:28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</row>
    <row r="2222" spans="1:28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</row>
    <row r="2223" spans="1:28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</row>
    <row r="2224" spans="1:28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</row>
    <row r="2225" spans="1:28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</row>
    <row r="2226" spans="1:28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</row>
    <row r="2227" spans="1:28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</row>
    <row r="2228" spans="1:28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</row>
    <row r="2229" spans="1:28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</row>
    <row r="2230" spans="1:28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</row>
    <row r="2231" spans="1:28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</row>
    <row r="2232" spans="1:28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</row>
    <row r="2233" spans="1:28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</row>
    <row r="2234" spans="1:28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</row>
    <row r="2235" spans="1:28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</row>
    <row r="2236" spans="1:28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</row>
    <row r="2237" spans="1:28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</row>
    <row r="2238" spans="1:28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</row>
    <row r="2239" spans="1:28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</row>
    <row r="2240" spans="1:28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</row>
    <row r="2241" spans="1:28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</row>
    <row r="2242" spans="1:28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</row>
    <row r="2243" spans="1:28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</row>
    <row r="2244" spans="1:28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</row>
    <row r="2245" spans="1:28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</row>
    <row r="2246" spans="1:28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</row>
    <row r="2247" spans="1:28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</row>
    <row r="2248" spans="1:28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</row>
    <row r="2249" spans="1:28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</row>
    <row r="2250" spans="1:28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</row>
    <row r="2251" spans="1:28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</row>
    <row r="2252" spans="1:28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</row>
    <row r="2253" spans="1:28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</row>
    <row r="2254" spans="1:28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</row>
    <row r="2255" spans="1:28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</row>
    <row r="2256" spans="1:28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</row>
    <row r="2257" spans="1:28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</row>
    <row r="2258" spans="1:28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</row>
    <row r="2259" spans="1:28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</row>
    <row r="2260" spans="1:28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</row>
    <row r="2261" spans="1:28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</row>
    <row r="2262" spans="1:28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</row>
    <row r="2263" spans="1:28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</row>
    <row r="2264" spans="1:28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</row>
    <row r="2265" spans="1:28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</row>
    <row r="2266" spans="1:28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</row>
    <row r="2267" spans="1:28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3543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</row>
    <row r="2268" spans="1:28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</row>
    <row r="2269" spans="1:28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</row>
    <row r="2270" spans="1:28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</row>
    <row r="2271" spans="1:28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</row>
    <row r="2272" spans="1:28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</row>
    <row r="2273" spans="1:28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</row>
    <row r="2274" spans="1:28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</row>
    <row r="2275" spans="1:28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</row>
    <row r="2276" spans="1:28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</row>
    <row r="2277" spans="1:28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</row>
    <row r="2278" spans="1:28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</row>
    <row r="2279" spans="1:28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3543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</row>
    <row r="2280" spans="1:28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</row>
    <row r="2281" spans="1:28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3543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</row>
    <row r="2282" spans="1:28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</row>
    <row r="2283" spans="1:28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</row>
    <row r="2284" spans="1:28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</row>
    <row r="2285" spans="1:28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</row>
    <row r="2286" spans="1:28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</row>
    <row r="2287" spans="1:28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</row>
    <row r="2288" spans="1:28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</row>
    <row r="2289" spans="1:28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</row>
    <row r="2290" spans="1:28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</row>
    <row r="2291" spans="1:28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</row>
    <row r="2292" spans="1:28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</row>
    <row r="2293" spans="1:28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</row>
    <row r="2294" spans="1:28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</row>
    <row r="2295" spans="1:28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</row>
    <row r="2296" spans="1:28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</row>
    <row r="2297" spans="1:28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</row>
    <row r="2298" spans="1:28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</row>
    <row r="2299" spans="1:28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</row>
    <row r="2300" spans="1:28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</row>
    <row r="2301" spans="1:28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</row>
    <row r="2302" spans="1:28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</row>
    <row r="2303" spans="1:28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3541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</row>
    <row r="2304" spans="1:28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</row>
    <row r="2305" spans="1:28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</row>
    <row r="2306" spans="1:28" x14ac:dyDescent="0.25">
      <c r="A2306" s="26">
        <f t="shared" si="280"/>
        <v>2305</v>
      </c>
      <c r="B2306" s="66" t="s">
        <v>3467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3468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3469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3470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</row>
    <row r="2307" spans="1:28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</row>
    <row r="2308" spans="1:28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</row>
    <row r="2309" spans="1:28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</row>
    <row r="2310" spans="1:28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3430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 t="s">
        <v>41</v>
      </c>
      <c r="S2310" s="3">
        <v>-20</v>
      </c>
      <c r="T2310" s="58" t="s">
        <v>3576</v>
      </c>
      <c r="U2310" s="26" t="s">
        <v>521</v>
      </c>
      <c r="V2310" s="26" t="str">
        <f>VLOOKUP(P2310,'Customer List'!B:C,2,)</f>
        <v>Mumbai</v>
      </c>
      <c r="W2310" s="59"/>
      <c r="X2310" s="47">
        <v>45916</v>
      </c>
      <c r="Y2310" s="26">
        <f t="shared" si="285"/>
        <v>1</v>
      </c>
      <c r="Z2310" s="26" t="str">
        <f t="shared" si="286"/>
        <v>Monday</v>
      </c>
      <c r="AA2310" s="26" t="str">
        <f t="shared" si="287"/>
        <v>Tuesday</v>
      </c>
      <c r="AB2310" s="26" t="str">
        <f>VLOOKUP(U2310,'Currency Sheet'!A:C,3,)</f>
        <v>DOLLAR</v>
      </c>
    </row>
    <row r="2311" spans="1:28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</row>
    <row r="2312" spans="1:28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3422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</row>
    <row r="2313" spans="1:28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</row>
    <row r="2314" spans="1:28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</row>
    <row r="2315" spans="1:28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</row>
    <row r="2316" spans="1:28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</row>
    <row r="2317" spans="1:28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</row>
    <row r="2318" spans="1:28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3417</v>
      </c>
      <c r="N2318" s="47">
        <v>45908</v>
      </c>
      <c r="O2318" s="57">
        <v>12164.99</v>
      </c>
      <c r="P2318" s="26" t="s">
        <v>2520</v>
      </c>
      <c r="Q2318" s="26" t="s">
        <v>3409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</row>
    <row r="2319" spans="1:28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3417</v>
      </c>
      <c r="N2319" s="47">
        <v>45908</v>
      </c>
      <c r="O2319" s="57">
        <v>12164.99</v>
      </c>
      <c r="P2319" s="26" t="s">
        <v>2520</v>
      </c>
      <c r="Q2319" s="26" t="s">
        <v>3409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</row>
    <row r="2320" spans="1:28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3417</v>
      </c>
      <c r="N2320" s="47">
        <v>45908</v>
      </c>
      <c r="O2320" s="57">
        <v>43120.5</v>
      </c>
      <c r="P2320" s="26" t="s">
        <v>2520</v>
      </c>
      <c r="Q2320" s="26" t="s">
        <v>3409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</row>
    <row r="2321" spans="1:28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3417</v>
      </c>
      <c r="N2321" s="47">
        <v>45908</v>
      </c>
      <c r="O2321" s="57">
        <v>34947.79</v>
      </c>
      <c r="P2321" s="26" t="s">
        <v>2520</v>
      </c>
      <c r="Q2321" s="26" t="s">
        <v>3409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</row>
    <row r="2322" spans="1:28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3417</v>
      </c>
      <c r="N2322" s="47">
        <v>45908</v>
      </c>
      <c r="O2322" s="57">
        <v>12164.99</v>
      </c>
      <c r="P2322" s="26" t="s">
        <v>2520</v>
      </c>
      <c r="Q2322" s="26" t="s">
        <v>3409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</row>
    <row r="2323" spans="1:28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3565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 t="s">
        <v>606</v>
      </c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</row>
    <row r="2324" spans="1:28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</row>
    <row r="2325" spans="1:28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</row>
    <row r="2326" spans="1:28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</row>
    <row r="2327" spans="1:28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3575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 t="s">
        <v>41</v>
      </c>
      <c r="S2327" s="3">
        <v>-20</v>
      </c>
      <c r="T2327" s="58" t="s">
        <v>3577</v>
      </c>
      <c r="U2327" s="26" t="s">
        <v>321</v>
      </c>
      <c r="V2327" s="26" t="str">
        <f>VLOOKUP(P2327,'Customer List'!B:C,2,)</f>
        <v>Mumbai</v>
      </c>
      <c r="W2327" s="59"/>
      <c r="X2327" s="47">
        <v>45916</v>
      </c>
      <c r="Y2327" s="26">
        <f t="shared" si="285"/>
        <v>1</v>
      </c>
      <c r="Z2327" s="26" t="str">
        <f t="shared" si="286"/>
        <v>Monday</v>
      </c>
      <c r="AA2327" s="26" t="str">
        <f t="shared" si="287"/>
        <v>Tuesday</v>
      </c>
      <c r="AB2327" s="26" t="str">
        <f>VLOOKUP(U2327,'Currency Sheet'!A:C,3,)</f>
        <v>DOLLAR</v>
      </c>
    </row>
    <row r="2328" spans="1:28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3575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 t="s">
        <v>41</v>
      </c>
      <c r="S2328" s="3">
        <v>-20</v>
      </c>
      <c r="T2328" s="58" t="s">
        <v>3577</v>
      </c>
      <c r="U2328" s="26" t="s">
        <v>321</v>
      </c>
      <c r="V2328" s="26" t="str">
        <f>VLOOKUP(P2328,'Customer List'!B:C,2,)</f>
        <v>Mumbai</v>
      </c>
      <c r="W2328" s="59"/>
      <c r="X2328" s="47">
        <v>45916</v>
      </c>
      <c r="Y2328" s="26">
        <f t="shared" si="285"/>
        <v>1</v>
      </c>
      <c r="Z2328" s="26" t="str">
        <f t="shared" si="286"/>
        <v>Monday</v>
      </c>
      <c r="AA2328" s="26" t="str">
        <f t="shared" si="287"/>
        <v>Tuesday</v>
      </c>
      <c r="AB2328" s="26" t="str">
        <f>VLOOKUP(U2328,'Currency Sheet'!A:C,3,)</f>
        <v>DOLLAR</v>
      </c>
    </row>
    <row r="2329" spans="1:28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3421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</row>
    <row r="2330" spans="1:28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3421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</row>
    <row r="2331" spans="1:28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3421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</row>
    <row r="2332" spans="1:28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3421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</row>
    <row r="2333" spans="1:28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3421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</row>
    <row r="2334" spans="1:28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3421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</row>
    <row r="2335" spans="1:28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</row>
    <row r="2336" spans="1:28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</row>
    <row r="2337" spans="1:28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</row>
    <row r="2338" spans="1:28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</row>
    <row r="2339" spans="1:28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</row>
    <row r="2340" spans="1:28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3417</v>
      </c>
      <c r="N2340" s="47">
        <v>45908</v>
      </c>
      <c r="O2340" s="57">
        <v>90763</v>
      </c>
      <c r="P2340" s="26" t="s">
        <v>2520</v>
      </c>
      <c r="Q2340" s="26" t="s">
        <v>3409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</row>
    <row r="2341" spans="1:28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</row>
    <row r="2342" spans="1:28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</row>
    <row r="2343" spans="1:28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</row>
    <row r="2344" spans="1:28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</row>
    <row r="2345" spans="1:28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</row>
    <row r="2346" spans="1:28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</row>
    <row r="2347" spans="1:28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</row>
    <row r="2348" spans="1:28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</row>
    <row r="2349" spans="1:28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</row>
    <row r="2350" spans="1:28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</row>
    <row r="2351" spans="1:28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3436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</row>
    <row r="2352" spans="1:28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3436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</row>
    <row r="2353" spans="1:28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3436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</row>
    <row r="2354" spans="1:28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3436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</row>
    <row r="2355" spans="1:28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3436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</row>
    <row r="2356" spans="1:28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</row>
    <row r="2357" spans="1:28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3436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</row>
    <row r="2358" spans="1:28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3436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</row>
    <row r="2359" spans="1:28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</row>
    <row r="2360" spans="1:28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3492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3493</v>
      </c>
      <c r="U2360" s="26" t="s">
        <v>19</v>
      </c>
      <c r="V2360" s="26" t="str">
        <f>VLOOKUP(P2360,'Customer List'!B:C,2,)</f>
        <v>Delhi</v>
      </c>
      <c r="W2360" s="59" t="s">
        <v>606</v>
      </c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</row>
    <row r="2361" spans="1:28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</row>
    <row r="2362" spans="1:28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</row>
    <row r="2363" spans="1:28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</row>
    <row r="2364" spans="1:28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</row>
    <row r="2365" spans="1:28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</row>
    <row r="2366" spans="1:28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</row>
    <row r="2367" spans="1:28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</row>
    <row r="2368" spans="1:28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/>
      <c r="L2368" s="26">
        <f t="shared" si="284"/>
        <v>1</v>
      </c>
      <c r="M2368" s="26"/>
      <c r="N2368" s="47"/>
      <c r="O2368" s="57"/>
      <c r="P2368" s="26" t="s">
        <v>131</v>
      </c>
      <c r="Q2368" s="26"/>
      <c r="R2368" s="26"/>
      <c r="S2368" s="3">
        <v>4</v>
      </c>
      <c r="T2368" s="58"/>
      <c r="U2368" s="26" t="s">
        <v>19</v>
      </c>
      <c r="V2368" s="26" t="str">
        <f>VLOOKUP(P2368,'Customer List'!B:C,2,)</f>
        <v>Delhi</v>
      </c>
      <c r="W2368" s="59" t="s">
        <v>3625</v>
      </c>
      <c r="X2368" s="47"/>
      <c r="Y2368" s="26" t="str">
        <f t="shared" si="285"/>
        <v/>
      </c>
      <c r="Z2368" s="26" t="str">
        <f t="shared" si="286"/>
        <v/>
      </c>
      <c r="AA2368" s="26" t="str">
        <f t="shared" si="287"/>
        <v/>
      </c>
      <c r="AB2368" s="26" t="str">
        <f>VLOOKUP(U2368,'Currency Sheet'!A:C,3,)</f>
        <v>DOLLAR</v>
      </c>
    </row>
    <row r="2369" spans="1:28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/>
      <c r="L2369" s="26">
        <f t="shared" si="284"/>
        <v>1</v>
      </c>
      <c r="M2369" s="26"/>
      <c r="N2369" s="47"/>
      <c r="O2369" s="57"/>
      <c r="P2369" s="26" t="s">
        <v>131</v>
      </c>
      <c r="Q2369" s="26"/>
      <c r="R2369" s="26"/>
      <c r="S2369" s="3">
        <v>4</v>
      </c>
      <c r="T2369" s="58"/>
      <c r="U2369" s="26" t="s">
        <v>19</v>
      </c>
      <c r="V2369" s="26" t="str">
        <f>VLOOKUP(P2369,'Customer List'!B:C,2,)</f>
        <v>Delhi</v>
      </c>
      <c r="W2369" s="59" t="s">
        <v>3625</v>
      </c>
      <c r="X2369" s="47"/>
      <c r="Y2369" s="26" t="str">
        <f t="shared" si="285"/>
        <v/>
      </c>
      <c r="Z2369" s="26" t="str">
        <f t="shared" si="286"/>
        <v/>
      </c>
      <c r="AA2369" s="26" t="str">
        <f t="shared" si="287"/>
        <v/>
      </c>
      <c r="AB2369" s="26" t="str">
        <f>VLOOKUP(U2369,'Currency Sheet'!A:C,3,)</f>
        <v>DOLLAR</v>
      </c>
    </row>
    <row r="2370" spans="1:28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/>
      <c r="L2370" s="26">
        <f t="shared" ref="L2370:L2433" si="291">J2370-K2370</f>
        <v>1</v>
      </c>
      <c r="M2370" s="26"/>
      <c r="N2370" s="47"/>
      <c r="O2370" s="57"/>
      <c r="P2370" s="26" t="s">
        <v>131</v>
      </c>
      <c r="Q2370" s="26"/>
      <c r="R2370" s="26"/>
      <c r="S2370" s="3">
        <v>4</v>
      </c>
      <c r="T2370" s="58"/>
      <c r="U2370" s="26" t="s">
        <v>19</v>
      </c>
      <c r="V2370" s="26" t="str">
        <f>VLOOKUP(P2370,'Customer List'!B:C,2,)</f>
        <v>Delhi</v>
      </c>
      <c r="W2370" s="59" t="s">
        <v>3625</v>
      </c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/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</row>
    <row r="2371" spans="1:28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/>
      <c r="L2371" s="26">
        <f t="shared" si="291"/>
        <v>1</v>
      </c>
      <c r="M2371" s="26"/>
      <c r="N2371" s="47"/>
      <c r="O2371" s="57"/>
      <c r="P2371" s="26" t="s">
        <v>131</v>
      </c>
      <c r="Q2371" s="26"/>
      <c r="R2371" s="26"/>
      <c r="S2371" s="3">
        <v>4</v>
      </c>
      <c r="T2371" s="58"/>
      <c r="U2371" s="26" t="s">
        <v>19</v>
      </c>
      <c r="V2371" s="26" t="str">
        <f>VLOOKUP(P2371,'Customer List'!B:C,2,)</f>
        <v>Delhi</v>
      </c>
      <c r="W2371" s="59" t="s">
        <v>3625</v>
      </c>
      <c r="X2371" s="47"/>
      <c r="Y2371" s="26" t="str">
        <f t="shared" si="292"/>
        <v/>
      </c>
      <c r="Z2371" s="26" t="str">
        <f t="shared" si="293"/>
        <v/>
      </c>
      <c r="AA2371" s="26" t="str">
        <f t="shared" si="294"/>
        <v/>
      </c>
      <c r="AB2371" s="26" t="str">
        <f>VLOOKUP(U2371,'Currency Sheet'!A:C,3,)</f>
        <v>DOLLAR</v>
      </c>
    </row>
    <row r="2372" spans="1:28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/>
      <c r="L2372" s="26">
        <f t="shared" si="291"/>
        <v>1</v>
      </c>
      <c r="M2372" s="26"/>
      <c r="N2372" s="47"/>
      <c r="O2372" s="57"/>
      <c r="P2372" s="26" t="s">
        <v>131</v>
      </c>
      <c r="Q2372" s="26"/>
      <c r="R2372" s="26"/>
      <c r="S2372" s="3">
        <v>4</v>
      </c>
      <c r="T2372" s="58"/>
      <c r="U2372" s="26" t="s">
        <v>19</v>
      </c>
      <c r="V2372" s="26" t="str">
        <f>VLOOKUP(P2372,'Customer List'!B:C,2,)</f>
        <v>Delhi</v>
      </c>
      <c r="W2372" s="59" t="s">
        <v>3625</v>
      </c>
      <c r="X2372" s="47"/>
      <c r="Y2372" s="26" t="str">
        <f t="shared" si="292"/>
        <v/>
      </c>
      <c r="Z2372" s="26" t="str">
        <f t="shared" si="293"/>
        <v/>
      </c>
      <c r="AA2372" s="26" t="str">
        <f t="shared" si="294"/>
        <v/>
      </c>
      <c r="AB2372" s="26" t="str">
        <f>VLOOKUP(U2372,'Currency Sheet'!A:C,3,)</f>
        <v>DOLLAR</v>
      </c>
    </row>
    <row r="2373" spans="1:28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/>
      <c r="L2373" s="26">
        <f t="shared" si="291"/>
        <v>1</v>
      </c>
      <c r="M2373" s="26"/>
      <c r="N2373" s="47"/>
      <c r="O2373" s="57"/>
      <c r="P2373" s="26" t="s">
        <v>131</v>
      </c>
      <c r="Q2373" s="26"/>
      <c r="R2373" s="26"/>
      <c r="S2373" s="3">
        <v>4</v>
      </c>
      <c r="T2373" s="58"/>
      <c r="U2373" s="26" t="s">
        <v>19</v>
      </c>
      <c r="V2373" s="26" t="str">
        <f>VLOOKUP(P2373,'Customer List'!B:C,2,)</f>
        <v>Delhi</v>
      </c>
      <c r="W2373" s="59" t="s">
        <v>3625</v>
      </c>
      <c r="X2373" s="47"/>
      <c r="Y2373" s="26" t="str">
        <f t="shared" si="292"/>
        <v/>
      </c>
      <c r="Z2373" s="26" t="str">
        <f t="shared" si="293"/>
        <v/>
      </c>
      <c r="AA2373" s="26" t="str">
        <f t="shared" si="294"/>
        <v/>
      </c>
      <c r="AB2373" s="26" t="str">
        <f>VLOOKUP(U2373,'Currency Sheet'!A:C,3,)</f>
        <v>DOLLAR</v>
      </c>
    </row>
    <row r="2374" spans="1:28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/>
      <c r="L2374" s="26">
        <f t="shared" si="291"/>
        <v>1</v>
      </c>
      <c r="M2374" s="26"/>
      <c r="N2374" s="47"/>
      <c r="O2374" s="57"/>
      <c r="P2374" s="26" t="s">
        <v>131</v>
      </c>
      <c r="Q2374" s="26"/>
      <c r="R2374" s="26"/>
      <c r="S2374" s="3">
        <v>4</v>
      </c>
      <c r="T2374" s="58"/>
      <c r="U2374" s="26" t="s">
        <v>19</v>
      </c>
      <c r="V2374" s="26" t="str">
        <f>VLOOKUP(P2374,'Customer List'!B:C,2,)</f>
        <v>Delhi</v>
      </c>
      <c r="W2374" s="59" t="s">
        <v>3625</v>
      </c>
      <c r="X2374" s="47"/>
      <c r="Y2374" s="26" t="str">
        <f t="shared" si="292"/>
        <v/>
      </c>
      <c r="Z2374" s="26" t="str">
        <f t="shared" si="293"/>
        <v/>
      </c>
      <c r="AA2374" s="26" t="str">
        <f t="shared" si="294"/>
        <v/>
      </c>
      <c r="AB2374" s="26" t="str">
        <f>VLOOKUP(U2374,'Currency Sheet'!A:C,3,)</f>
        <v>DOLLAR</v>
      </c>
    </row>
    <row r="2375" spans="1:28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/>
      <c r="L2375" s="26">
        <f t="shared" si="291"/>
        <v>1</v>
      </c>
      <c r="M2375" s="26"/>
      <c r="N2375" s="47"/>
      <c r="O2375" s="57"/>
      <c r="P2375" s="26" t="s">
        <v>131</v>
      </c>
      <c r="Q2375" s="26"/>
      <c r="R2375" s="26"/>
      <c r="S2375" s="3">
        <v>4</v>
      </c>
      <c r="T2375" s="58"/>
      <c r="U2375" s="26" t="s">
        <v>19</v>
      </c>
      <c r="V2375" s="26" t="str">
        <f>VLOOKUP(P2375,'Customer List'!B:C,2,)</f>
        <v>Delhi</v>
      </c>
      <c r="W2375" s="59" t="s">
        <v>3625</v>
      </c>
      <c r="X2375" s="47"/>
      <c r="Y2375" s="26" t="str">
        <f t="shared" si="292"/>
        <v/>
      </c>
      <c r="Z2375" s="26" t="str">
        <f t="shared" si="293"/>
        <v/>
      </c>
      <c r="AA2375" s="26" t="str">
        <f t="shared" si="294"/>
        <v/>
      </c>
      <c r="AB2375" s="26" t="str">
        <f>VLOOKUP(U2375,'Currency Sheet'!A:C,3,)</f>
        <v>DOLLAR</v>
      </c>
    </row>
    <row r="2376" spans="1:28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/>
      <c r="L2376" s="26">
        <f t="shared" si="291"/>
        <v>1</v>
      </c>
      <c r="M2376" s="26"/>
      <c r="N2376" s="47"/>
      <c r="O2376" s="57"/>
      <c r="P2376" s="26" t="s">
        <v>131</v>
      </c>
      <c r="Q2376" s="26"/>
      <c r="R2376" s="26"/>
      <c r="S2376" s="3">
        <v>4</v>
      </c>
      <c r="T2376" s="58"/>
      <c r="U2376" s="26" t="s">
        <v>19</v>
      </c>
      <c r="V2376" s="26" t="str">
        <f>VLOOKUP(P2376,'Customer List'!B:C,2,)</f>
        <v>Delhi</v>
      </c>
      <c r="W2376" s="59" t="s">
        <v>3625</v>
      </c>
      <c r="X2376" s="47"/>
      <c r="Y2376" s="26" t="str">
        <f t="shared" si="292"/>
        <v/>
      </c>
      <c r="Z2376" s="26" t="str">
        <f t="shared" si="293"/>
        <v/>
      </c>
      <c r="AA2376" s="26" t="str">
        <f t="shared" si="294"/>
        <v/>
      </c>
      <c r="AB2376" s="26" t="str">
        <f>VLOOKUP(U2376,'Currency Sheet'!A:C,3,)</f>
        <v>DOLLAR</v>
      </c>
    </row>
    <row r="2377" spans="1:28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/>
      <c r="L2377" s="26">
        <f t="shared" si="291"/>
        <v>1</v>
      </c>
      <c r="M2377" s="26"/>
      <c r="N2377" s="47"/>
      <c r="O2377" s="57"/>
      <c r="P2377" s="26" t="s">
        <v>131</v>
      </c>
      <c r="Q2377" s="26"/>
      <c r="R2377" s="26"/>
      <c r="S2377" s="3">
        <v>4</v>
      </c>
      <c r="T2377" s="58"/>
      <c r="U2377" s="26" t="s">
        <v>19</v>
      </c>
      <c r="V2377" s="26" t="str">
        <f>VLOOKUP(P2377,'Customer List'!B:C,2,)</f>
        <v>Delhi</v>
      </c>
      <c r="W2377" s="59" t="s">
        <v>3625</v>
      </c>
      <c r="X2377" s="47"/>
      <c r="Y2377" s="26" t="str">
        <f t="shared" si="292"/>
        <v/>
      </c>
      <c r="Z2377" s="26" t="str">
        <f t="shared" si="293"/>
        <v/>
      </c>
      <c r="AA2377" s="26" t="str">
        <f t="shared" si="294"/>
        <v/>
      </c>
      <c r="AB2377" s="26" t="str">
        <f>VLOOKUP(U2377,'Currency Sheet'!A:C,3,)</f>
        <v>DOLLAR</v>
      </c>
    </row>
    <row r="2378" spans="1:28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/>
      <c r="L2378" s="26">
        <f t="shared" si="291"/>
        <v>1</v>
      </c>
      <c r="M2378" s="26"/>
      <c r="N2378" s="47"/>
      <c r="O2378" s="57"/>
      <c r="P2378" s="26" t="s">
        <v>131</v>
      </c>
      <c r="Q2378" s="26"/>
      <c r="R2378" s="26"/>
      <c r="S2378" s="3">
        <v>4</v>
      </c>
      <c r="T2378" s="58"/>
      <c r="U2378" s="26" t="s">
        <v>19</v>
      </c>
      <c r="V2378" s="26" t="str">
        <f>VLOOKUP(P2378,'Customer List'!B:C,2,)</f>
        <v>Delhi</v>
      </c>
      <c r="W2378" s="59" t="s">
        <v>3625</v>
      </c>
      <c r="X2378" s="47"/>
      <c r="Y2378" s="26" t="str">
        <f t="shared" si="292"/>
        <v/>
      </c>
      <c r="Z2378" s="26" t="str">
        <f t="shared" si="293"/>
        <v/>
      </c>
      <c r="AA2378" s="26" t="str">
        <f t="shared" si="294"/>
        <v/>
      </c>
      <c r="AB2378" s="26" t="str">
        <f>VLOOKUP(U2378,'Currency Sheet'!A:C,3,)</f>
        <v>DOLLAR</v>
      </c>
    </row>
    <row r="2379" spans="1:28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/>
      <c r="L2379" s="26">
        <f t="shared" si="291"/>
        <v>1</v>
      </c>
      <c r="M2379" s="26"/>
      <c r="N2379" s="47"/>
      <c r="O2379" s="57"/>
      <c r="P2379" s="26" t="s">
        <v>131</v>
      </c>
      <c r="Q2379" s="26"/>
      <c r="R2379" s="26"/>
      <c r="S2379" s="3">
        <v>4</v>
      </c>
      <c r="T2379" s="58"/>
      <c r="U2379" s="26" t="s">
        <v>19</v>
      </c>
      <c r="V2379" s="26" t="str">
        <f>VLOOKUP(P2379,'Customer List'!B:C,2,)</f>
        <v>Delhi</v>
      </c>
      <c r="W2379" s="59" t="s">
        <v>3625</v>
      </c>
      <c r="X2379" s="47"/>
      <c r="Y2379" s="26" t="str">
        <f t="shared" si="292"/>
        <v/>
      </c>
      <c r="Z2379" s="26" t="str">
        <f t="shared" si="293"/>
        <v/>
      </c>
      <c r="AA2379" s="26" t="str">
        <f t="shared" si="294"/>
        <v/>
      </c>
      <c r="AB2379" s="26" t="str">
        <f>VLOOKUP(U2379,'Currency Sheet'!A:C,3,)</f>
        <v>DOLLAR</v>
      </c>
    </row>
    <row r="2380" spans="1:28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/>
      <c r="L2380" s="26">
        <f t="shared" si="291"/>
        <v>1</v>
      </c>
      <c r="M2380" s="26"/>
      <c r="N2380" s="47"/>
      <c r="O2380" s="57"/>
      <c r="P2380" s="26" t="s">
        <v>131</v>
      </c>
      <c r="Q2380" s="26"/>
      <c r="R2380" s="26"/>
      <c r="S2380" s="3">
        <v>4</v>
      </c>
      <c r="T2380" s="58"/>
      <c r="U2380" s="26" t="s">
        <v>19</v>
      </c>
      <c r="V2380" s="26" t="str">
        <f>VLOOKUP(P2380,'Customer List'!B:C,2,)</f>
        <v>Delhi</v>
      </c>
      <c r="W2380" s="59" t="s">
        <v>3625</v>
      </c>
      <c r="X2380" s="47"/>
      <c r="Y2380" s="26" t="str">
        <f t="shared" si="292"/>
        <v/>
      </c>
      <c r="Z2380" s="26" t="str">
        <f t="shared" si="293"/>
        <v/>
      </c>
      <c r="AA2380" s="26" t="str">
        <f t="shared" si="294"/>
        <v/>
      </c>
      <c r="AB2380" s="26" t="str">
        <f>VLOOKUP(U2380,'Currency Sheet'!A:C,3,)</f>
        <v>DOLLAR</v>
      </c>
    </row>
    <row r="2381" spans="1:28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</row>
    <row r="2382" spans="1:28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/>
      <c r="L2382" s="26">
        <f t="shared" si="291"/>
        <v>1</v>
      </c>
      <c r="M2382" s="26"/>
      <c r="N2382" s="47"/>
      <c r="O2382" s="57"/>
      <c r="P2382" s="26" t="s">
        <v>131</v>
      </c>
      <c r="Q2382" s="26"/>
      <c r="R2382" s="26"/>
      <c r="S2382" s="3">
        <v>4</v>
      </c>
      <c r="T2382" s="58"/>
      <c r="U2382" s="26" t="s">
        <v>19</v>
      </c>
      <c r="V2382" s="26" t="str">
        <f>VLOOKUP(P2382,'Customer List'!B:C,2,)</f>
        <v>Delhi</v>
      </c>
      <c r="W2382" s="59" t="s">
        <v>3625</v>
      </c>
      <c r="X2382" s="47"/>
      <c r="Y2382" s="26" t="str">
        <f t="shared" si="292"/>
        <v/>
      </c>
      <c r="Z2382" s="26" t="str">
        <f t="shared" si="293"/>
        <v/>
      </c>
      <c r="AA2382" s="26" t="str">
        <f t="shared" si="294"/>
        <v/>
      </c>
      <c r="AB2382" s="26" t="str">
        <f>VLOOKUP(U2382,'Currency Sheet'!A:C,3,)</f>
        <v>DOLLAR</v>
      </c>
    </row>
    <row r="2383" spans="1:28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</row>
    <row r="2384" spans="1:28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</row>
    <row r="2385" spans="1:28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</row>
    <row r="2386" spans="1:28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</row>
    <row r="2387" spans="1:28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</row>
    <row r="2388" spans="1:28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</row>
    <row r="2389" spans="1:28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</row>
    <row r="2390" spans="1:28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</row>
    <row r="2391" spans="1:28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</row>
    <row r="2392" spans="1:28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</row>
    <row r="2393" spans="1:28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3563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 t="s">
        <v>41</v>
      </c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>
        <v>45917</v>
      </c>
      <c r="Y2393" s="26">
        <f t="shared" si="292"/>
        <v>2</v>
      </c>
      <c r="Z2393" s="26" t="str">
        <f t="shared" si="293"/>
        <v>Monday</v>
      </c>
      <c r="AA2393" s="26" t="str">
        <f t="shared" si="294"/>
        <v>Wednesday</v>
      </c>
      <c r="AB2393" s="26" t="str">
        <f>VLOOKUP(U2393,'Currency Sheet'!A:C,3,)</f>
        <v>DOLLAR</v>
      </c>
    </row>
    <row r="2394" spans="1:28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</row>
    <row r="2395" spans="1:28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</row>
    <row r="2396" spans="1:28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</row>
    <row r="2397" spans="1:28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</row>
    <row r="2398" spans="1:28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3563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 t="s">
        <v>41</v>
      </c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>
        <v>45917</v>
      </c>
      <c r="Y2398" s="26">
        <f t="shared" si="292"/>
        <v>2</v>
      </c>
      <c r="Z2398" s="26" t="str">
        <f t="shared" si="293"/>
        <v>Monday</v>
      </c>
      <c r="AA2398" s="26" t="str">
        <f t="shared" si="294"/>
        <v>Wednesday</v>
      </c>
      <c r="AB2398" s="26" t="str">
        <f>VLOOKUP(U2398,'Currency Sheet'!A:C,3,)</f>
        <v>DOLLAR</v>
      </c>
    </row>
    <row r="2399" spans="1:28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3563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 t="s">
        <v>41</v>
      </c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>
        <v>45917</v>
      </c>
      <c r="Y2399" s="26">
        <f t="shared" si="292"/>
        <v>2</v>
      </c>
      <c r="Z2399" s="26" t="str">
        <f t="shared" si="293"/>
        <v>Monday</v>
      </c>
      <c r="AA2399" s="26" t="str">
        <f t="shared" si="294"/>
        <v>Wednesday</v>
      </c>
      <c r="AB2399" s="26" t="str">
        <f>VLOOKUP(U2399,'Currency Sheet'!A:C,3,)</f>
        <v>DOLLAR</v>
      </c>
    </row>
    <row r="2400" spans="1:28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</row>
    <row r="2401" spans="1:28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</row>
    <row r="2402" spans="1:28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</row>
    <row r="2403" spans="1:28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</row>
    <row r="2404" spans="1:28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</row>
    <row r="2405" spans="1:28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3563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 t="s">
        <v>41</v>
      </c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>
        <v>45917</v>
      </c>
      <c r="Y2405" s="26">
        <f t="shared" si="292"/>
        <v>2</v>
      </c>
      <c r="Z2405" s="26" t="str">
        <f t="shared" si="293"/>
        <v>Monday</v>
      </c>
      <c r="AA2405" s="26" t="str">
        <f t="shared" si="294"/>
        <v>Wednesday</v>
      </c>
      <c r="AB2405" s="26" t="str">
        <f>VLOOKUP(U2405,'Currency Sheet'!A:C,3,)</f>
        <v>DOLLAR</v>
      </c>
    </row>
    <row r="2406" spans="1:28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</row>
    <row r="2407" spans="1:28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3416</v>
      </c>
      <c r="N2407" s="47">
        <v>45908</v>
      </c>
      <c r="O2407" s="57">
        <v>31573.5</v>
      </c>
      <c r="P2407" s="26" t="s">
        <v>899</v>
      </c>
      <c r="Q2407" s="26" t="s">
        <v>3407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</row>
    <row r="2408" spans="1:28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</row>
    <row r="2409" spans="1:28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3563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 t="s">
        <v>41</v>
      </c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>
        <v>45917</v>
      </c>
      <c r="Y2409" s="26">
        <f t="shared" si="292"/>
        <v>2</v>
      </c>
      <c r="Z2409" s="26" t="str">
        <f t="shared" si="293"/>
        <v>Monday</v>
      </c>
      <c r="AA2409" s="26" t="str">
        <f t="shared" si="294"/>
        <v>Wednesday</v>
      </c>
      <c r="AB2409" s="26" t="str">
        <f>VLOOKUP(U2409,'Currency Sheet'!A:C,3,)</f>
        <v>DOLLAR</v>
      </c>
    </row>
    <row r="2410" spans="1:28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</row>
    <row r="2411" spans="1:28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3563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 t="s">
        <v>41</v>
      </c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>
        <v>45917</v>
      </c>
      <c r="Y2411" s="26">
        <f t="shared" si="292"/>
        <v>2</v>
      </c>
      <c r="Z2411" s="26" t="str">
        <f t="shared" si="293"/>
        <v>Monday</v>
      </c>
      <c r="AA2411" s="26" t="str">
        <f t="shared" si="294"/>
        <v>Wednesday</v>
      </c>
      <c r="AB2411" s="26" t="str">
        <f>VLOOKUP(U2411,'Currency Sheet'!A:C,3,)</f>
        <v>DOLLAR</v>
      </c>
    </row>
    <row r="2412" spans="1:28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</row>
    <row r="2413" spans="1:28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3563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 t="s">
        <v>41</v>
      </c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>
        <v>45917</v>
      </c>
      <c r="Y2413" s="26">
        <f t="shared" si="292"/>
        <v>2</v>
      </c>
      <c r="Z2413" s="26" t="str">
        <f t="shared" si="293"/>
        <v>Monday</v>
      </c>
      <c r="AA2413" s="26" t="str">
        <f t="shared" si="294"/>
        <v>Wednesday</v>
      </c>
      <c r="AB2413" s="26" t="str">
        <f>VLOOKUP(U2413,'Currency Sheet'!A:C,3,)</f>
        <v>DOLLAR</v>
      </c>
    </row>
    <row r="2414" spans="1:28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</row>
    <row r="2415" spans="1:28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</row>
    <row r="2416" spans="1:28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</row>
    <row r="2417" spans="1:28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</row>
    <row r="2418" spans="1:28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</row>
    <row r="2419" spans="1:28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</row>
    <row r="2420" spans="1:28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</row>
    <row r="2421" spans="1:28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</row>
    <row r="2422" spans="1:28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</row>
    <row r="2423" spans="1:28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</row>
    <row r="2424" spans="1:28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</row>
    <row r="2425" spans="1:28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</row>
    <row r="2426" spans="1:28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</row>
    <row r="2427" spans="1:28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</row>
    <row r="2428" spans="1:28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</row>
    <row r="2429" spans="1:28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</row>
    <row r="2430" spans="1:28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</row>
    <row r="2431" spans="1:28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</row>
    <row r="2432" spans="1:28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</row>
    <row r="2433" spans="1:28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3563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 t="s">
        <v>41</v>
      </c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>
        <v>45917</v>
      </c>
      <c r="Y2433" s="26">
        <f t="shared" si="292"/>
        <v>2</v>
      </c>
      <c r="Z2433" s="26" t="str">
        <f t="shared" si="293"/>
        <v>Monday</v>
      </c>
      <c r="AA2433" s="26" t="str">
        <f t="shared" si="294"/>
        <v>Wednesday</v>
      </c>
      <c r="AB2433" s="26" t="str">
        <f>VLOOKUP(U2433,'Currency Sheet'!A:C,3,)</f>
        <v>DOLLAR</v>
      </c>
    </row>
    <row r="2434" spans="1:28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</row>
    <row r="2435" spans="1:28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3563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 t="s">
        <v>41</v>
      </c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>
        <v>45917</v>
      </c>
      <c r="Y2435" s="26">
        <f t="shared" si="299"/>
        <v>2</v>
      </c>
      <c r="Z2435" s="26" t="str">
        <f t="shared" si="300"/>
        <v>Monday</v>
      </c>
      <c r="AA2435" s="26" t="str">
        <f t="shared" si="301"/>
        <v>Wednesday</v>
      </c>
      <c r="AB2435" s="26" t="str">
        <f>VLOOKUP(U2435,'Currency Sheet'!A:C,3,)</f>
        <v>DOLLAR</v>
      </c>
    </row>
    <row r="2436" spans="1:28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3425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</row>
    <row r="2437" spans="1:28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3563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 t="s">
        <v>41</v>
      </c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>
        <v>45917</v>
      </c>
      <c r="Y2437" s="26">
        <f t="shared" si="299"/>
        <v>2</v>
      </c>
      <c r="Z2437" s="26" t="str">
        <f t="shared" si="300"/>
        <v>Monday</v>
      </c>
      <c r="AA2437" s="26" t="str">
        <f t="shared" si="301"/>
        <v>Wednesday</v>
      </c>
      <c r="AB2437" s="26" t="str">
        <f>VLOOKUP(U2437,'Currency Sheet'!A:C,3,)</f>
        <v>DOLLAR</v>
      </c>
    </row>
    <row r="2438" spans="1:28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</row>
    <row r="2439" spans="1:28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3563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 t="s">
        <v>41</v>
      </c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>
        <v>45917</v>
      </c>
      <c r="Y2439" s="26">
        <f t="shared" si="299"/>
        <v>2</v>
      </c>
      <c r="Z2439" s="26" t="str">
        <f t="shared" si="300"/>
        <v>Monday</v>
      </c>
      <c r="AA2439" s="26" t="str">
        <f t="shared" si="301"/>
        <v>Wednesday</v>
      </c>
      <c r="AB2439" s="26" t="str">
        <f>VLOOKUP(U2439,'Currency Sheet'!A:C,3,)</f>
        <v>DOLLAR</v>
      </c>
    </row>
    <row r="2440" spans="1:28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3433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</row>
    <row r="2441" spans="1:28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3434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</row>
    <row r="2442" spans="1:28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3424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</row>
    <row r="2443" spans="1:28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3433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</row>
    <row r="2444" spans="1:28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3434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</row>
    <row r="2445" spans="1:28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3424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</row>
    <row r="2446" spans="1:28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3433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</row>
    <row r="2447" spans="1:28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3434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</row>
    <row r="2448" spans="1:28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3424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</row>
    <row r="2449" spans="1:28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3424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</row>
    <row r="2450" spans="1:28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3424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</row>
    <row r="2451" spans="1:28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3424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</row>
    <row r="2452" spans="1:28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3425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</row>
    <row r="2453" spans="1:28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3434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</row>
    <row r="2454" spans="1:28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3424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</row>
    <row r="2455" spans="1:28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3424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</row>
    <row r="2456" spans="1:28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3425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</row>
    <row r="2457" spans="1:28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3425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</row>
    <row r="2458" spans="1:28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3425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</row>
    <row r="2459" spans="1:28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3425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</row>
    <row r="2460" spans="1:28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3425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</row>
    <row r="2461" spans="1:28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3432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</row>
    <row r="2462" spans="1:28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3425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</row>
    <row r="2463" spans="1:28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3425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</row>
    <row r="2464" spans="1:28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3424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</row>
    <row r="2465" spans="1:28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3434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</row>
    <row r="2466" spans="1:28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3425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</row>
    <row r="2467" spans="1:28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3425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</row>
    <row r="2468" spans="1:28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3425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</row>
    <row r="2469" spans="1:28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3424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</row>
    <row r="2470" spans="1:28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3432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</row>
    <row r="2471" spans="1:28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3424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</row>
    <row r="2472" spans="1:28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3434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</row>
    <row r="2473" spans="1:28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3425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</row>
    <row r="2474" spans="1:28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3432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</row>
    <row r="2475" spans="1:28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3424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</row>
    <row r="2476" spans="1:28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3425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</row>
    <row r="2477" spans="1:28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3424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</row>
    <row r="2478" spans="1:28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3425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</row>
    <row r="2479" spans="1:28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3425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</row>
    <row r="2480" spans="1:28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3560</v>
      </c>
      <c r="N2480" s="47">
        <v>45915</v>
      </c>
      <c r="O2480" s="57">
        <v>16391.25</v>
      </c>
      <c r="P2480" s="26" t="s">
        <v>27</v>
      </c>
      <c r="Q2480" s="26" t="s">
        <v>3572</v>
      </c>
      <c r="R2480" s="26" t="s">
        <v>41</v>
      </c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>
        <v>45916</v>
      </c>
      <c r="Y2480" s="26">
        <f t="shared" si="299"/>
        <v>1</v>
      </c>
      <c r="Z2480" s="26" t="str">
        <f t="shared" si="300"/>
        <v>Monday</v>
      </c>
      <c r="AA2480" s="26" t="str">
        <f t="shared" si="301"/>
        <v>Tuesday</v>
      </c>
      <c r="AB2480" s="26" t="str">
        <f>VLOOKUP(U2480,'Currency Sheet'!A:C,3,)</f>
        <v>DOLLAR</v>
      </c>
    </row>
    <row r="2481" spans="1:28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3424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</row>
    <row r="2482" spans="1:28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3424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</row>
    <row r="2483" spans="1:28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3430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3426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</row>
    <row r="2484" spans="1:28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3434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</row>
    <row r="2485" spans="1:28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3424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</row>
    <row r="2486" spans="1:28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3415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</row>
    <row r="2487" spans="1:28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</row>
    <row r="2488" spans="1:28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</row>
    <row r="2489" spans="1:28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</row>
    <row r="2490" spans="1:28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</row>
    <row r="2491" spans="1:28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</row>
    <row r="2492" spans="1:28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</row>
    <row r="2493" spans="1:28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</row>
    <row r="2494" spans="1:28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</row>
    <row r="2495" spans="1:28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</row>
    <row r="2496" spans="1:28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</row>
    <row r="2497" spans="1:28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</row>
    <row r="2498" spans="1:28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1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1" si="306">IF(X2498="", "", X2498-N2498)</f>
        <v>2</v>
      </c>
      <c r="Z2498" s="26" t="str">
        <f t="shared" ref="Z2498:Z2561" si="307">IF(N2498="", "", TEXT(N2498, "dddd"))</f>
        <v>Saturday</v>
      </c>
      <c r="AA2498" s="26" t="str">
        <f t="shared" ref="AA2498:AA2561" si="308">IF(X2498="", "", TEXT(X2498, "dddd"))</f>
        <v>Monday</v>
      </c>
      <c r="AB2498" s="26" t="str">
        <f>VLOOKUP(U2498,'Currency Sheet'!A:C,3,)</f>
        <v>DOLLAR</v>
      </c>
    </row>
    <row r="2499" spans="1:28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3431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</row>
    <row r="2500" spans="1:28" x14ac:dyDescent="0.25">
      <c r="A2500" s="26">
        <f t="shared" ref="A2500:A2563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8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</row>
    <row r="2501" spans="1:28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/>
      <c r="L2501" s="26">
        <f t="shared" si="305"/>
        <v>1</v>
      </c>
      <c r="M2501" s="26"/>
      <c r="N2501" s="47"/>
      <c r="O2501" s="57"/>
      <c r="P2501" s="26" t="s">
        <v>147</v>
      </c>
      <c r="Q2501" s="26"/>
      <c r="R2501" s="26"/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 t="s">
        <v>606</v>
      </c>
      <c r="X2501" s="47"/>
      <c r="Y2501" s="26" t="str">
        <f t="shared" si="306"/>
        <v/>
      </c>
      <c r="Z2501" s="26" t="str">
        <f t="shared" si="307"/>
        <v/>
      </c>
      <c r="AA2501" s="26" t="str">
        <f t="shared" si="308"/>
        <v/>
      </c>
      <c r="AB2501" s="26" t="str">
        <f>VLOOKUP(U2501,'Currency Sheet'!A:C,3,)</f>
        <v>DOLLAR</v>
      </c>
    </row>
    <row r="2502" spans="1:28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</row>
    <row r="2503" spans="1:28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2377</v>
      </c>
      <c r="Q2503" s="26"/>
      <c r="R2503" s="26"/>
      <c r="S2503" s="3">
        <v>4</v>
      </c>
      <c r="T2503" s="58" t="s">
        <v>3494</v>
      </c>
      <c r="U2503" s="26" t="s">
        <v>19</v>
      </c>
      <c r="V2503" s="26" t="str">
        <f>VLOOKUP(P2503,'Customer List'!B:C,2,)</f>
        <v>Noida</v>
      </c>
      <c r="W2503" s="59" t="s">
        <v>3495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</row>
    <row r="2504" spans="1:28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</row>
    <row r="2505" spans="1:28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</row>
    <row r="2506" spans="1:28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</row>
    <row r="2507" spans="1:28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</row>
    <row r="2508" spans="1:28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3419</v>
      </c>
      <c r="N2508" s="47">
        <v>45908</v>
      </c>
      <c r="O2508" s="57">
        <v>38843</v>
      </c>
      <c r="P2508" s="26" t="s">
        <v>225</v>
      </c>
      <c r="Q2508" s="26" t="s">
        <v>3406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</row>
    <row r="2509" spans="1:28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3411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</row>
    <row r="2510" spans="1:28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</row>
    <row r="2511" spans="1:28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3415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</row>
    <row r="2512" spans="1:28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</row>
    <row r="2513" spans="1:28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</row>
    <row r="2514" spans="1:28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3431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</row>
    <row r="2515" spans="1:28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</row>
    <row r="2516" spans="1:28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</row>
    <row r="2517" spans="1:28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3437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</row>
    <row r="2518" spans="1:28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3418</v>
      </c>
      <c r="N2518" s="47">
        <v>45908</v>
      </c>
      <c r="O2518" s="57">
        <v>15949.5</v>
      </c>
      <c r="P2518" s="26" t="s">
        <v>3355</v>
      </c>
      <c r="Q2518" s="26" t="s">
        <v>3408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</row>
    <row r="2519" spans="1:28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</row>
    <row r="2520" spans="1:28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3425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3427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</row>
    <row r="2521" spans="1:28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</row>
    <row r="2522" spans="1:28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3435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</row>
    <row r="2523" spans="1:28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3430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3426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</row>
    <row r="2524" spans="1:28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</row>
    <row r="2525" spans="1:28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3430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3426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</row>
    <row r="2526" spans="1:28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3429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</row>
    <row r="2527" spans="1:28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3430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3426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</row>
    <row r="2528" spans="1:28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3428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</row>
    <row r="2529" spans="1:28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3425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</row>
    <row r="2530" spans="1:28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3437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</row>
    <row r="2531" spans="1:28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</row>
    <row r="2532" spans="1:28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</row>
    <row r="2533" spans="1:28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</row>
    <row r="2534" spans="1:28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3425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</row>
    <row r="2535" spans="1:28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8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</row>
    <row r="2536" spans="1:28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</row>
    <row r="2537" spans="1:28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</row>
    <row r="2538" spans="1:28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>
        <v>2</v>
      </c>
      <c r="L2538" s="26">
        <f t="shared" si="305"/>
        <v>0</v>
      </c>
      <c r="M2538" s="26" t="s">
        <v>3621</v>
      </c>
      <c r="N2538" s="47">
        <v>45917</v>
      </c>
      <c r="O2538" s="57">
        <v>0</v>
      </c>
      <c r="P2538" s="26" t="s">
        <v>255</v>
      </c>
      <c r="Q2538" s="26" t="s">
        <v>2078</v>
      </c>
      <c r="R2538" s="26" t="s">
        <v>849</v>
      </c>
      <c r="S2538" s="3">
        <v>4</v>
      </c>
      <c r="T2538" s="58" t="s">
        <v>3620</v>
      </c>
      <c r="U2538" s="26" t="s">
        <v>321</v>
      </c>
      <c r="V2538" s="26" t="str">
        <f>VLOOKUP(P2538,'Customer List'!B:C,2,)</f>
        <v>Delhi</v>
      </c>
      <c r="W2538" s="59"/>
      <c r="X2538" s="47"/>
      <c r="Y2538" s="26" t="str">
        <f t="shared" si="306"/>
        <v/>
      </c>
      <c r="Z2538" s="26" t="str">
        <f t="shared" si="307"/>
        <v>Wednesday</v>
      </c>
      <c r="AA2538" s="26" t="str">
        <f t="shared" si="308"/>
        <v/>
      </c>
      <c r="AB2538" s="26" t="str">
        <f>VLOOKUP(U2538,'Currency Sheet'!A:C,3,)</f>
        <v>DOLLAR</v>
      </c>
    </row>
    <row r="2539" spans="1:28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/>
      <c r="L2539" s="26">
        <f t="shared" si="305"/>
        <v>2</v>
      </c>
      <c r="M2539" s="26"/>
      <c r="N2539" s="47"/>
      <c r="O2539" s="57"/>
      <c r="P2539" s="26" t="s">
        <v>255</v>
      </c>
      <c r="Q2539" s="26"/>
      <c r="R2539" s="26"/>
      <c r="S2539" s="3">
        <v>4</v>
      </c>
      <c r="T2539" s="58" t="s">
        <v>3359</v>
      </c>
      <c r="U2539" s="26" t="s">
        <v>321</v>
      </c>
      <c r="V2539" s="26" t="str">
        <f>VLOOKUP(P2539,'Customer List'!B:C,2,)</f>
        <v>Delhi</v>
      </c>
      <c r="W2539" s="59" t="s">
        <v>849</v>
      </c>
      <c r="X2539" s="47"/>
      <c r="Y2539" s="26" t="str">
        <f t="shared" si="306"/>
        <v/>
      </c>
      <c r="Z2539" s="26" t="str">
        <f t="shared" si="307"/>
        <v/>
      </c>
      <c r="AA2539" s="26" t="str">
        <f t="shared" si="308"/>
        <v/>
      </c>
      <c r="AB2539" s="26" t="str">
        <f>VLOOKUP(U2539,'Currency Sheet'!A:C,3,)</f>
        <v>DOLLAR</v>
      </c>
    </row>
    <row r="2540" spans="1:28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</row>
    <row r="2541" spans="1:28" x14ac:dyDescent="0.25">
      <c r="A2541" s="26">
        <f t="shared" si="309"/>
        <v>2540</v>
      </c>
      <c r="B2541" s="26"/>
      <c r="C2541" s="47"/>
      <c r="D2541" s="47">
        <v>45905</v>
      </c>
      <c r="E2541" s="8">
        <v>519.79999999999995</v>
      </c>
      <c r="F2541" s="8">
        <f t="shared" si="310"/>
        <v>45742.399999999994</v>
      </c>
      <c r="G2541" s="56">
        <f t="shared" si="311"/>
        <v>519.79999999999995</v>
      </c>
      <c r="H2541" s="26" t="s">
        <v>591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3392</v>
      </c>
      <c r="N2541" s="47">
        <v>45906</v>
      </c>
      <c r="O2541" s="57">
        <v>64355.199999999997</v>
      </c>
      <c r="P2541" s="26" t="s">
        <v>461</v>
      </c>
      <c r="Q2541" s="26">
        <v>58155320355</v>
      </c>
      <c r="R2541" s="26" t="s">
        <v>41</v>
      </c>
      <c r="S2541" s="3">
        <v>-20</v>
      </c>
      <c r="T2541" s="58"/>
      <c r="U2541" s="26" t="s">
        <v>612</v>
      </c>
      <c r="V2541" s="26" t="str">
        <f>VLOOKUP(P2541,'Customer List'!B:C,2,)</f>
        <v>Hyderabad</v>
      </c>
      <c r="W2541" s="59"/>
      <c r="X2541" s="47">
        <v>45908</v>
      </c>
      <c r="Y2541" s="26">
        <f t="shared" si="306"/>
        <v>2</v>
      </c>
      <c r="Z2541" s="26" t="str">
        <f t="shared" si="307"/>
        <v>Saturday</v>
      </c>
      <c r="AA2541" s="26" t="str">
        <f t="shared" si="308"/>
        <v>Monday</v>
      </c>
      <c r="AB2541" s="26" t="str">
        <f>VLOOKUP(U2541,'Currency Sheet'!A:C,3,)</f>
        <v>DOLLAR</v>
      </c>
    </row>
    <row r="2542" spans="1:28" x14ac:dyDescent="0.25">
      <c r="A2542" s="26">
        <f t="shared" si="309"/>
        <v>2541</v>
      </c>
      <c r="B2542" s="26">
        <v>178223</v>
      </c>
      <c r="C2542" s="47">
        <v>45902</v>
      </c>
      <c r="D2542" s="47">
        <v>45905</v>
      </c>
      <c r="E2542" s="8">
        <v>2558.8000000000002</v>
      </c>
      <c r="F2542" s="8">
        <f t="shared" si="310"/>
        <v>225174.40000000002</v>
      </c>
      <c r="G2542" s="56">
        <f t="shared" si="311"/>
        <v>2558.8000000000002</v>
      </c>
      <c r="H2542" s="26" t="s">
        <v>3361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3393</v>
      </c>
      <c r="N2542" s="47">
        <v>45906</v>
      </c>
      <c r="O2542" s="57">
        <v>320871.59999999998</v>
      </c>
      <c r="P2542" s="26" t="s">
        <v>461</v>
      </c>
      <c r="Q2542" s="26">
        <v>58155320355</v>
      </c>
      <c r="R2542" s="26" t="s">
        <v>41</v>
      </c>
      <c r="S2542" s="3">
        <v>4</v>
      </c>
      <c r="T2542" s="58"/>
      <c r="U2542" s="26" t="s">
        <v>424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</row>
    <row r="2543" spans="1:28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172</v>
      </c>
      <c r="F2543" s="8">
        <f t="shared" si="310"/>
        <v>15136</v>
      </c>
      <c r="G2543" s="56">
        <f t="shared" si="311"/>
        <v>172</v>
      </c>
      <c r="H2543" s="26" t="s">
        <v>3362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3394</v>
      </c>
      <c r="N2543" s="47">
        <v>45906</v>
      </c>
      <c r="O2543" s="57">
        <v>12642</v>
      </c>
      <c r="P2543" s="26" t="s">
        <v>2076</v>
      </c>
      <c r="Q2543" s="26">
        <v>58155324010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Kolkata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</row>
    <row r="2544" spans="1:28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3363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3413</v>
      </c>
      <c r="N2544" s="47">
        <v>45908</v>
      </c>
      <c r="O2544" s="57">
        <v>12642</v>
      </c>
      <c r="P2544" s="26" t="s">
        <v>618</v>
      </c>
      <c r="Q2544" s="26">
        <v>58155355554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Bhuvneshwar</v>
      </c>
      <c r="W2544" s="59"/>
      <c r="X2544" s="47">
        <v>45910</v>
      </c>
      <c r="Y2544" s="26">
        <f t="shared" si="306"/>
        <v>2</v>
      </c>
      <c r="Z2544" s="26" t="str">
        <f t="shared" si="307"/>
        <v>Monday</v>
      </c>
      <c r="AA2544" s="26" t="str">
        <f t="shared" si="308"/>
        <v>Wednesday</v>
      </c>
      <c r="AB2544" s="26" t="str">
        <f>VLOOKUP(U2544,'Currency Sheet'!A:C,3,)</f>
        <v>DOLLAR</v>
      </c>
    </row>
    <row r="2545" spans="1:28" x14ac:dyDescent="0.25">
      <c r="A2545" s="26">
        <f t="shared" si="309"/>
        <v>2544</v>
      </c>
      <c r="B2545" s="26" t="s">
        <v>3364</v>
      </c>
      <c r="C2545" s="47">
        <v>45902</v>
      </c>
      <c r="D2545" s="47">
        <v>45905</v>
      </c>
      <c r="E2545" s="8">
        <v>514.5</v>
      </c>
      <c r="F2545" s="8">
        <f t="shared" si="310"/>
        <v>45276</v>
      </c>
      <c r="G2545" s="56">
        <f t="shared" si="311"/>
        <v>514.5</v>
      </c>
      <c r="H2545" s="26" t="s">
        <v>3365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3423</v>
      </c>
      <c r="N2545" s="47">
        <v>45908</v>
      </c>
      <c r="O2545" s="57">
        <v>72030</v>
      </c>
      <c r="P2545" s="26" t="s">
        <v>946</v>
      </c>
      <c r="Q2545" s="26">
        <v>58155356346</v>
      </c>
      <c r="R2545" s="26" t="s">
        <v>41</v>
      </c>
      <c r="S2545" s="3">
        <v>4</v>
      </c>
      <c r="T2545" s="58"/>
      <c r="U2545" s="26" t="s">
        <v>3367</v>
      </c>
      <c r="V2545" s="26" t="str">
        <f>VLOOKUP(P2545,'Customer List'!B:C,2,)</f>
        <v>Banglore</v>
      </c>
      <c r="W2545" s="59"/>
      <c r="X2545" s="47">
        <v>45909</v>
      </c>
      <c r="Y2545" s="26">
        <f t="shared" si="306"/>
        <v>1</v>
      </c>
      <c r="Z2545" s="26" t="str">
        <f t="shared" si="307"/>
        <v>Monday</v>
      </c>
      <c r="AA2545" s="26" t="str">
        <f t="shared" si="308"/>
        <v>Tuesday</v>
      </c>
      <c r="AB2545" s="26" t="str">
        <f>VLOOKUP(U2545,'Currency Sheet'!A:C,3,)</f>
        <v>DOLLAR</v>
      </c>
    </row>
    <row r="2546" spans="1:28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45908</v>
      </c>
      <c r="E2546" s="8">
        <v>1883</v>
      </c>
      <c r="F2546" s="8">
        <f t="shared" si="310"/>
        <v>165704</v>
      </c>
      <c r="G2546" s="56">
        <f t="shared" si="311"/>
        <v>1883</v>
      </c>
      <c r="H2546" s="26" t="s">
        <v>3366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3414</v>
      </c>
      <c r="N2546" s="47">
        <v>45908</v>
      </c>
      <c r="O2546" s="57">
        <v>282450</v>
      </c>
      <c r="P2546" s="26" t="s">
        <v>900</v>
      </c>
      <c r="Q2546" s="26">
        <v>58155355355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Mumbai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</row>
    <row r="2547" spans="1:28" x14ac:dyDescent="0.25">
      <c r="A2547" s="26">
        <f t="shared" si="309"/>
        <v>2546</v>
      </c>
      <c r="B2547" s="26" t="s">
        <v>3399</v>
      </c>
      <c r="C2547" s="47">
        <v>45903</v>
      </c>
      <c r="D2547" s="47">
        <v>45908</v>
      </c>
      <c r="E2547" s="8">
        <v>40.799999999999997</v>
      </c>
      <c r="F2547" s="8">
        <f t="shared" si="310"/>
        <v>3590.3999999999996</v>
      </c>
      <c r="G2547" s="56">
        <f t="shared" si="311"/>
        <v>40.799999999999997</v>
      </c>
      <c r="H2547" s="26" t="s">
        <v>3400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3410</v>
      </c>
      <c r="N2547" s="47">
        <v>45908</v>
      </c>
      <c r="O2547" s="57">
        <v>6165.9</v>
      </c>
      <c r="P2547" s="26" t="s">
        <v>3401</v>
      </c>
      <c r="Q2547" s="26">
        <v>58155354983</v>
      </c>
      <c r="R2547" s="26" t="s">
        <v>41</v>
      </c>
      <c r="S2547" s="3" t="s">
        <v>300</v>
      </c>
      <c r="T2547" s="58"/>
      <c r="U2547" s="26" t="s">
        <v>508</v>
      </c>
      <c r="V2547" s="26" t="str">
        <f>VLOOKUP(P2547,'Customer List'!B:C,2,)</f>
        <v>Chennai</v>
      </c>
      <c r="W2547" s="59"/>
      <c r="X2547" s="47">
        <v>45910</v>
      </c>
      <c r="Y2547" s="26">
        <f t="shared" si="306"/>
        <v>2</v>
      </c>
      <c r="Z2547" s="26" t="str">
        <f t="shared" si="307"/>
        <v>Monday</v>
      </c>
      <c r="AA2547" s="26" t="str">
        <f t="shared" si="308"/>
        <v>Wednesday</v>
      </c>
      <c r="AB2547" s="26" t="str">
        <f>VLOOKUP(U2547,'Currency Sheet'!A:C,3,)</f>
        <v>DOLLAR</v>
      </c>
    </row>
    <row r="2548" spans="1:28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44.8</v>
      </c>
      <c r="F2548" s="8">
        <f t="shared" si="310"/>
        <v>3942.3999999999996</v>
      </c>
      <c r="G2548" s="56">
        <f t="shared" si="311"/>
        <v>89.6</v>
      </c>
      <c r="H2548" s="26" t="s">
        <v>681</v>
      </c>
      <c r="I2548" s="26"/>
      <c r="J2548" s="26">
        <v>2</v>
      </c>
      <c r="K2548" s="26">
        <v>2</v>
      </c>
      <c r="L2548" s="26">
        <f t="shared" si="305"/>
        <v>0</v>
      </c>
      <c r="M2548" s="26" t="s">
        <v>3412</v>
      </c>
      <c r="N2548" s="47">
        <v>45908</v>
      </c>
      <c r="O2548" s="57">
        <v>12555</v>
      </c>
      <c r="P2548" s="26" t="s">
        <v>2497</v>
      </c>
      <c r="Q2548" s="26">
        <v>58155354832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45909</v>
      </c>
      <c r="Y2548" s="26">
        <f t="shared" si="306"/>
        <v>1</v>
      </c>
      <c r="Z2548" s="26" t="str">
        <f t="shared" si="307"/>
        <v>Monday</v>
      </c>
      <c r="AA2548" s="26" t="str">
        <f t="shared" si="308"/>
        <v>Tuesday</v>
      </c>
      <c r="AB2548" s="26" t="str">
        <f>VLOOKUP(U2548,'Currency Sheet'!A:C,3,)</f>
        <v>DOLLAR</v>
      </c>
    </row>
    <row r="2549" spans="1:28" x14ac:dyDescent="0.25">
      <c r="A2549" s="26">
        <f t="shared" si="309"/>
        <v>2548</v>
      </c>
      <c r="B2549" s="26" t="s">
        <v>3403</v>
      </c>
      <c r="C2549" s="47">
        <v>45902</v>
      </c>
      <c r="D2549" s="47">
        <v>45908</v>
      </c>
      <c r="E2549" s="8">
        <v>50</v>
      </c>
      <c r="F2549" s="8">
        <f t="shared" ref="F2549:F2613" si="312">IF(AB2549="DOLLAR",E2549*88,E2549)</f>
        <v>4400</v>
      </c>
      <c r="G2549" s="56">
        <f t="shared" ref="G2549:G2613" si="313">E2549*J2549</f>
        <v>50</v>
      </c>
      <c r="H2549" s="26" t="s">
        <v>3404</v>
      </c>
      <c r="I2549" s="26"/>
      <c r="J2549" s="26">
        <v>1</v>
      </c>
      <c r="K2549" s="26">
        <v>1</v>
      </c>
      <c r="L2549" s="26">
        <f t="shared" si="305"/>
        <v>0</v>
      </c>
      <c r="M2549" s="26" t="s">
        <v>3420</v>
      </c>
      <c r="N2549" s="47">
        <v>45908</v>
      </c>
      <c r="O2549" s="57">
        <v>7000</v>
      </c>
      <c r="P2549" s="26" t="s">
        <v>173</v>
      </c>
      <c r="Q2549" s="26">
        <v>58155355834</v>
      </c>
      <c r="R2549" s="26" t="s">
        <v>41</v>
      </c>
      <c r="S2549" s="3">
        <v>-20</v>
      </c>
      <c r="T2549" s="58"/>
      <c r="U2549" s="26" t="s">
        <v>576</v>
      </c>
      <c r="V2549" s="26" t="str">
        <f>VLOOKUP(P2549,'Customer List'!B:C,2,)</f>
        <v>Kolkata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</row>
    <row r="2550" spans="1:28" x14ac:dyDescent="0.25">
      <c r="A2550" s="26">
        <f t="shared" si="309"/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si="312"/>
        <v>4400</v>
      </c>
      <c r="G2550" s="56">
        <f t="shared" si="313"/>
        <v>50</v>
      </c>
      <c r="H2550" s="26" t="s">
        <v>3405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3420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</row>
    <row r="2551" spans="1:28" x14ac:dyDescent="0.25">
      <c r="A2551" s="26">
        <f t="shared" si="309"/>
        <v>2550</v>
      </c>
      <c r="B2551" s="26" t="s">
        <v>3438</v>
      </c>
      <c r="C2551" s="47">
        <v>45877</v>
      </c>
      <c r="D2551" s="47">
        <v>45877</v>
      </c>
      <c r="E2551" s="8">
        <v>1530</v>
      </c>
      <c r="F2551" s="8">
        <f t="shared" si="312"/>
        <v>134640</v>
      </c>
      <c r="G2551" s="56">
        <f t="shared" si="313"/>
        <v>3060</v>
      </c>
      <c r="H2551" s="26">
        <v>900007707</v>
      </c>
      <c r="I2551" s="26" t="s">
        <v>3118</v>
      </c>
      <c r="J2551" s="26">
        <v>2</v>
      </c>
      <c r="K2551" s="26"/>
      <c r="L2551" s="26">
        <f t="shared" si="305"/>
        <v>2</v>
      </c>
      <c r="M2551" s="26"/>
      <c r="N2551" s="47"/>
      <c r="O2551" s="57"/>
      <c r="P2551" s="26" t="s">
        <v>2291</v>
      </c>
      <c r="Q2551" s="26"/>
      <c r="R2551" s="26"/>
      <c r="S2551" s="3">
        <v>4</v>
      </c>
      <c r="T2551" s="58"/>
      <c r="U2551" s="26" t="s">
        <v>19</v>
      </c>
      <c r="V2551" s="26" t="str">
        <f>VLOOKUP(P2551,'Customer List'!B:C,2,)</f>
        <v>CHENNAI</v>
      </c>
      <c r="W2551" s="59" t="s">
        <v>3618</v>
      </c>
      <c r="X2551" s="47"/>
      <c r="Y2551" s="26" t="str">
        <f t="shared" si="306"/>
        <v/>
      </c>
      <c r="Z2551" s="26" t="str">
        <f t="shared" si="307"/>
        <v/>
      </c>
      <c r="AA2551" s="26" t="str">
        <f t="shared" si="308"/>
        <v/>
      </c>
      <c r="AB2551" s="26" t="str">
        <f>VLOOKUP(U2551,'Currency Sheet'!A:C,3,)</f>
        <v>DOLLAR</v>
      </c>
    </row>
    <row r="2552" spans="1:28" x14ac:dyDescent="0.25">
      <c r="A2552" s="26">
        <f t="shared" si="309"/>
        <v>2551</v>
      </c>
      <c r="B2552" s="26" t="s">
        <v>3442</v>
      </c>
      <c r="C2552" s="47">
        <v>45905</v>
      </c>
      <c r="D2552" s="47">
        <v>45910</v>
      </c>
      <c r="E2552" s="8">
        <v>65.8</v>
      </c>
      <c r="F2552" s="8">
        <f t="shared" si="312"/>
        <v>5790.4</v>
      </c>
      <c r="G2552" s="56">
        <f t="shared" si="313"/>
        <v>65.8</v>
      </c>
      <c r="H2552" s="26">
        <v>100429</v>
      </c>
      <c r="I2552" s="26"/>
      <c r="J2552" s="26">
        <v>1</v>
      </c>
      <c r="K2552" s="26">
        <v>1</v>
      </c>
      <c r="L2552" s="26">
        <f t="shared" si="305"/>
        <v>0</v>
      </c>
      <c r="M2552" s="26" t="s">
        <v>3547</v>
      </c>
      <c r="N2552" s="47">
        <v>45913</v>
      </c>
      <c r="O2552" s="57">
        <v>8037</v>
      </c>
      <c r="P2552" s="26" t="s">
        <v>618</v>
      </c>
      <c r="Q2552" s="26">
        <v>58155620725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Bhuvneshwar</v>
      </c>
      <c r="W2552" s="59"/>
      <c r="X2552" s="47">
        <v>45915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</row>
    <row r="2553" spans="1:28" x14ac:dyDescent="0.25">
      <c r="A2553" s="26">
        <f t="shared" si="309"/>
        <v>2552</v>
      </c>
      <c r="B2553" s="26" t="s">
        <v>3442</v>
      </c>
      <c r="C2553" s="47">
        <v>45905</v>
      </c>
      <c r="D2553" s="47">
        <v>45910</v>
      </c>
      <c r="E2553" s="8">
        <v>61.6</v>
      </c>
      <c r="F2553" s="8">
        <f t="shared" si="312"/>
        <v>5420.8</v>
      </c>
      <c r="G2553" s="56">
        <f t="shared" si="313"/>
        <v>61.6</v>
      </c>
      <c r="H2553" s="26">
        <v>100527</v>
      </c>
      <c r="I2553" s="26"/>
      <c r="J2553" s="26">
        <v>1</v>
      </c>
      <c r="K2553" s="26">
        <v>1</v>
      </c>
      <c r="L2553" s="26">
        <f t="shared" si="305"/>
        <v>0</v>
      </c>
      <c r="M2553" s="26"/>
      <c r="N2553" s="47">
        <v>45917</v>
      </c>
      <c r="O2553" s="57"/>
      <c r="P2553" s="26" t="s">
        <v>43</v>
      </c>
      <c r="Q2553" s="26" t="s">
        <v>637</v>
      </c>
      <c r="R2553" s="26" t="s">
        <v>725</v>
      </c>
      <c r="S2553" s="3">
        <v>4</v>
      </c>
      <c r="T2553" s="58"/>
      <c r="U2553" s="26" t="s">
        <v>19</v>
      </c>
      <c r="V2553" s="26" t="str">
        <f>VLOOKUP(P2553,'Customer List'!B:C,2,)</f>
        <v>Faridabad</v>
      </c>
      <c r="W2553" s="59" t="s">
        <v>606</v>
      </c>
      <c r="X2553" s="47"/>
      <c r="Y2553" s="26" t="str">
        <f t="shared" si="306"/>
        <v/>
      </c>
      <c r="Z2553" s="26" t="str">
        <f t="shared" si="307"/>
        <v>Wednesday</v>
      </c>
      <c r="AA2553" s="26" t="str">
        <f t="shared" si="308"/>
        <v/>
      </c>
      <c r="AB2553" s="26" t="str">
        <f>VLOOKUP(U2553,'Currency Sheet'!A:C,3,)</f>
        <v>DOLLAR</v>
      </c>
    </row>
    <row r="2554" spans="1:28" x14ac:dyDescent="0.25">
      <c r="A2554" s="26">
        <f t="shared" si="309"/>
        <v>2553</v>
      </c>
      <c r="B2554" s="26" t="s">
        <v>3442</v>
      </c>
      <c r="C2554" s="47">
        <v>45905</v>
      </c>
      <c r="D2554" s="47">
        <v>45910</v>
      </c>
      <c r="E2554" s="8">
        <v>156.75</v>
      </c>
      <c r="F2554" s="8">
        <f t="shared" si="312"/>
        <v>13794</v>
      </c>
      <c r="G2554" s="56">
        <f t="shared" si="313"/>
        <v>156.75</v>
      </c>
      <c r="H2554" s="26">
        <v>100747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3547</v>
      </c>
      <c r="N2554" s="47">
        <v>45913</v>
      </c>
      <c r="O2554" s="57">
        <v>17869.5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</row>
    <row r="2555" spans="1:28" x14ac:dyDescent="0.25">
      <c r="A2555" s="26">
        <f t="shared" si="309"/>
        <v>2554</v>
      </c>
      <c r="B2555" s="26" t="s">
        <v>3442</v>
      </c>
      <c r="C2555" s="47">
        <v>45905</v>
      </c>
      <c r="D2555" s="47">
        <v>45910</v>
      </c>
      <c r="E2555" s="8">
        <v>73.5</v>
      </c>
      <c r="F2555" s="8">
        <f t="shared" si="312"/>
        <v>6468</v>
      </c>
      <c r="G2555" s="56">
        <f t="shared" si="313"/>
        <v>73.5</v>
      </c>
      <c r="H2555" s="26">
        <v>101212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3540</v>
      </c>
      <c r="N2555" s="47">
        <v>45913</v>
      </c>
      <c r="O2555" s="57">
        <v>11718</v>
      </c>
      <c r="P2555" s="26" t="s">
        <v>3443</v>
      </c>
      <c r="Q2555" s="26">
        <v>58155615291</v>
      </c>
      <c r="R2555" s="26" t="s">
        <v>41</v>
      </c>
      <c r="S2555" s="3">
        <v>4</v>
      </c>
      <c r="T2555" s="58"/>
      <c r="U2555" s="26" t="s">
        <v>19</v>
      </c>
      <c r="V2555" s="26" t="str">
        <f>VLOOKUP(P2555,'Customer List'!B:C,2,)</f>
        <v>BANGALORE</v>
      </c>
      <c r="W2555" s="59"/>
      <c r="X2555" s="47">
        <v>45915</v>
      </c>
      <c r="Y2555" s="26">
        <f t="shared" si="306"/>
        <v>2</v>
      </c>
      <c r="Z2555" s="26" t="str">
        <f t="shared" si="307"/>
        <v>Saturday</v>
      </c>
      <c r="AA2555" s="26" t="str">
        <f t="shared" si="308"/>
        <v>Monday</v>
      </c>
      <c r="AB2555" s="26" t="str">
        <f>VLOOKUP(U2555,'Currency Sheet'!A:C,3,)</f>
        <v>DOLLAR</v>
      </c>
    </row>
    <row r="2556" spans="1:28" x14ac:dyDescent="0.25">
      <c r="A2556" s="26">
        <f t="shared" si="309"/>
        <v>2555</v>
      </c>
      <c r="B2556" s="26" t="s">
        <v>3442</v>
      </c>
      <c r="C2556" s="47">
        <v>45905</v>
      </c>
      <c r="D2556" s="47">
        <v>45910</v>
      </c>
      <c r="E2556" s="8">
        <v>25.2</v>
      </c>
      <c r="F2556" s="8">
        <f t="shared" si="312"/>
        <v>2217.6</v>
      </c>
      <c r="G2556" s="56">
        <f t="shared" si="313"/>
        <v>25.2</v>
      </c>
      <c r="H2556" s="26">
        <v>101301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3566</v>
      </c>
      <c r="N2556" s="47">
        <v>45915</v>
      </c>
      <c r="O2556" s="57">
        <v>4464</v>
      </c>
      <c r="P2556" s="26" t="s">
        <v>3444</v>
      </c>
      <c r="Q2556" s="26" t="s">
        <v>637</v>
      </c>
      <c r="R2556" s="26" t="s">
        <v>638</v>
      </c>
      <c r="S2556" s="3">
        <v>4</v>
      </c>
      <c r="T2556" s="58"/>
      <c r="U2556" s="26" t="s">
        <v>19</v>
      </c>
      <c r="V2556" s="26" t="str">
        <f>VLOOKUP(P2556,'Customer List'!B:C,2,)</f>
        <v>DELHI</v>
      </c>
      <c r="W2556" s="59" t="s">
        <v>606</v>
      </c>
      <c r="X2556" s="47"/>
      <c r="Y2556" s="26" t="str">
        <f t="shared" si="306"/>
        <v/>
      </c>
      <c r="Z2556" s="26" t="str">
        <f t="shared" si="307"/>
        <v>Monday</v>
      </c>
      <c r="AA2556" s="26" t="str">
        <f t="shared" si="308"/>
        <v/>
      </c>
      <c r="AB2556" s="26" t="str">
        <f>VLOOKUP(U2556,'Currency Sheet'!A:C,3,)</f>
        <v>DOLLAR</v>
      </c>
    </row>
    <row r="2557" spans="1:28" x14ac:dyDescent="0.25">
      <c r="A2557" s="26">
        <f t="shared" si="309"/>
        <v>2556</v>
      </c>
      <c r="B2557" s="26" t="s">
        <v>3442</v>
      </c>
      <c r="C2557" s="47">
        <v>45905</v>
      </c>
      <c r="D2557" s="47">
        <v>45910</v>
      </c>
      <c r="E2557" s="8">
        <v>86.8</v>
      </c>
      <c r="F2557" s="8">
        <f t="shared" si="312"/>
        <v>7638.4</v>
      </c>
      <c r="G2557" s="56">
        <f t="shared" si="313"/>
        <v>86.8</v>
      </c>
      <c r="H2557" s="26">
        <v>101911</v>
      </c>
      <c r="I2557" s="26"/>
      <c r="J2557" s="26">
        <v>1</v>
      </c>
      <c r="K2557" s="26">
        <v>1</v>
      </c>
      <c r="L2557" s="26">
        <f t="shared" si="305"/>
        <v>0</v>
      </c>
      <c r="M2557" s="26" t="s">
        <v>3622</v>
      </c>
      <c r="N2557" s="47">
        <v>45917</v>
      </c>
      <c r="O2557" s="57">
        <v>18259</v>
      </c>
      <c r="P2557" s="26" t="s">
        <v>31</v>
      </c>
      <c r="Q2557" s="26"/>
      <c r="R2557" s="26"/>
      <c r="S2557" s="3">
        <v>4</v>
      </c>
      <c r="T2557" s="58"/>
      <c r="U2557" s="26" t="s">
        <v>19</v>
      </c>
      <c r="V2557" s="26" t="str">
        <f>VLOOKUP(P2557,'Customer List'!B:C,2,)</f>
        <v>Delhi</v>
      </c>
      <c r="W2557" s="59" t="s">
        <v>606</v>
      </c>
      <c r="X2557" s="47"/>
      <c r="Y2557" s="26" t="str">
        <f t="shared" si="306"/>
        <v/>
      </c>
      <c r="Z2557" s="26" t="str">
        <f t="shared" si="307"/>
        <v>Wednesday</v>
      </c>
      <c r="AA2557" s="26" t="str">
        <f t="shared" si="308"/>
        <v/>
      </c>
      <c r="AB2557" s="26" t="str">
        <f>VLOOKUP(U2557,'Currency Sheet'!A:C,3,)</f>
        <v>DOLLAR</v>
      </c>
    </row>
    <row r="2558" spans="1:28" x14ac:dyDescent="0.25">
      <c r="A2558" s="26">
        <f t="shared" si="309"/>
        <v>2557</v>
      </c>
      <c r="B2558" s="26" t="s">
        <v>3442</v>
      </c>
      <c r="C2558" s="47">
        <v>45905</v>
      </c>
      <c r="D2558" s="47">
        <v>45910</v>
      </c>
      <c r="E2558" s="8">
        <v>109.2</v>
      </c>
      <c r="F2558" s="8">
        <f t="shared" si="312"/>
        <v>9609.6</v>
      </c>
      <c r="G2558" s="56">
        <f t="shared" si="313"/>
        <v>109.2</v>
      </c>
      <c r="H2558" s="26">
        <v>102012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3545</v>
      </c>
      <c r="N2558" s="47">
        <v>45913</v>
      </c>
      <c r="O2558" s="57">
        <v>11849.76</v>
      </c>
      <c r="P2558" s="26" t="s">
        <v>277</v>
      </c>
      <c r="Q2558" s="26">
        <v>58155615501</v>
      </c>
      <c r="R2558" s="26" t="s">
        <v>41</v>
      </c>
      <c r="S2558" s="3">
        <v>4</v>
      </c>
      <c r="T2558" s="58"/>
      <c r="U2558" s="26" t="s">
        <v>19</v>
      </c>
      <c r="V2558" s="26" t="str">
        <f>VLOOKUP(P2558,'Customer List'!B:C,2,)</f>
        <v>Pune</v>
      </c>
      <c r="W2558" s="59"/>
      <c r="X2558" s="47">
        <v>45915</v>
      </c>
      <c r="Y2558" s="26">
        <f t="shared" si="306"/>
        <v>2</v>
      </c>
      <c r="Z2558" s="26" t="str">
        <f t="shared" si="307"/>
        <v>Saturday</v>
      </c>
      <c r="AA2558" s="26" t="str">
        <f t="shared" si="308"/>
        <v>Monday</v>
      </c>
      <c r="AB2558" s="26" t="str">
        <f>VLOOKUP(U2558,'Currency Sheet'!A:C,3,)</f>
        <v>DOLLAR</v>
      </c>
    </row>
    <row r="2559" spans="1:28" x14ac:dyDescent="0.25">
      <c r="A2559" s="26">
        <f t="shared" si="309"/>
        <v>2558</v>
      </c>
      <c r="B2559" s="26" t="s">
        <v>3442</v>
      </c>
      <c r="C2559" s="47">
        <v>45905</v>
      </c>
      <c r="D2559" s="47">
        <v>45910</v>
      </c>
      <c r="E2559" s="8">
        <v>160.30000000000001</v>
      </c>
      <c r="F2559" s="8">
        <f t="shared" si="312"/>
        <v>14106.400000000001</v>
      </c>
      <c r="G2559" s="56">
        <f t="shared" si="313"/>
        <v>160.30000000000001</v>
      </c>
      <c r="H2559" s="26">
        <v>102020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3545</v>
      </c>
      <c r="N2559" s="47">
        <v>45913</v>
      </c>
      <c r="O2559" s="57">
        <v>17394.84</v>
      </c>
      <c r="P2559" s="26" t="s">
        <v>277</v>
      </c>
      <c r="Q2559" s="26">
        <v>58155615501</v>
      </c>
      <c r="R2559" s="26" t="s">
        <v>41</v>
      </c>
      <c r="S2559" s="3">
        <v>4</v>
      </c>
      <c r="T2559" s="58"/>
      <c r="U2559" s="26" t="s">
        <v>19</v>
      </c>
      <c r="V2559" s="26" t="str">
        <f>VLOOKUP(P2559,'Customer List'!B:C,2,)</f>
        <v>Pune</v>
      </c>
      <c r="W2559" s="59"/>
      <c r="X2559" s="47">
        <v>45915</v>
      </c>
      <c r="Y2559" s="26">
        <f t="shared" si="306"/>
        <v>2</v>
      </c>
      <c r="Z2559" s="26" t="str">
        <f t="shared" si="307"/>
        <v>Saturday</v>
      </c>
      <c r="AA2559" s="26" t="str">
        <f t="shared" si="308"/>
        <v>Monday</v>
      </c>
      <c r="AB2559" s="26" t="str">
        <f>VLOOKUP(U2559,'Currency Sheet'!A:C,3,)</f>
        <v>DOLLAR</v>
      </c>
    </row>
    <row r="2560" spans="1:28" x14ac:dyDescent="0.25">
      <c r="A2560" s="26">
        <f t="shared" si="309"/>
        <v>2559</v>
      </c>
      <c r="B2560" s="26" t="s">
        <v>3442</v>
      </c>
      <c r="C2560" s="47">
        <v>45905</v>
      </c>
      <c r="D2560" s="47">
        <v>45910</v>
      </c>
      <c r="E2560" s="8">
        <v>85.4</v>
      </c>
      <c r="F2560" s="8">
        <f t="shared" si="312"/>
        <v>7515.2000000000007</v>
      </c>
      <c r="G2560" s="56">
        <f t="shared" si="313"/>
        <v>85.4</v>
      </c>
      <c r="H2560" s="26">
        <v>102507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3540</v>
      </c>
      <c r="N2560" s="47">
        <v>45913</v>
      </c>
      <c r="O2560" s="57">
        <v>13615.2</v>
      </c>
      <c r="P2560" s="26" t="s">
        <v>3443</v>
      </c>
      <c r="Q2560" s="26">
        <v>58155615291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BANGALORE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</row>
    <row r="2561" spans="1:28" x14ac:dyDescent="0.25">
      <c r="A2561" s="26">
        <f t="shared" si="309"/>
        <v>2560</v>
      </c>
      <c r="B2561" s="26" t="s">
        <v>3442</v>
      </c>
      <c r="C2561" s="47">
        <v>45905</v>
      </c>
      <c r="D2561" s="47">
        <v>45910</v>
      </c>
      <c r="E2561" s="8">
        <v>123.2</v>
      </c>
      <c r="F2561" s="8">
        <f t="shared" si="312"/>
        <v>10841.6</v>
      </c>
      <c r="G2561" s="56">
        <f t="shared" si="313"/>
        <v>123.2</v>
      </c>
      <c r="H2561" s="26">
        <v>102913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3540</v>
      </c>
      <c r="N2561" s="47">
        <v>45913</v>
      </c>
      <c r="O2561" s="57">
        <v>19641</v>
      </c>
      <c r="P2561" s="26" t="s">
        <v>3443</v>
      </c>
      <c r="Q2561" s="26">
        <v>58155615291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BANGALORE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</row>
    <row r="2562" spans="1:28" x14ac:dyDescent="0.25">
      <c r="A2562" s="26">
        <f t="shared" si="309"/>
        <v>2561</v>
      </c>
      <c r="B2562" s="26" t="s">
        <v>3442</v>
      </c>
      <c r="C2562" s="47">
        <v>45905</v>
      </c>
      <c r="D2562" s="47">
        <v>45910</v>
      </c>
      <c r="E2562" s="8">
        <v>32.9</v>
      </c>
      <c r="F2562" s="8">
        <f t="shared" si="312"/>
        <v>2895.2</v>
      </c>
      <c r="G2562" s="56">
        <f t="shared" si="313"/>
        <v>32.9</v>
      </c>
      <c r="H2562" s="26">
        <v>103005</v>
      </c>
      <c r="I2562" s="26"/>
      <c r="J2562" s="26">
        <v>1</v>
      </c>
      <c r="K2562" s="26">
        <v>1</v>
      </c>
      <c r="L2562" s="26">
        <f t="shared" ref="L2562:L2626" si="314">J2562-K2562</f>
        <v>0</v>
      </c>
      <c r="M2562" s="26"/>
      <c r="N2562" s="47">
        <v>45917</v>
      </c>
      <c r="O2562" s="57"/>
      <c r="P2562" s="26" t="s">
        <v>43</v>
      </c>
      <c r="Q2562" s="26" t="s">
        <v>637</v>
      </c>
      <c r="R2562" s="26" t="s">
        <v>725</v>
      </c>
      <c r="S2562" s="3">
        <v>4</v>
      </c>
      <c r="T2562" s="58"/>
      <c r="U2562" s="26" t="s">
        <v>19</v>
      </c>
      <c r="V2562" s="26" t="str">
        <f>VLOOKUP(P2562,'Customer List'!B:C,2,)</f>
        <v>Faridabad</v>
      </c>
      <c r="W2562" s="59" t="s">
        <v>606</v>
      </c>
      <c r="X2562" s="47"/>
      <c r="Y2562" s="26" t="str">
        <f t="shared" ref="Y2562:Y2626" si="315">IF(X2562="", "", X2562-N2562)</f>
        <v/>
      </c>
      <c r="Z2562" s="26" t="str">
        <f t="shared" ref="Z2562:Z2626" si="316">IF(N2562="", "", TEXT(N2562, "dddd"))</f>
        <v>Wednesday</v>
      </c>
      <c r="AA2562" s="26" t="str">
        <f t="shared" ref="AA2562:AA2626" si="317">IF(X2562="", "", TEXT(X2562, "dddd"))</f>
        <v/>
      </c>
      <c r="AB2562" s="26" t="str">
        <f>VLOOKUP(U2562,'Currency Sheet'!A:C,3,)</f>
        <v>DOLLAR</v>
      </c>
    </row>
    <row r="2563" spans="1:28" x14ac:dyDescent="0.25">
      <c r="A2563" s="26">
        <f t="shared" si="309"/>
        <v>2562</v>
      </c>
      <c r="B2563" s="26" t="s">
        <v>3442</v>
      </c>
      <c r="C2563" s="47">
        <v>45905</v>
      </c>
      <c r="D2563" s="47">
        <v>45910</v>
      </c>
      <c r="E2563" s="8">
        <v>173.6</v>
      </c>
      <c r="F2563" s="8">
        <f t="shared" si="312"/>
        <v>15276.8</v>
      </c>
      <c r="G2563" s="56">
        <f t="shared" si="313"/>
        <v>173.6</v>
      </c>
      <c r="H2563" s="26">
        <v>103028</v>
      </c>
      <c r="I2563" s="26"/>
      <c r="J2563" s="26">
        <v>1</v>
      </c>
      <c r="K2563" s="26">
        <v>1</v>
      </c>
      <c r="L2563" s="26">
        <f t="shared" si="314"/>
        <v>0</v>
      </c>
      <c r="M2563" s="26" t="s">
        <v>3545</v>
      </c>
      <c r="N2563" s="47">
        <v>45913</v>
      </c>
      <c r="O2563" s="57">
        <v>18838.080000000002</v>
      </c>
      <c r="P2563" s="26" t="s">
        <v>277</v>
      </c>
      <c r="Q2563" s="26">
        <v>58155615501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Pune</v>
      </c>
      <c r="W2563" s="59"/>
      <c r="X2563" s="47">
        <v>45915</v>
      </c>
      <c r="Y2563" s="26">
        <f t="shared" si="315"/>
        <v>2</v>
      </c>
      <c r="Z2563" s="26" t="str">
        <f t="shared" si="316"/>
        <v>Saturday</v>
      </c>
      <c r="AA2563" s="26" t="str">
        <f t="shared" si="317"/>
        <v>Monday</v>
      </c>
      <c r="AB2563" s="26" t="str">
        <f>VLOOKUP(U2563,'Currency Sheet'!A:C,3,)</f>
        <v>DOLLAR</v>
      </c>
    </row>
    <row r="2564" spans="1:28" x14ac:dyDescent="0.25">
      <c r="A2564" s="26">
        <f t="shared" ref="A2564:A2627" si="318">A2563+1</f>
        <v>2563</v>
      </c>
      <c r="B2564" s="26" t="s">
        <v>3442</v>
      </c>
      <c r="C2564" s="47">
        <v>45905</v>
      </c>
      <c r="D2564" s="47">
        <v>45910</v>
      </c>
      <c r="E2564" s="8">
        <v>78.400000000000006</v>
      </c>
      <c r="F2564" s="8">
        <f t="shared" si="312"/>
        <v>6899.2000000000007</v>
      </c>
      <c r="G2564" s="56">
        <f t="shared" si="313"/>
        <v>78.400000000000006</v>
      </c>
      <c r="H2564" s="26">
        <v>103031</v>
      </c>
      <c r="I2564" s="26"/>
      <c r="J2564" s="26">
        <v>1</v>
      </c>
      <c r="K2564" s="26">
        <v>1</v>
      </c>
      <c r="L2564" s="26">
        <f t="shared" si="314"/>
        <v>0</v>
      </c>
      <c r="M2564" s="26" t="s">
        <v>3547</v>
      </c>
      <c r="N2564" s="47">
        <v>45913</v>
      </c>
      <c r="O2564" s="57">
        <v>9576</v>
      </c>
      <c r="P2564" s="26" t="s">
        <v>618</v>
      </c>
      <c r="Q2564" s="26">
        <v>58155620725</v>
      </c>
      <c r="R2564" s="26" t="s">
        <v>41</v>
      </c>
      <c r="S2564" s="3">
        <v>4</v>
      </c>
      <c r="T2564" s="58"/>
      <c r="U2564" s="26" t="s">
        <v>19</v>
      </c>
      <c r="V2564" s="26" t="str">
        <f>VLOOKUP(P2564,'Customer List'!B:C,2,)</f>
        <v>Bhuvneshwar</v>
      </c>
      <c r="W2564" s="59"/>
      <c r="X2564" s="47">
        <v>45915</v>
      </c>
      <c r="Y2564" s="26">
        <f t="shared" si="315"/>
        <v>2</v>
      </c>
      <c r="Z2564" s="26" t="str">
        <f t="shared" si="316"/>
        <v>Saturday</v>
      </c>
      <c r="AA2564" s="26" t="str">
        <f t="shared" si="317"/>
        <v>Monday</v>
      </c>
      <c r="AB2564" s="26" t="str">
        <f>VLOOKUP(U2564,'Currency Sheet'!A:C,3,)</f>
        <v>DOLLAR</v>
      </c>
    </row>
    <row r="2565" spans="1:28" x14ac:dyDescent="0.25">
      <c r="A2565" s="26">
        <f t="shared" si="318"/>
        <v>2564</v>
      </c>
      <c r="B2565" s="26" t="s">
        <v>3442</v>
      </c>
      <c r="C2565" s="47">
        <v>45905</v>
      </c>
      <c r="D2565" s="47">
        <v>45910</v>
      </c>
      <c r="E2565" s="8">
        <v>65.8</v>
      </c>
      <c r="F2565" s="8">
        <f t="shared" si="312"/>
        <v>5790.4</v>
      </c>
      <c r="G2565" s="56">
        <f t="shared" si="313"/>
        <v>131.6</v>
      </c>
      <c r="H2565" s="26">
        <v>103112</v>
      </c>
      <c r="I2565" s="26"/>
      <c r="J2565" s="26">
        <v>2</v>
      </c>
      <c r="K2565" s="26">
        <v>2</v>
      </c>
      <c r="L2565" s="26">
        <f t="shared" si="314"/>
        <v>0</v>
      </c>
      <c r="M2565" s="26" t="s">
        <v>3540</v>
      </c>
      <c r="N2565" s="47">
        <v>45913</v>
      </c>
      <c r="O2565" s="57">
        <v>20980.799999999999</v>
      </c>
      <c r="P2565" s="26" t="s">
        <v>3443</v>
      </c>
      <c r="Q2565" s="26">
        <v>58155615291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BANGALORE</v>
      </c>
      <c r="W2565" s="59"/>
      <c r="X2565" s="47">
        <v>45915</v>
      </c>
      <c r="Y2565" s="26">
        <f t="shared" si="315"/>
        <v>2</v>
      </c>
      <c r="Z2565" s="26" t="str">
        <f t="shared" si="316"/>
        <v>Saturday</v>
      </c>
      <c r="AA2565" s="26" t="str">
        <f t="shared" si="317"/>
        <v>Monday</v>
      </c>
      <c r="AB2565" s="26" t="str">
        <f>VLOOKUP(U2565,'Currency Sheet'!A:C,3,)</f>
        <v>DOLLAR</v>
      </c>
    </row>
    <row r="2566" spans="1:28" x14ac:dyDescent="0.25">
      <c r="A2566" s="26">
        <f t="shared" si="318"/>
        <v>2565</v>
      </c>
      <c r="B2566" s="26" t="s">
        <v>3442</v>
      </c>
      <c r="C2566" s="47">
        <v>45905</v>
      </c>
      <c r="D2566" s="47">
        <v>45910</v>
      </c>
      <c r="E2566" s="8">
        <v>137.19999999999999</v>
      </c>
      <c r="F2566" s="8">
        <f t="shared" si="312"/>
        <v>12073.599999999999</v>
      </c>
      <c r="G2566" s="56">
        <f t="shared" si="313"/>
        <v>137.19999999999999</v>
      </c>
      <c r="H2566" s="26">
        <v>103116</v>
      </c>
      <c r="I2566" s="26"/>
      <c r="J2566" s="26">
        <v>1</v>
      </c>
      <c r="K2566" s="26">
        <v>1</v>
      </c>
      <c r="L2566" s="26">
        <f t="shared" si="314"/>
        <v>0</v>
      </c>
      <c r="M2566" s="26" t="s">
        <v>3547</v>
      </c>
      <c r="N2566" s="47">
        <v>45913</v>
      </c>
      <c r="O2566" s="57">
        <v>16758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15"/>
        <v>2</v>
      </c>
      <c r="Z2566" s="26" t="str">
        <f t="shared" si="316"/>
        <v>Saturday</v>
      </c>
      <c r="AA2566" s="26" t="str">
        <f t="shared" si="317"/>
        <v>Monday</v>
      </c>
      <c r="AB2566" s="26" t="str">
        <f>VLOOKUP(U2566,'Currency Sheet'!A:C,3,)</f>
        <v>DOLLAR</v>
      </c>
    </row>
    <row r="2567" spans="1:28" x14ac:dyDescent="0.25">
      <c r="A2567" s="26">
        <f t="shared" si="318"/>
        <v>2566</v>
      </c>
      <c r="B2567" s="26" t="s">
        <v>3442</v>
      </c>
      <c r="C2567" s="47">
        <v>45905</v>
      </c>
      <c r="D2567" s="47">
        <v>45910</v>
      </c>
      <c r="E2567" s="8">
        <v>162.4</v>
      </c>
      <c r="F2567" s="8">
        <f t="shared" si="312"/>
        <v>14291.2</v>
      </c>
      <c r="G2567" s="56">
        <f t="shared" si="313"/>
        <v>162.4</v>
      </c>
      <c r="H2567" s="26">
        <v>103226</v>
      </c>
      <c r="I2567" s="26"/>
      <c r="J2567" s="26">
        <v>1</v>
      </c>
      <c r="K2567" s="26">
        <v>1</v>
      </c>
      <c r="L2567" s="26">
        <f t="shared" si="314"/>
        <v>0</v>
      </c>
      <c r="M2567" s="26" t="s">
        <v>3545</v>
      </c>
      <c r="N2567" s="47">
        <v>45913</v>
      </c>
      <c r="O2567" s="57">
        <v>17622.72</v>
      </c>
      <c r="P2567" s="26" t="s">
        <v>277</v>
      </c>
      <c r="Q2567" s="26">
        <v>58155615501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Pune</v>
      </c>
      <c r="W2567" s="59"/>
      <c r="X2567" s="47">
        <v>45915</v>
      </c>
      <c r="Y2567" s="26">
        <f t="shared" si="315"/>
        <v>2</v>
      </c>
      <c r="Z2567" s="26" t="str">
        <f t="shared" si="316"/>
        <v>Saturday</v>
      </c>
      <c r="AA2567" s="26" t="str">
        <f t="shared" si="317"/>
        <v>Monday</v>
      </c>
      <c r="AB2567" s="26" t="str">
        <f>VLOOKUP(U2567,'Currency Sheet'!A:C,3,)</f>
        <v>DOLLAR</v>
      </c>
    </row>
    <row r="2568" spans="1:28" x14ac:dyDescent="0.25">
      <c r="A2568" s="26">
        <f t="shared" si="318"/>
        <v>2567</v>
      </c>
      <c r="B2568" s="26" t="s">
        <v>3442</v>
      </c>
      <c r="C2568" s="47">
        <v>45905</v>
      </c>
      <c r="D2568" s="47">
        <v>45910</v>
      </c>
      <c r="E2568" s="8">
        <v>196.5</v>
      </c>
      <c r="F2568" s="8">
        <f t="shared" si="312"/>
        <v>17292</v>
      </c>
      <c r="G2568" s="56">
        <f t="shared" si="313"/>
        <v>196.5</v>
      </c>
      <c r="H2568" s="26">
        <v>104543</v>
      </c>
      <c r="I2568" s="26"/>
      <c r="J2568" s="26">
        <v>1</v>
      </c>
      <c r="K2568" s="26">
        <v>1</v>
      </c>
      <c r="L2568" s="26">
        <f t="shared" si="314"/>
        <v>0</v>
      </c>
      <c r="M2568" s="26" t="s">
        <v>3545</v>
      </c>
      <c r="N2568" s="47">
        <v>45913</v>
      </c>
      <c r="O2568" s="57">
        <v>19901.52</v>
      </c>
      <c r="P2568" s="26" t="s">
        <v>277</v>
      </c>
      <c r="Q2568" s="26">
        <v>58155615501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Pune</v>
      </c>
      <c r="W2568" s="59"/>
      <c r="X2568" s="47">
        <v>45915</v>
      </c>
      <c r="Y2568" s="26">
        <f t="shared" si="315"/>
        <v>2</v>
      </c>
      <c r="Z2568" s="26" t="str">
        <f t="shared" si="316"/>
        <v>Saturday</v>
      </c>
      <c r="AA2568" s="26" t="str">
        <f t="shared" si="317"/>
        <v>Monday</v>
      </c>
      <c r="AB2568" s="26" t="str">
        <f>VLOOKUP(U2568,'Currency Sheet'!A:C,3,)</f>
        <v>DOLLAR</v>
      </c>
    </row>
    <row r="2569" spans="1:28" x14ac:dyDescent="0.25">
      <c r="A2569" s="26">
        <f t="shared" si="318"/>
        <v>2568</v>
      </c>
      <c r="B2569" s="26" t="s">
        <v>3442</v>
      </c>
      <c r="C2569" s="47">
        <v>45905</v>
      </c>
      <c r="D2569" s="47">
        <v>45910</v>
      </c>
      <c r="E2569" s="8">
        <v>65.8</v>
      </c>
      <c r="F2569" s="8">
        <f t="shared" si="312"/>
        <v>5790.4</v>
      </c>
      <c r="G2569" s="56">
        <f t="shared" si="313"/>
        <v>65.8</v>
      </c>
      <c r="H2569" s="26">
        <v>105015</v>
      </c>
      <c r="I2569" s="26"/>
      <c r="J2569" s="26">
        <v>1</v>
      </c>
      <c r="K2569" s="26">
        <v>1</v>
      </c>
      <c r="L2569" s="26">
        <f t="shared" si="314"/>
        <v>0</v>
      </c>
      <c r="M2569" s="26" t="s">
        <v>3547</v>
      </c>
      <c r="N2569" s="47">
        <v>45913</v>
      </c>
      <c r="O2569" s="57">
        <v>8037</v>
      </c>
      <c r="P2569" s="26" t="s">
        <v>618</v>
      </c>
      <c r="Q2569" s="26">
        <v>58155620725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Bhuvneshwar</v>
      </c>
      <c r="W2569" s="59"/>
      <c r="X2569" s="47">
        <v>45915</v>
      </c>
      <c r="Y2569" s="26">
        <f t="shared" si="315"/>
        <v>2</v>
      </c>
      <c r="Z2569" s="26" t="str">
        <f t="shared" si="316"/>
        <v>Saturday</v>
      </c>
      <c r="AA2569" s="26" t="str">
        <f t="shared" si="317"/>
        <v>Monday</v>
      </c>
      <c r="AB2569" s="26" t="str">
        <f>VLOOKUP(U2569,'Currency Sheet'!A:C,3,)</f>
        <v>DOLLAR</v>
      </c>
    </row>
    <row r="2570" spans="1:28" x14ac:dyDescent="0.25">
      <c r="A2570" s="26">
        <f t="shared" si="318"/>
        <v>2569</v>
      </c>
      <c r="B2570" s="26" t="s">
        <v>3442</v>
      </c>
      <c r="C2570" s="47">
        <v>45905</v>
      </c>
      <c r="D2570" s="47">
        <v>45910</v>
      </c>
      <c r="E2570" s="8">
        <v>30.8</v>
      </c>
      <c r="F2570" s="8">
        <f t="shared" si="312"/>
        <v>2710.4</v>
      </c>
      <c r="G2570" s="56">
        <f t="shared" si="313"/>
        <v>30.8</v>
      </c>
      <c r="H2570" s="26">
        <v>115507</v>
      </c>
      <c r="I2570" s="26"/>
      <c r="J2570" s="26">
        <v>1</v>
      </c>
      <c r="K2570" s="26">
        <v>1</v>
      </c>
      <c r="L2570" s="26">
        <f t="shared" si="314"/>
        <v>0</v>
      </c>
      <c r="M2570" s="26" t="s">
        <v>3547</v>
      </c>
      <c r="N2570" s="47">
        <v>45913</v>
      </c>
      <c r="O2570" s="57">
        <v>3762</v>
      </c>
      <c r="P2570" s="26" t="s">
        <v>618</v>
      </c>
      <c r="Q2570" s="26">
        <v>58155620725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Bhuvneshwar</v>
      </c>
      <c r="W2570" s="59"/>
      <c r="X2570" s="47">
        <v>45915</v>
      </c>
      <c r="Y2570" s="26">
        <f t="shared" si="315"/>
        <v>2</v>
      </c>
      <c r="Z2570" s="26" t="str">
        <f t="shared" si="316"/>
        <v>Saturday</v>
      </c>
      <c r="AA2570" s="26" t="str">
        <f t="shared" si="317"/>
        <v>Monday</v>
      </c>
      <c r="AB2570" s="26" t="str">
        <f>VLOOKUP(U2570,'Currency Sheet'!A:C,3,)</f>
        <v>DOLLAR</v>
      </c>
    </row>
    <row r="2571" spans="1:28" x14ac:dyDescent="0.25">
      <c r="A2571" s="26">
        <f t="shared" si="318"/>
        <v>2570</v>
      </c>
      <c r="B2571" s="26" t="s">
        <v>3442</v>
      </c>
      <c r="C2571" s="47">
        <v>45905</v>
      </c>
      <c r="D2571" s="47">
        <v>45910</v>
      </c>
      <c r="E2571" s="8">
        <v>207.2</v>
      </c>
      <c r="F2571" s="8">
        <f t="shared" si="312"/>
        <v>18233.599999999999</v>
      </c>
      <c r="G2571" s="56">
        <f t="shared" si="313"/>
        <v>207.2</v>
      </c>
      <c r="H2571" s="26">
        <v>119808</v>
      </c>
      <c r="I2571" s="26"/>
      <c r="J2571" s="26">
        <v>1</v>
      </c>
      <c r="K2571" s="26">
        <v>1</v>
      </c>
      <c r="L2571" s="26">
        <f t="shared" si="314"/>
        <v>0</v>
      </c>
      <c r="M2571" s="26" t="s">
        <v>3545</v>
      </c>
      <c r="N2571" s="47">
        <v>45913</v>
      </c>
      <c r="O2571" s="57">
        <v>22484.16</v>
      </c>
      <c r="P2571" s="26" t="s">
        <v>277</v>
      </c>
      <c r="Q2571" s="26">
        <v>58155615501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Pune</v>
      </c>
      <c r="W2571" s="59"/>
      <c r="X2571" s="47">
        <v>45915</v>
      </c>
      <c r="Y2571" s="26">
        <f t="shared" si="315"/>
        <v>2</v>
      </c>
      <c r="Z2571" s="26" t="str">
        <f t="shared" si="316"/>
        <v>Saturday</v>
      </c>
      <c r="AA2571" s="26" t="str">
        <f t="shared" si="317"/>
        <v>Monday</v>
      </c>
      <c r="AB2571" s="26" t="str">
        <f>VLOOKUP(U2571,'Currency Sheet'!A:C,3,)</f>
        <v>DOLLAR</v>
      </c>
    </row>
    <row r="2572" spans="1:28" x14ac:dyDescent="0.25">
      <c r="A2572" s="26">
        <f t="shared" si="318"/>
        <v>2571</v>
      </c>
      <c r="B2572" s="26" t="s">
        <v>3442</v>
      </c>
      <c r="C2572" s="47">
        <v>45905</v>
      </c>
      <c r="D2572" s="47">
        <v>45910</v>
      </c>
      <c r="E2572" s="8">
        <v>185.5</v>
      </c>
      <c r="F2572" s="8">
        <f t="shared" si="312"/>
        <v>16324</v>
      </c>
      <c r="G2572" s="56">
        <f t="shared" si="313"/>
        <v>185.5</v>
      </c>
      <c r="H2572" s="26">
        <v>121908</v>
      </c>
      <c r="I2572" s="26"/>
      <c r="J2572" s="26">
        <v>1</v>
      </c>
      <c r="K2572" s="26">
        <v>1</v>
      </c>
      <c r="L2572" s="26">
        <f t="shared" si="314"/>
        <v>0</v>
      </c>
      <c r="M2572" s="26" t="s">
        <v>3545</v>
      </c>
      <c r="N2572" s="47">
        <v>45913</v>
      </c>
      <c r="O2572" s="57">
        <v>20129.400000000001</v>
      </c>
      <c r="P2572" s="26" t="s">
        <v>277</v>
      </c>
      <c r="Q2572" s="26">
        <v>58155615501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Pune</v>
      </c>
      <c r="W2572" s="59"/>
      <c r="X2572" s="47">
        <v>45915</v>
      </c>
      <c r="Y2572" s="26">
        <f t="shared" si="315"/>
        <v>2</v>
      </c>
      <c r="Z2572" s="26" t="str">
        <f t="shared" si="316"/>
        <v>Saturday</v>
      </c>
      <c r="AA2572" s="26" t="str">
        <f t="shared" si="317"/>
        <v>Monday</v>
      </c>
      <c r="AB2572" s="26" t="str">
        <f>VLOOKUP(U2572,'Currency Sheet'!A:C,3,)</f>
        <v>DOLLAR</v>
      </c>
    </row>
    <row r="2573" spans="1:28" x14ac:dyDescent="0.25">
      <c r="A2573" s="26">
        <f t="shared" si="318"/>
        <v>2572</v>
      </c>
      <c r="B2573" s="26" t="s">
        <v>3442</v>
      </c>
      <c r="C2573" s="47">
        <v>45905</v>
      </c>
      <c r="D2573" s="47">
        <v>45910</v>
      </c>
      <c r="E2573" s="8">
        <v>206.25</v>
      </c>
      <c r="F2573" s="8">
        <f t="shared" si="312"/>
        <v>18150</v>
      </c>
      <c r="G2573" s="56">
        <f t="shared" si="313"/>
        <v>206.25</v>
      </c>
      <c r="H2573" s="26">
        <v>123141</v>
      </c>
      <c r="I2573" s="26"/>
      <c r="J2573" s="26">
        <v>1</v>
      </c>
      <c r="K2573" s="26">
        <v>1</v>
      </c>
      <c r="L2573" s="26">
        <f t="shared" si="314"/>
        <v>0</v>
      </c>
      <c r="M2573" s="26" t="s">
        <v>3533</v>
      </c>
      <c r="N2573" s="47">
        <v>45913</v>
      </c>
      <c r="O2573" s="57">
        <v>31968.75</v>
      </c>
      <c r="P2573" s="26" t="s">
        <v>2055</v>
      </c>
      <c r="Q2573" s="26">
        <v>58155617516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Hyderabad</v>
      </c>
      <c r="W2573" s="59"/>
      <c r="X2573" s="47">
        <v>45915</v>
      </c>
      <c r="Y2573" s="26">
        <f t="shared" si="315"/>
        <v>2</v>
      </c>
      <c r="Z2573" s="26" t="str">
        <f t="shared" si="316"/>
        <v>Saturday</v>
      </c>
      <c r="AA2573" s="26" t="str">
        <f t="shared" si="317"/>
        <v>Monday</v>
      </c>
      <c r="AB2573" s="26" t="str">
        <f>VLOOKUP(U2573,'Currency Sheet'!A:C,3,)</f>
        <v>DOLLAR</v>
      </c>
    </row>
    <row r="2574" spans="1:28" x14ac:dyDescent="0.25">
      <c r="A2574" s="26">
        <f t="shared" si="318"/>
        <v>2573</v>
      </c>
      <c r="B2574" s="26" t="s">
        <v>3442</v>
      </c>
      <c r="C2574" s="47">
        <v>45905</v>
      </c>
      <c r="D2574" s="47">
        <v>45910</v>
      </c>
      <c r="E2574" s="8">
        <v>93.8</v>
      </c>
      <c r="F2574" s="8">
        <f t="shared" si="312"/>
        <v>8254.4</v>
      </c>
      <c r="G2574" s="56">
        <f t="shared" si="313"/>
        <v>93.8</v>
      </c>
      <c r="H2574" s="26">
        <v>127607</v>
      </c>
      <c r="I2574" s="26"/>
      <c r="J2574" s="26">
        <v>1</v>
      </c>
      <c r="K2574" s="26">
        <v>1</v>
      </c>
      <c r="L2574" s="26">
        <f t="shared" si="314"/>
        <v>0</v>
      </c>
      <c r="M2574" s="26" t="s">
        <v>3622</v>
      </c>
      <c r="N2574" s="47">
        <v>45917</v>
      </c>
      <c r="O2574" s="57">
        <v>19731.5</v>
      </c>
      <c r="P2574" s="26" t="s">
        <v>31</v>
      </c>
      <c r="Q2574" s="26"/>
      <c r="R2574" s="26"/>
      <c r="S2574" s="3">
        <v>4</v>
      </c>
      <c r="T2574" s="58"/>
      <c r="U2574" s="26" t="s">
        <v>19</v>
      </c>
      <c r="V2574" s="26" t="str">
        <f>VLOOKUP(P2574,'Customer List'!B:C,2,)</f>
        <v>Delhi</v>
      </c>
      <c r="W2574" s="59" t="s">
        <v>606</v>
      </c>
      <c r="X2574" s="47"/>
      <c r="Y2574" s="26" t="str">
        <f t="shared" si="315"/>
        <v/>
      </c>
      <c r="Z2574" s="26" t="str">
        <f t="shared" si="316"/>
        <v>Wednesday</v>
      </c>
      <c r="AA2574" s="26" t="str">
        <f t="shared" si="317"/>
        <v/>
      </c>
      <c r="AB2574" s="26" t="str">
        <f>VLOOKUP(U2574,'Currency Sheet'!A:C,3,)</f>
        <v>DOLLAR</v>
      </c>
    </row>
    <row r="2575" spans="1:28" x14ac:dyDescent="0.25">
      <c r="A2575" s="26">
        <f t="shared" si="318"/>
        <v>2574</v>
      </c>
      <c r="B2575" s="26" t="s">
        <v>3442</v>
      </c>
      <c r="C2575" s="47">
        <v>45905</v>
      </c>
      <c r="D2575" s="47">
        <v>45910</v>
      </c>
      <c r="E2575" s="8">
        <v>93.8</v>
      </c>
      <c r="F2575" s="8">
        <f t="shared" si="312"/>
        <v>8254.4</v>
      </c>
      <c r="G2575" s="56">
        <f t="shared" si="313"/>
        <v>93.8</v>
      </c>
      <c r="H2575" s="26">
        <v>128007</v>
      </c>
      <c r="I2575" s="26"/>
      <c r="J2575" s="26">
        <v>1</v>
      </c>
      <c r="K2575" s="26">
        <v>1</v>
      </c>
      <c r="L2575" s="26">
        <f t="shared" si="314"/>
        <v>0</v>
      </c>
      <c r="M2575" s="26" t="s">
        <v>3547</v>
      </c>
      <c r="N2575" s="47">
        <v>45913</v>
      </c>
      <c r="O2575" s="57">
        <v>11457</v>
      </c>
      <c r="P2575" s="26" t="s">
        <v>618</v>
      </c>
      <c r="Q2575" s="26">
        <v>58155620725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Bhuvneshwar</v>
      </c>
      <c r="W2575" s="59"/>
      <c r="X2575" s="47">
        <v>45915</v>
      </c>
      <c r="Y2575" s="26">
        <f t="shared" si="315"/>
        <v>2</v>
      </c>
      <c r="Z2575" s="26" t="str">
        <f t="shared" si="316"/>
        <v>Saturday</v>
      </c>
      <c r="AA2575" s="26" t="str">
        <f t="shared" si="317"/>
        <v>Monday</v>
      </c>
      <c r="AB2575" s="26" t="str">
        <f>VLOOKUP(U2575,'Currency Sheet'!A:C,3,)</f>
        <v>DOLLAR</v>
      </c>
    </row>
    <row r="2576" spans="1:28" x14ac:dyDescent="0.25">
      <c r="A2576" s="26">
        <f t="shared" si="318"/>
        <v>2575</v>
      </c>
      <c r="B2576" s="26" t="s">
        <v>3442</v>
      </c>
      <c r="C2576" s="47">
        <v>45905</v>
      </c>
      <c r="D2576" s="47">
        <v>45910</v>
      </c>
      <c r="E2576" s="8">
        <v>179.2</v>
      </c>
      <c r="F2576" s="8">
        <f t="shared" si="312"/>
        <v>15769.599999999999</v>
      </c>
      <c r="G2576" s="56">
        <f t="shared" si="313"/>
        <v>179.2</v>
      </c>
      <c r="H2576" s="26">
        <v>136402</v>
      </c>
      <c r="I2576" s="26"/>
      <c r="J2576" s="26">
        <v>1</v>
      </c>
      <c r="K2576" s="26">
        <v>1</v>
      </c>
      <c r="L2576" s="26">
        <f t="shared" si="314"/>
        <v>0</v>
      </c>
      <c r="M2576" s="26" t="s">
        <v>3545</v>
      </c>
      <c r="N2576" s="47">
        <v>45913</v>
      </c>
      <c r="O2576" s="57">
        <v>19445.759999999998</v>
      </c>
      <c r="P2576" s="26" t="s">
        <v>277</v>
      </c>
      <c r="Q2576" s="26">
        <v>58155615501</v>
      </c>
      <c r="R2576" s="26" t="s">
        <v>41</v>
      </c>
      <c r="S2576" s="3">
        <v>4</v>
      </c>
      <c r="T2576" s="58"/>
      <c r="U2576" s="26" t="s">
        <v>19</v>
      </c>
      <c r="V2576" s="26" t="str">
        <f>VLOOKUP(P2576,'Customer List'!B:C,2,)</f>
        <v>Pune</v>
      </c>
      <c r="W2576" s="59"/>
      <c r="X2576" s="47">
        <v>45915</v>
      </c>
      <c r="Y2576" s="26">
        <f t="shared" si="315"/>
        <v>2</v>
      </c>
      <c r="Z2576" s="26" t="str">
        <f t="shared" si="316"/>
        <v>Saturday</v>
      </c>
      <c r="AA2576" s="26" t="str">
        <f t="shared" si="317"/>
        <v>Monday</v>
      </c>
      <c r="AB2576" s="26" t="str">
        <f>VLOOKUP(U2576,'Currency Sheet'!A:C,3,)</f>
        <v>DOLLAR</v>
      </c>
    </row>
    <row r="2577" spans="1:28" x14ac:dyDescent="0.25">
      <c r="A2577" s="26">
        <f t="shared" si="318"/>
        <v>2576</v>
      </c>
      <c r="B2577" s="26" t="s">
        <v>3442</v>
      </c>
      <c r="C2577" s="47">
        <v>45905</v>
      </c>
      <c r="D2577" s="47">
        <v>45910</v>
      </c>
      <c r="E2577" s="8">
        <v>209.3</v>
      </c>
      <c r="F2577" s="8">
        <f t="shared" si="312"/>
        <v>18418.400000000001</v>
      </c>
      <c r="G2577" s="56">
        <f t="shared" si="313"/>
        <v>209.3</v>
      </c>
      <c r="H2577" s="26">
        <v>138214</v>
      </c>
      <c r="I2577" s="26"/>
      <c r="J2577" s="26">
        <v>1</v>
      </c>
      <c r="K2577" s="26">
        <v>1</v>
      </c>
      <c r="L2577" s="26">
        <f t="shared" si="314"/>
        <v>0</v>
      </c>
      <c r="M2577" s="26" t="s">
        <v>3540</v>
      </c>
      <c r="N2577" s="47">
        <v>45913</v>
      </c>
      <c r="O2577" s="57">
        <v>33368.400000000001</v>
      </c>
      <c r="P2577" s="26" t="s">
        <v>3443</v>
      </c>
      <c r="Q2577" s="26">
        <v>58155615291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BANGALORE</v>
      </c>
      <c r="W2577" s="59"/>
      <c r="X2577" s="47">
        <v>45915</v>
      </c>
      <c r="Y2577" s="26">
        <f t="shared" si="315"/>
        <v>2</v>
      </c>
      <c r="Z2577" s="26" t="str">
        <f t="shared" si="316"/>
        <v>Saturday</v>
      </c>
      <c r="AA2577" s="26" t="str">
        <f t="shared" si="317"/>
        <v>Monday</v>
      </c>
      <c r="AB2577" s="26" t="str">
        <f>VLOOKUP(U2577,'Currency Sheet'!A:C,3,)</f>
        <v>DOLLAR</v>
      </c>
    </row>
    <row r="2578" spans="1:28" x14ac:dyDescent="0.25">
      <c r="A2578" s="26">
        <f t="shared" si="318"/>
        <v>2577</v>
      </c>
      <c r="B2578" s="26" t="s">
        <v>3442</v>
      </c>
      <c r="C2578" s="47">
        <v>45905</v>
      </c>
      <c r="D2578" s="47">
        <v>45910</v>
      </c>
      <c r="E2578" s="8">
        <v>180.6</v>
      </c>
      <c r="F2578" s="8">
        <f t="shared" si="312"/>
        <v>15892.8</v>
      </c>
      <c r="G2578" s="56">
        <f t="shared" si="313"/>
        <v>180.6</v>
      </c>
      <c r="H2578" s="26">
        <v>140902</v>
      </c>
      <c r="I2578" s="26"/>
      <c r="J2578" s="26">
        <v>1</v>
      </c>
      <c r="K2578" s="26">
        <v>1</v>
      </c>
      <c r="L2578" s="26">
        <f t="shared" si="314"/>
        <v>0</v>
      </c>
      <c r="M2578" s="26" t="s">
        <v>3545</v>
      </c>
      <c r="N2578" s="47">
        <v>45913</v>
      </c>
      <c r="O2578" s="57">
        <v>19597.68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15"/>
        <v>2</v>
      </c>
      <c r="Z2578" s="26" t="str">
        <f t="shared" si="316"/>
        <v>Saturday</v>
      </c>
      <c r="AA2578" s="26" t="str">
        <f t="shared" si="317"/>
        <v>Monday</v>
      </c>
      <c r="AB2578" s="26" t="str">
        <f>VLOOKUP(U2578,'Currency Sheet'!A:C,3,)</f>
        <v>DOLLAR</v>
      </c>
    </row>
    <row r="2579" spans="1:28" x14ac:dyDescent="0.25">
      <c r="A2579" s="26">
        <f t="shared" si="318"/>
        <v>2578</v>
      </c>
      <c r="B2579" s="26" t="s">
        <v>3442</v>
      </c>
      <c r="C2579" s="47">
        <v>45905</v>
      </c>
      <c r="D2579" s="47">
        <v>45910</v>
      </c>
      <c r="E2579" s="8">
        <v>95.2</v>
      </c>
      <c r="F2579" s="8">
        <f t="shared" si="312"/>
        <v>8377.6</v>
      </c>
      <c r="G2579" s="56">
        <f t="shared" si="313"/>
        <v>95.2</v>
      </c>
      <c r="H2579" s="26">
        <v>141703</v>
      </c>
      <c r="I2579" s="26"/>
      <c r="J2579" s="26">
        <v>1</v>
      </c>
      <c r="K2579" s="26">
        <v>1</v>
      </c>
      <c r="L2579" s="26">
        <f t="shared" si="314"/>
        <v>0</v>
      </c>
      <c r="M2579" s="26" t="s">
        <v>3547</v>
      </c>
      <c r="N2579" s="47">
        <v>45913</v>
      </c>
      <c r="O2579" s="57">
        <v>11628</v>
      </c>
      <c r="P2579" s="26" t="s">
        <v>618</v>
      </c>
      <c r="Q2579" s="26">
        <v>58155620725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Bhuvneshwar</v>
      </c>
      <c r="W2579" s="59"/>
      <c r="X2579" s="47">
        <v>45915</v>
      </c>
      <c r="Y2579" s="26">
        <f t="shared" si="315"/>
        <v>2</v>
      </c>
      <c r="Z2579" s="26" t="str">
        <f t="shared" si="316"/>
        <v>Saturday</v>
      </c>
      <c r="AA2579" s="26" t="str">
        <f t="shared" si="317"/>
        <v>Monday</v>
      </c>
      <c r="AB2579" s="26" t="str">
        <f>VLOOKUP(U2579,'Currency Sheet'!A:C,3,)</f>
        <v>DOLLAR</v>
      </c>
    </row>
    <row r="2580" spans="1:28" x14ac:dyDescent="0.25">
      <c r="A2580" s="26">
        <f t="shared" si="318"/>
        <v>2579</v>
      </c>
      <c r="B2580" s="26" t="s">
        <v>3442</v>
      </c>
      <c r="C2580" s="47">
        <v>45905</v>
      </c>
      <c r="D2580" s="47">
        <v>45910</v>
      </c>
      <c r="E2580" s="8">
        <v>95.2</v>
      </c>
      <c r="F2580" s="8">
        <f t="shared" si="312"/>
        <v>8377.6</v>
      </c>
      <c r="G2580" s="56">
        <f t="shared" si="313"/>
        <v>95.2</v>
      </c>
      <c r="H2580" s="26">
        <v>155512</v>
      </c>
      <c r="I2580" s="26"/>
      <c r="J2580" s="26">
        <v>1</v>
      </c>
      <c r="K2580" s="26">
        <v>1</v>
      </c>
      <c r="L2580" s="26">
        <f t="shared" si="314"/>
        <v>0</v>
      </c>
      <c r="M2580" s="26" t="s">
        <v>3622</v>
      </c>
      <c r="N2580" s="47">
        <v>45917</v>
      </c>
      <c r="O2580" s="57">
        <v>20026</v>
      </c>
      <c r="P2580" s="26" t="s">
        <v>31</v>
      </c>
      <c r="Q2580" s="26"/>
      <c r="R2580" s="26"/>
      <c r="S2580" s="3">
        <v>4</v>
      </c>
      <c r="T2580" s="58"/>
      <c r="U2580" s="26" t="s">
        <v>19</v>
      </c>
      <c r="V2580" s="26" t="str">
        <f>VLOOKUP(P2580,'Customer List'!B:C,2,)</f>
        <v>Delhi</v>
      </c>
      <c r="W2580" s="59" t="s">
        <v>606</v>
      </c>
      <c r="X2580" s="47"/>
      <c r="Y2580" s="26" t="str">
        <f t="shared" si="315"/>
        <v/>
      </c>
      <c r="Z2580" s="26" t="str">
        <f t="shared" si="316"/>
        <v>Wednesday</v>
      </c>
      <c r="AA2580" s="26" t="str">
        <f t="shared" si="317"/>
        <v/>
      </c>
      <c r="AB2580" s="26" t="str">
        <f>VLOOKUP(U2580,'Currency Sheet'!A:C,3,)</f>
        <v>DOLLAR</v>
      </c>
    </row>
    <row r="2581" spans="1:28" x14ac:dyDescent="0.25">
      <c r="A2581" s="26">
        <f t="shared" si="318"/>
        <v>2580</v>
      </c>
      <c r="B2581" s="26" t="s">
        <v>3442</v>
      </c>
      <c r="C2581" s="47">
        <v>45905</v>
      </c>
      <c r="D2581" s="47">
        <v>45910</v>
      </c>
      <c r="E2581" s="8">
        <v>81.900000000000006</v>
      </c>
      <c r="F2581" s="8">
        <f t="shared" si="312"/>
        <v>7207.2000000000007</v>
      </c>
      <c r="G2581" s="56">
        <f t="shared" si="313"/>
        <v>81.900000000000006</v>
      </c>
      <c r="H2581" s="26">
        <v>155608</v>
      </c>
      <c r="I2581" s="26"/>
      <c r="J2581" s="26">
        <v>1</v>
      </c>
      <c r="K2581" s="26">
        <v>1</v>
      </c>
      <c r="L2581" s="26">
        <f t="shared" si="314"/>
        <v>0</v>
      </c>
      <c r="M2581" s="26" t="s">
        <v>3547</v>
      </c>
      <c r="N2581" s="47">
        <v>45913</v>
      </c>
      <c r="O2581" s="57">
        <v>10003.5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15"/>
        <v>2</v>
      </c>
      <c r="Z2581" s="26" t="str">
        <f t="shared" si="316"/>
        <v>Saturday</v>
      </c>
      <c r="AA2581" s="26" t="str">
        <f t="shared" si="317"/>
        <v>Monday</v>
      </c>
      <c r="AB2581" s="26" t="str">
        <f>VLOOKUP(U2581,'Currency Sheet'!A:C,3,)</f>
        <v>DOLLAR</v>
      </c>
    </row>
    <row r="2582" spans="1:28" x14ac:dyDescent="0.25">
      <c r="A2582" s="26">
        <f t="shared" si="318"/>
        <v>2581</v>
      </c>
      <c r="B2582" s="26" t="s">
        <v>3442</v>
      </c>
      <c r="C2582" s="47">
        <v>45905</v>
      </c>
      <c r="D2582" s="47">
        <v>45910</v>
      </c>
      <c r="E2582" s="8">
        <v>93.8</v>
      </c>
      <c r="F2582" s="8">
        <f t="shared" si="312"/>
        <v>8254.4</v>
      </c>
      <c r="G2582" s="56">
        <f t="shared" si="313"/>
        <v>93.8</v>
      </c>
      <c r="H2582" s="26">
        <v>155903</v>
      </c>
      <c r="I2582" s="26"/>
      <c r="J2582" s="26">
        <v>1</v>
      </c>
      <c r="K2582" s="26">
        <v>1</v>
      </c>
      <c r="L2582" s="26">
        <f t="shared" si="314"/>
        <v>0</v>
      </c>
      <c r="M2582" s="26"/>
      <c r="N2582" s="47">
        <v>45917</v>
      </c>
      <c r="O2582" s="57"/>
      <c r="P2582" s="26" t="s">
        <v>43</v>
      </c>
      <c r="Q2582" s="26" t="s">
        <v>637</v>
      </c>
      <c r="R2582" s="26" t="s">
        <v>725</v>
      </c>
      <c r="S2582" s="3">
        <v>4</v>
      </c>
      <c r="T2582" s="58"/>
      <c r="U2582" s="26" t="s">
        <v>19</v>
      </c>
      <c r="V2582" s="26" t="str">
        <f>VLOOKUP(P2582,'Customer List'!B:C,2,)</f>
        <v>Faridabad</v>
      </c>
      <c r="W2582" s="59" t="s">
        <v>606</v>
      </c>
      <c r="X2582" s="47"/>
      <c r="Y2582" s="26" t="str">
        <f t="shared" si="315"/>
        <v/>
      </c>
      <c r="Z2582" s="26" t="str">
        <f t="shared" si="316"/>
        <v>Wednesday</v>
      </c>
      <c r="AA2582" s="26" t="str">
        <f t="shared" si="317"/>
        <v/>
      </c>
      <c r="AB2582" s="26" t="str">
        <f>VLOOKUP(U2582,'Currency Sheet'!A:C,3,)</f>
        <v>DOLLAR</v>
      </c>
    </row>
    <row r="2583" spans="1:28" x14ac:dyDescent="0.25">
      <c r="A2583" s="26">
        <f t="shared" si="318"/>
        <v>2582</v>
      </c>
      <c r="B2583" s="26" t="s">
        <v>3442</v>
      </c>
      <c r="C2583" s="47">
        <v>45905</v>
      </c>
      <c r="D2583" s="47">
        <v>45910</v>
      </c>
      <c r="E2583" s="8">
        <v>193.2</v>
      </c>
      <c r="F2583" s="8">
        <f t="shared" si="312"/>
        <v>17001.599999999999</v>
      </c>
      <c r="G2583" s="56">
        <f t="shared" si="313"/>
        <v>386.4</v>
      </c>
      <c r="H2583" s="26">
        <v>156604</v>
      </c>
      <c r="I2583" s="26"/>
      <c r="J2583" s="26">
        <v>2</v>
      </c>
      <c r="K2583" s="26">
        <v>2</v>
      </c>
      <c r="L2583" s="26">
        <f t="shared" si="314"/>
        <v>0</v>
      </c>
      <c r="M2583" s="26" t="s">
        <v>3532</v>
      </c>
      <c r="N2583" s="47">
        <v>45913</v>
      </c>
      <c r="O2583" s="57">
        <v>58180.800000000003</v>
      </c>
      <c r="P2583" s="26" t="s">
        <v>2055</v>
      </c>
      <c r="Q2583" s="26">
        <v>58155617516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Hyderabad</v>
      </c>
      <c r="W2583" s="59"/>
      <c r="X2583" s="47">
        <v>45915</v>
      </c>
      <c r="Y2583" s="26">
        <f t="shared" si="315"/>
        <v>2</v>
      </c>
      <c r="Z2583" s="26" t="str">
        <f t="shared" si="316"/>
        <v>Saturday</v>
      </c>
      <c r="AA2583" s="26" t="str">
        <f t="shared" si="317"/>
        <v>Monday</v>
      </c>
      <c r="AB2583" s="26" t="str">
        <f>VLOOKUP(U2583,'Currency Sheet'!A:C,3,)</f>
        <v>DOLLAR</v>
      </c>
    </row>
    <row r="2584" spans="1:28" x14ac:dyDescent="0.25">
      <c r="A2584" s="26">
        <f t="shared" si="318"/>
        <v>2583</v>
      </c>
      <c r="B2584" s="26" t="s">
        <v>3442</v>
      </c>
      <c r="C2584" s="47">
        <v>45905</v>
      </c>
      <c r="D2584" s="47">
        <v>45910</v>
      </c>
      <c r="E2584" s="8">
        <v>47.6</v>
      </c>
      <c r="F2584" s="8">
        <f t="shared" si="312"/>
        <v>4188.8</v>
      </c>
      <c r="G2584" s="56">
        <f t="shared" si="313"/>
        <v>47.6</v>
      </c>
      <c r="H2584" s="26">
        <v>161203</v>
      </c>
      <c r="I2584" s="26"/>
      <c r="J2584" s="26">
        <v>1</v>
      </c>
      <c r="K2584" s="26">
        <v>1</v>
      </c>
      <c r="L2584" s="26">
        <f t="shared" si="314"/>
        <v>0</v>
      </c>
      <c r="M2584" s="26"/>
      <c r="N2584" s="47">
        <v>45917</v>
      </c>
      <c r="O2584" s="57"/>
      <c r="P2584" s="26" t="s">
        <v>43</v>
      </c>
      <c r="Q2584" s="26" t="s">
        <v>637</v>
      </c>
      <c r="R2584" s="26" t="s">
        <v>725</v>
      </c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 t="s">
        <v>606</v>
      </c>
      <c r="X2584" s="47"/>
      <c r="Y2584" s="26" t="str">
        <f t="shared" si="315"/>
        <v/>
      </c>
      <c r="Z2584" s="26" t="str">
        <f t="shared" si="316"/>
        <v>Wednesday</v>
      </c>
      <c r="AA2584" s="26" t="str">
        <f t="shared" si="317"/>
        <v/>
      </c>
      <c r="AB2584" s="26" t="str">
        <f>VLOOKUP(U2584,'Currency Sheet'!A:C,3,)</f>
        <v>DOLLAR</v>
      </c>
    </row>
    <row r="2585" spans="1:28" x14ac:dyDescent="0.25">
      <c r="A2585" s="26">
        <f t="shared" si="318"/>
        <v>2584</v>
      </c>
      <c r="B2585" s="26" t="s">
        <v>3442</v>
      </c>
      <c r="C2585" s="47">
        <v>45905</v>
      </c>
      <c r="D2585" s="47">
        <v>45910</v>
      </c>
      <c r="E2585" s="8">
        <v>30.8</v>
      </c>
      <c r="F2585" s="8">
        <f t="shared" si="312"/>
        <v>2710.4</v>
      </c>
      <c r="G2585" s="56">
        <f t="shared" si="313"/>
        <v>30.8</v>
      </c>
      <c r="H2585" s="26">
        <v>163503</v>
      </c>
      <c r="I2585" s="26"/>
      <c r="J2585" s="26">
        <v>1</v>
      </c>
      <c r="K2585" s="26">
        <v>1</v>
      </c>
      <c r="L2585" s="26">
        <f t="shared" si="314"/>
        <v>0</v>
      </c>
      <c r="M2585" s="26"/>
      <c r="N2585" s="47">
        <v>45917</v>
      </c>
      <c r="O2585" s="57"/>
      <c r="P2585" s="26" t="s">
        <v>43</v>
      </c>
      <c r="Q2585" s="26" t="s">
        <v>637</v>
      </c>
      <c r="R2585" s="26" t="s">
        <v>725</v>
      </c>
      <c r="S2585" s="3">
        <v>4</v>
      </c>
      <c r="T2585" s="58"/>
      <c r="U2585" s="26" t="s">
        <v>19</v>
      </c>
      <c r="V2585" s="26" t="str">
        <f>VLOOKUP(P2585,'Customer List'!B:C,2,)</f>
        <v>Faridabad</v>
      </c>
      <c r="W2585" s="59" t="s">
        <v>606</v>
      </c>
      <c r="X2585" s="47"/>
      <c r="Y2585" s="26" t="str">
        <f t="shared" si="315"/>
        <v/>
      </c>
      <c r="Z2585" s="26" t="str">
        <f t="shared" si="316"/>
        <v>Wednesday</v>
      </c>
      <c r="AA2585" s="26" t="str">
        <f t="shared" si="317"/>
        <v/>
      </c>
      <c r="AB2585" s="26" t="str">
        <f>VLOOKUP(U2585,'Currency Sheet'!A:C,3,)</f>
        <v>DOLLAR</v>
      </c>
    </row>
    <row r="2586" spans="1:28" x14ac:dyDescent="0.25">
      <c r="A2586" s="26">
        <f t="shared" si="318"/>
        <v>2585</v>
      </c>
      <c r="B2586" s="26" t="s">
        <v>3442</v>
      </c>
      <c r="C2586" s="47">
        <v>45905</v>
      </c>
      <c r="D2586" s="47">
        <v>45910</v>
      </c>
      <c r="E2586" s="8">
        <v>50.4</v>
      </c>
      <c r="F2586" s="8">
        <f t="shared" si="312"/>
        <v>4435.2</v>
      </c>
      <c r="G2586" s="56">
        <f t="shared" si="313"/>
        <v>50.4</v>
      </c>
      <c r="H2586" s="26">
        <v>300412</v>
      </c>
      <c r="I2586" s="26"/>
      <c r="J2586" s="26">
        <v>1</v>
      </c>
      <c r="K2586" s="26">
        <v>1</v>
      </c>
      <c r="L2586" s="26">
        <f t="shared" si="314"/>
        <v>0</v>
      </c>
      <c r="M2586" s="26" t="s">
        <v>3463</v>
      </c>
      <c r="N2586" s="47">
        <v>45911</v>
      </c>
      <c r="O2586" s="57">
        <v>6912</v>
      </c>
      <c r="P2586" s="26" t="s">
        <v>209</v>
      </c>
      <c r="Q2586" s="26" t="s">
        <v>1131</v>
      </c>
      <c r="R2586" s="26" t="s">
        <v>1131</v>
      </c>
      <c r="S2586" s="3">
        <v>4</v>
      </c>
      <c r="T2586" s="58"/>
      <c r="U2586" s="26" t="s">
        <v>19</v>
      </c>
      <c r="V2586" s="26" t="str">
        <f>VLOOKUP(P2586,'Customer List'!B:C,2,)</f>
        <v>Delhi</v>
      </c>
      <c r="W2586" s="59" t="s">
        <v>606</v>
      </c>
      <c r="X2586" s="47"/>
      <c r="Y2586" s="26" t="str">
        <f t="shared" si="315"/>
        <v/>
      </c>
      <c r="Z2586" s="26" t="str">
        <f t="shared" si="316"/>
        <v>Thursday</v>
      </c>
      <c r="AA2586" s="26" t="str">
        <f t="shared" si="317"/>
        <v/>
      </c>
      <c r="AB2586" s="26" t="str">
        <f>VLOOKUP(U2586,'Currency Sheet'!A:C,3,)</f>
        <v>DOLLAR</v>
      </c>
    </row>
    <row r="2587" spans="1:28" x14ac:dyDescent="0.25">
      <c r="A2587" s="26">
        <f t="shared" si="318"/>
        <v>2586</v>
      </c>
      <c r="B2587" s="26" t="s">
        <v>3442</v>
      </c>
      <c r="C2587" s="47">
        <v>45905</v>
      </c>
      <c r="D2587" s="47">
        <v>45910</v>
      </c>
      <c r="E2587" s="8">
        <v>234.5</v>
      </c>
      <c r="F2587" s="8">
        <f t="shared" si="312"/>
        <v>20636</v>
      </c>
      <c r="G2587" s="56">
        <f t="shared" si="313"/>
        <v>234.5</v>
      </c>
      <c r="H2587" s="26">
        <v>300428</v>
      </c>
      <c r="I2587" s="26"/>
      <c r="J2587" s="26">
        <v>1</v>
      </c>
      <c r="K2587" s="26">
        <v>1</v>
      </c>
      <c r="L2587" s="26">
        <f t="shared" si="314"/>
        <v>0</v>
      </c>
      <c r="M2587" s="26" t="s">
        <v>3548</v>
      </c>
      <c r="N2587" s="47">
        <v>45913</v>
      </c>
      <c r="O2587" s="57">
        <v>31825</v>
      </c>
      <c r="P2587" s="26" t="s">
        <v>618</v>
      </c>
      <c r="Q2587" s="26">
        <v>58155620725</v>
      </c>
      <c r="R2587" s="26" t="s">
        <v>41</v>
      </c>
      <c r="S2587" s="3">
        <v>4</v>
      </c>
      <c r="T2587" s="58"/>
      <c r="U2587" s="26" t="s">
        <v>19</v>
      </c>
      <c r="V2587" s="26" t="str">
        <f>VLOOKUP(P2587,'Customer List'!B:C,2,)</f>
        <v>Bhuvneshwar</v>
      </c>
      <c r="W2587" s="59"/>
      <c r="X2587" s="47">
        <v>45915</v>
      </c>
      <c r="Y2587" s="26">
        <f t="shared" si="315"/>
        <v>2</v>
      </c>
      <c r="Z2587" s="26" t="str">
        <f t="shared" si="316"/>
        <v>Saturday</v>
      </c>
      <c r="AA2587" s="26" t="str">
        <f t="shared" si="317"/>
        <v>Monday</v>
      </c>
      <c r="AB2587" s="26" t="str">
        <f>VLOOKUP(U2587,'Currency Sheet'!A:C,3,)</f>
        <v>DOLLAR</v>
      </c>
    </row>
    <row r="2588" spans="1:28" x14ac:dyDescent="0.25">
      <c r="A2588" s="26">
        <f t="shared" si="318"/>
        <v>2587</v>
      </c>
      <c r="B2588" s="26" t="s">
        <v>3442</v>
      </c>
      <c r="C2588" s="47">
        <v>45905</v>
      </c>
      <c r="D2588" s="47">
        <v>45910</v>
      </c>
      <c r="E2588" s="8">
        <v>46.2</v>
      </c>
      <c r="F2588" s="8">
        <f t="shared" si="312"/>
        <v>4065.6000000000004</v>
      </c>
      <c r="G2588" s="56">
        <f t="shared" si="313"/>
        <v>46.2</v>
      </c>
      <c r="H2588" s="26">
        <v>300508</v>
      </c>
      <c r="I2588" s="26"/>
      <c r="J2588" s="26">
        <v>1</v>
      </c>
      <c r="K2588" s="26">
        <v>1</v>
      </c>
      <c r="L2588" s="26">
        <f t="shared" si="314"/>
        <v>0</v>
      </c>
      <c r="M2588" s="26" t="s">
        <v>3463</v>
      </c>
      <c r="N2588" s="47">
        <v>45911</v>
      </c>
      <c r="O2588" s="57">
        <v>6336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 t="s">
        <v>606</v>
      </c>
      <c r="X2588" s="47"/>
      <c r="Y2588" s="26" t="str">
        <f t="shared" si="315"/>
        <v/>
      </c>
      <c r="Z2588" s="26" t="str">
        <f t="shared" si="316"/>
        <v>Thursday</v>
      </c>
      <c r="AA2588" s="26" t="str">
        <f t="shared" si="317"/>
        <v/>
      </c>
      <c r="AB2588" s="26" t="str">
        <f>VLOOKUP(U2588,'Currency Sheet'!A:C,3,)</f>
        <v>DOLLAR</v>
      </c>
    </row>
    <row r="2589" spans="1:28" x14ac:dyDescent="0.25">
      <c r="A2589" s="26">
        <f t="shared" si="318"/>
        <v>2588</v>
      </c>
      <c r="B2589" s="26" t="s">
        <v>3442</v>
      </c>
      <c r="C2589" s="47">
        <v>45905</v>
      </c>
      <c r="D2589" s="47">
        <v>45910</v>
      </c>
      <c r="E2589" s="8">
        <v>35</v>
      </c>
      <c r="F2589" s="8">
        <f t="shared" si="312"/>
        <v>3080</v>
      </c>
      <c r="G2589" s="56">
        <f t="shared" si="313"/>
        <v>35</v>
      </c>
      <c r="H2589" s="26">
        <v>301006</v>
      </c>
      <c r="I2589" s="26"/>
      <c r="J2589" s="26">
        <v>1</v>
      </c>
      <c r="K2589" s="26">
        <v>1</v>
      </c>
      <c r="L2589" s="26">
        <f t="shared" si="314"/>
        <v>0</v>
      </c>
      <c r="M2589" s="26" t="s">
        <v>3463</v>
      </c>
      <c r="N2589" s="47">
        <v>45911</v>
      </c>
      <c r="O2589" s="57">
        <v>4800</v>
      </c>
      <c r="P2589" s="26" t="s">
        <v>209</v>
      </c>
      <c r="Q2589" s="26" t="s">
        <v>1131</v>
      </c>
      <c r="R2589" s="26" t="s">
        <v>1131</v>
      </c>
      <c r="S2589" s="3">
        <v>4</v>
      </c>
      <c r="T2589" s="58"/>
      <c r="U2589" s="26" t="s">
        <v>19</v>
      </c>
      <c r="V2589" s="26" t="str">
        <f>VLOOKUP(P2589,'Customer List'!B:C,2,)</f>
        <v>Delhi</v>
      </c>
      <c r="W2589" s="59" t="s">
        <v>606</v>
      </c>
      <c r="X2589" s="47"/>
      <c r="Y2589" s="26" t="str">
        <f t="shared" si="315"/>
        <v/>
      </c>
      <c r="Z2589" s="26" t="str">
        <f t="shared" si="316"/>
        <v>Thursday</v>
      </c>
      <c r="AA2589" s="26" t="str">
        <f t="shared" si="317"/>
        <v/>
      </c>
      <c r="AB2589" s="26" t="str">
        <f>VLOOKUP(U2589,'Currency Sheet'!A:C,3,)</f>
        <v>DOLLAR</v>
      </c>
    </row>
    <row r="2590" spans="1:28" x14ac:dyDescent="0.25">
      <c r="A2590" s="26">
        <f t="shared" si="318"/>
        <v>2589</v>
      </c>
      <c r="B2590" s="26" t="s">
        <v>3442</v>
      </c>
      <c r="C2590" s="47">
        <v>45905</v>
      </c>
      <c r="D2590" s="47">
        <v>45910</v>
      </c>
      <c r="E2590" s="8">
        <v>318</v>
      </c>
      <c r="F2590" s="8">
        <f t="shared" si="312"/>
        <v>27984</v>
      </c>
      <c r="G2590" s="56">
        <f t="shared" si="313"/>
        <v>318</v>
      </c>
      <c r="H2590" s="26">
        <v>302262</v>
      </c>
      <c r="I2590" s="26"/>
      <c r="J2590" s="26">
        <v>1</v>
      </c>
      <c r="K2590" s="26">
        <v>1</v>
      </c>
      <c r="L2590" s="26">
        <f t="shared" si="314"/>
        <v>0</v>
      </c>
      <c r="M2590" s="26" t="s">
        <v>3546</v>
      </c>
      <c r="N2590" s="47">
        <v>45913</v>
      </c>
      <c r="O2590" s="57">
        <v>40280</v>
      </c>
      <c r="P2590" s="26" t="s">
        <v>618</v>
      </c>
      <c r="Q2590" s="26">
        <v>58155620725</v>
      </c>
      <c r="R2590" s="26" t="s">
        <v>41</v>
      </c>
      <c r="S2590" s="3">
        <v>4</v>
      </c>
      <c r="T2590" s="58"/>
      <c r="U2590" s="26" t="s">
        <v>19</v>
      </c>
      <c r="V2590" s="26" t="str">
        <f>VLOOKUP(P2590,'Customer List'!B:C,2,)</f>
        <v>Bhuvneshwar</v>
      </c>
      <c r="W2590" s="59"/>
      <c r="X2590" s="47">
        <v>45915</v>
      </c>
      <c r="Y2590" s="26">
        <f t="shared" si="315"/>
        <v>2</v>
      </c>
      <c r="Z2590" s="26" t="str">
        <f t="shared" si="316"/>
        <v>Saturday</v>
      </c>
      <c r="AA2590" s="26" t="str">
        <f t="shared" si="317"/>
        <v>Monday</v>
      </c>
      <c r="AB2590" s="26" t="str">
        <f>VLOOKUP(U2590,'Currency Sheet'!A:C,3,)</f>
        <v>DOLLAR</v>
      </c>
    </row>
    <row r="2591" spans="1:28" x14ac:dyDescent="0.25">
      <c r="A2591" s="26">
        <f t="shared" si="318"/>
        <v>2590</v>
      </c>
      <c r="B2591" s="26" t="s">
        <v>3442</v>
      </c>
      <c r="C2591" s="47">
        <v>45905</v>
      </c>
      <c r="D2591" s="47">
        <v>45910</v>
      </c>
      <c r="E2591" s="8">
        <v>267.39999999999998</v>
      </c>
      <c r="F2591" s="8">
        <f t="shared" si="312"/>
        <v>23531.199999999997</v>
      </c>
      <c r="G2591" s="56">
        <f t="shared" si="313"/>
        <v>267.39999999999998</v>
      </c>
      <c r="H2591" s="26">
        <v>303550</v>
      </c>
      <c r="I2591" s="26"/>
      <c r="J2591" s="26">
        <v>1</v>
      </c>
      <c r="K2591" s="26">
        <v>1</v>
      </c>
      <c r="L2591" s="26">
        <f t="shared" si="314"/>
        <v>0</v>
      </c>
      <c r="M2591" s="26" t="s">
        <v>3546</v>
      </c>
      <c r="N2591" s="47">
        <v>45913</v>
      </c>
      <c r="O2591" s="57">
        <v>36290</v>
      </c>
      <c r="P2591" s="26" t="s">
        <v>618</v>
      </c>
      <c r="Q2591" s="26">
        <v>58155620725</v>
      </c>
      <c r="R2591" s="26" t="s">
        <v>41</v>
      </c>
      <c r="S2591" s="3">
        <v>4</v>
      </c>
      <c r="T2591" s="58"/>
      <c r="U2591" s="26" t="s">
        <v>19</v>
      </c>
      <c r="V2591" s="26" t="str">
        <f>VLOOKUP(P2591,'Customer List'!B:C,2,)</f>
        <v>Bhuvneshwar</v>
      </c>
      <c r="W2591" s="59"/>
      <c r="X2591" s="47">
        <v>45915</v>
      </c>
      <c r="Y2591" s="26">
        <f t="shared" si="315"/>
        <v>2</v>
      </c>
      <c r="Z2591" s="26" t="str">
        <f t="shared" si="316"/>
        <v>Saturday</v>
      </c>
      <c r="AA2591" s="26" t="str">
        <f t="shared" si="317"/>
        <v>Monday</v>
      </c>
      <c r="AB2591" s="26" t="str">
        <f>VLOOKUP(U2591,'Currency Sheet'!A:C,3,)</f>
        <v>DOLLAR</v>
      </c>
    </row>
    <row r="2592" spans="1:28" x14ac:dyDescent="0.25">
      <c r="A2592" s="26">
        <f t="shared" si="318"/>
        <v>2591</v>
      </c>
      <c r="B2592" s="26" t="s">
        <v>3442</v>
      </c>
      <c r="C2592" s="47">
        <v>45905</v>
      </c>
      <c r="D2592" s="47">
        <v>45910</v>
      </c>
      <c r="E2592" s="8">
        <v>50.4</v>
      </c>
      <c r="F2592" s="8">
        <f t="shared" si="312"/>
        <v>4435.2</v>
      </c>
      <c r="G2592" s="56">
        <f t="shared" si="313"/>
        <v>100.8</v>
      </c>
      <c r="H2592" s="26">
        <v>304006</v>
      </c>
      <c r="I2592" s="26"/>
      <c r="J2592" s="26">
        <v>2</v>
      </c>
      <c r="K2592" s="26">
        <v>2</v>
      </c>
      <c r="L2592" s="26">
        <f t="shared" si="314"/>
        <v>0</v>
      </c>
      <c r="M2592" s="26" t="s">
        <v>3554</v>
      </c>
      <c r="N2592" s="47">
        <v>45913</v>
      </c>
      <c r="O2592" s="57">
        <v>15177.6</v>
      </c>
      <c r="P2592" s="26" t="s">
        <v>192</v>
      </c>
      <c r="Q2592" s="26" t="s">
        <v>3570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Chandigarh</v>
      </c>
      <c r="W2592" s="59"/>
      <c r="X2592" s="47">
        <v>45915</v>
      </c>
      <c r="Y2592" s="26">
        <f t="shared" si="315"/>
        <v>2</v>
      </c>
      <c r="Z2592" s="26" t="str">
        <f t="shared" si="316"/>
        <v>Saturday</v>
      </c>
      <c r="AA2592" s="26" t="str">
        <f t="shared" si="317"/>
        <v>Monday</v>
      </c>
      <c r="AB2592" s="26" t="str">
        <f>VLOOKUP(U2592,'Currency Sheet'!A:C,3,)</f>
        <v>DOLLAR</v>
      </c>
    </row>
    <row r="2593" spans="1:28" x14ac:dyDescent="0.25">
      <c r="A2593" s="26">
        <f t="shared" si="318"/>
        <v>2592</v>
      </c>
      <c r="B2593" s="26" t="s">
        <v>3442</v>
      </c>
      <c r="C2593" s="47">
        <v>45905</v>
      </c>
      <c r="D2593" s="47">
        <v>45910</v>
      </c>
      <c r="E2593" s="8">
        <v>300.75</v>
      </c>
      <c r="F2593" s="8">
        <f t="shared" si="312"/>
        <v>26466</v>
      </c>
      <c r="G2593" s="56">
        <f t="shared" si="313"/>
        <v>300.75</v>
      </c>
      <c r="H2593" s="26">
        <v>304044</v>
      </c>
      <c r="I2593" s="26"/>
      <c r="J2593" s="26">
        <v>1</v>
      </c>
      <c r="K2593" s="26">
        <v>1</v>
      </c>
      <c r="L2593" s="26">
        <f t="shared" si="314"/>
        <v>0</v>
      </c>
      <c r="M2593" s="26" t="s">
        <v>3548</v>
      </c>
      <c r="N2593" s="47">
        <v>45913</v>
      </c>
      <c r="O2593" s="57">
        <v>38095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15"/>
        <v>2</v>
      </c>
      <c r="Z2593" s="26" t="str">
        <f t="shared" si="316"/>
        <v>Saturday</v>
      </c>
      <c r="AA2593" s="26" t="str">
        <f t="shared" si="317"/>
        <v>Monday</v>
      </c>
      <c r="AB2593" s="26" t="str">
        <f>VLOOKUP(U2593,'Currency Sheet'!A:C,3,)</f>
        <v>DOLLAR</v>
      </c>
    </row>
    <row r="2594" spans="1:28" x14ac:dyDescent="0.25">
      <c r="A2594" s="26">
        <f t="shared" si="318"/>
        <v>2593</v>
      </c>
      <c r="B2594" s="26" t="s">
        <v>3442</v>
      </c>
      <c r="C2594" s="47">
        <v>45905</v>
      </c>
      <c r="D2594" s="47">
        <v>45910</v>
      </c>
      <c r="E2594" s="8">
        <v>205.1</v>
      </c>
      <c r="F2594" s="8">
        <f t="shared" si="312"/>
        <v>18048.8</v>
      </c>
      <c r="G2594" s="56">
        <f t="shared" si="313"/>
        <v>205.1</v>
      </c>
      <c r="H2594" s="26">
        <v>305210</v>
      </c>
      <c r="I2594" s="26"/>
      <c r="J2594" s="26">
        <v>1</v>
      </c>
      <c r="K2594" s="26">
        <v>1</v>
      </c>
      <c r="L2594" s="26">
        <f t="shared" si="314"/>
        <v>0</v>
      </c>
      <c r="M2594" s="26" t="s">
        <v>3546</v>
      </c>
      <c r="N2594" s="47">
        <v>45913</v>
      </c>
      <c r="O2594" s="57">
        <v>27835</v>
      </c>
      <c r="P2594" s="26" t="s">
        <v>618</v>
      </c>
      <c r="Q2594" s="26">
        <v>58155620725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Bhuvneshwar</v>
      </c>
      <c r="W2594" s="59"/>
      <c r="X2594" s="47">
        <v>45915</v>
      </c>
      <c r="Y2594" s="26">
        <f t="shared" si="315"/>
        <v>2</v>
      </c>
      <c r="Z2594" s="26" t="str">
        <f t="shared" si="316"/>
        <v>Saturday</v>
      </c>
      <c r="AA2594" s="26" t="str">
        <f t="shared" si="317"/>
        <v>Monday</v>
      </c>
      <c r="AB2594" s="26" t="str">
        <f>VLOOKUP(U2594,'Currency Sheet'!A:C,3,)</f>
        <v>DOLLAR</v>
      </c>
    </row>
    <row r="2595" spans="1:28" x14ac:dyDescent="0.25">
      <c r="A2595" s="26">
        <f t="shared" si="318"/>
        <v>2594</v>
      </c>
      <c r="B2595" s="26" t="s">
        <v>3442</v>
      </c>
      <c r="C2595" s="47">
        <v>45905</v>
      </c>
      <c r="D2595" s="47">
        <v>45910</v>
      </c>
      <c r="E2595" s="8">
        <v>185.5</v>
      </c>
      <c r="F2595" s="8">
        <f t="shared" si="312"/>
        <v>16324</v>
      </c>
      <c r="G2595" s="56">
        <f t="shared" si="313"/>
        <v>185.5</v>
      </c>
      <c r="H2595" s="26">
        <v>308110</v>
      </c>
      <c r="I2595" s="26"/>
      <c r="J2595" s="26">
        <v>1</v>
      </c>
      <c r="K2595" s="26">
        <v>1</v>
      </c>
      <c r="L2595" s="26">
        <f t="shared" si="314"/>
        <v>0</v>
      </c>
      <c r="M2595" s="26" t="s">
        <v>3548</v>
      </c>
      <c r="N2595" s="47">
        <v>45913</v>
      </c>
      <c r="O2595" s="57">
        <v>25175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15"/>
        <v>2</v>
      </c>
      <c r="Z2595" s="26" t="str">
        <f t="shared" si="316"/>
        <v>Saturday</v>
      </c>
      <c r="AA2595" s="26" t="str">
        <f t="shared" si="317"/>
        <v>Monday</v>
      </c>
      <c r="AB2595" s="26" t="str">
        <f>VLOOKUP(U2595,'Currency Sheet'!A:C,3,)</f>
        <v>DOLLAR</v>
      </c>
    </row>
    <row r="2596" spans="1:28" x14ac:dyDescent="0.25">
      <c r="A2596" s="26">
        <f t="shared" si="318"/>
        <v>2595</v>
      </c>
      <c r="B2596" s="26" t="s">
        <v>3442</v>
      </c>
      <c r="C2596" s="47">
        <v>45905</v>
      </c>
      <c r="D2596" s="47">
        <v>45910</v>
      </c>
      <c r="E2596" s="8">
        <v>259</v>
      </c>
      <c r="F2596" s="8">
        <f t="shared" si="312"/>
        <v>22792</v>
      </c>
      <c r="G2596" s="56">
        <f t="shared" si="313"/>
        <v>259</v>
      </c>
      <c r="H2596" s="26">
        <v>309816</v>
      </c>
      <c r="I2596" s="26"/>
      <c r="J2596" s="26">
        <v>1</v>
      </c>
      <c r="K2596" s="26">
        <v>1</v>
      </c>
      <c r="L2596" s="26">
        <f t="shared" si="314"/>
        <v>0</v>
      </c>
      <c r="M2596" s="26" t="s">
        <v>3464</v>
      </c>
      <c r="N2596" s="47">
        <v>45911</v>
      </c>
      <c r="O2596" s="57">
        <v>35150</v>
      </c>
      <c r="P2596" s="26" t="s">
        <v>214</v>
      </c>
      <c r="Q2596" s="26" t="s">
        <v>1131</v>
      </c>
      <c r="R2596" s="26" t="s">
        <v>1131</v>
      </c>
      <c r="S2596" s="3">
        <v>4</v>
      </c>
      <c r="T2596" s="58"/>
      <c r="U2596" s="26" t="s">
        <v>19</v>
      </c>
      <c r="V2596" s="26" t="str">
        <f>VLOOKUP(P2596,'Customer List'!B:C,2,)</f>
        <v>Delhi</v>
      </c>
      <c r="W2596" s="59" t="s">
        <v>606</v>
      </c>
      <c r="X2596" s="47"/>
      <c r="Y2596" s="26" t="str">
        <f t="shared" si="315"/>
        <v/>
      </c>
      <c r="Z2596" s="26" t="str">
        <f t="shared" si="316"/>
        <v>Thursday</v>
      </c>
      <c r="AA2596" s="26" t="str">
        <f t="shared" si="317"/>
        <v/>
      </c>
      <c r="AB2596" s="26" t="str">
        <f>VLOOKUP(U2596,'Currency Sheet'!A:C,3,)</f>
        <v>DOLLAR</v>
      </c>
    </row>
    <row r="2597" spans="1:28" x14ac:dyDescent="0.25">
      <c r="A2597" s="26">
        <f t="shared" si="318"/>
        <v>2596</v>
      </c>
      <c r="B2597" s="26" t="s">
        <v>3442</v>
      </c>
      <c r="C2597" s="47">
        <v>45905</v>
      </c>
      <c r="D2597" s="47">
        <v>45910</v>
      </c>
      <c r="E2597" s="8">
        <v>165.9</v>
      </c>
      <c r="F2597" s="8">
        <f t="shared" si="312"/>
        <v>14599.2</v>
      </c>
      <c r="G2597" s="56">
        <f t="shared" si="313"/>
        <v>165.9</v>
      </c>
      <c r="H2597" s="26">
        <v>310916</v>
      </c>
      <c r="I2597" s="26"/>
      <c r="J2597" s="26">
        <v>1</v>
      </c>
      <c r="K2597" s="26">
        <v>1</v>
      </c>
      <c r="L2597" s="26">
        <f t="shared" si="314"/>
        <v>0</v>
      </c>
      <c r="M2597" s="26" t="s">
        <v>3548</v>
      </c>
      <c r="N2597" s="47">
        <v>45913</v>
      </c>
      <c r="O2597" s="57">
        <v>22515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15"/>
        <v>2</v>
      </c>
      <c r="Z2597" s="26" t="str">
        <f t="shared" si="316"/>
        <v>Saturday</v>
      </c>
      <c r="AA2597" s="26" t="str">
        <f t="shared" si="317"/>
        <v>Monday</v>
      </c>
      <c r="AB2597" s="26" t="str">
        <f>VLOOKUP(U2597,'Currency Sheet'!A:C,3,)</f>
        <v>DOLLAR</v>
      </c>
    </row>
    <row r="2598" spans="1:28" x14ac:dyDescent="0.25">
      <c r="A2598" s="26">
        <f t="shared" si="318"/>
        <v>2597</v>
      </c>
      <c r="B2598" s="26" t="s">
        <v>3442</v>
      </c>
      <c r="C2598" s="47">
        <v>45905</v>
      </c>
      <c r="D2598" s="47">
        <v>45910</v>
      </c>
      <c r="E2598" s="8">
        <v>297</v>
      </c>
      <c r="F2598" s="8">
        <f t="shared" si="312"/>
        <v>26136</v>
      </c>
      <c r="G2598" s="56">
        <f t="shared" si="313"/>
        <v>297</v>
      </c>
      <c r="H2598" s="26">
        <v>310944</v>
      </c>
      <c r="I2598" s="26"/>
      <c r="J2598" s="26">
        <v>1</v>
      </c>
      <c r="K2598" s="26">
        <v>1</v>
      </c>
      <c r="L2598" s="26">
        <f t="shared" si="314"/>
        <v>0</v>
      </c>
      <c r="M2598" s="26" t="s">
        <v>3464</v>
      </c>
      <c r="N2598" s="47">
        <v>45911</v>
      </c>
      <c r="O2598" s="57">
        <v>37620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 t="s">
        <v>606</v>
      </c>
      <c r="X2598" s="47"/>
      <c r="Y2598" s="26" t="str">
        <f t="shared" si="315"/>
        <v/>
      </c>
      <c r="Z2598" s="26" t="str">
        <f t="shared" si="316"/>
        <v>Thursday</v>
      </c>
      <c r="AA2598" s="26" t="str">
        <f t="shared" si="317"/>
        <v/>
      </c>
      <c r="AB2598" s="26" t="str">
        <f>VLOOKUP(U2598,'Currency Sheet'!A:C,3,)</f>
        <v>DOLLAR</v>
      </c>
    </row>
    <row r="2599" spans="1:28" x14ac:dyDescent="0.25">
      <c r="A2599" s="26">
        <f t="shared" si="318"/>
        <v>2598</v>
      </c>
      <c r="B2599" s="26" t="s">
        <v>3442</v>
      </c>
      <c r="C2599" s="47">
        <v>45905</v>
      </c>
      <c r="D2599" s="47">
        <v>45910</v>
      </c>
      <c r="E2599" s="8">
        <v>141.4</v>
      </c>
      <c r="F2599" s="8">
        <f t="shared" si="312"/>
        <v>12443.2</v>
      </c>
      <c r="G2599" s="56">
        <f t="shared" si="313"/>
        <v>141.4</v>
      </c>
      <c r="H2599" s="26">
        <v>320007</v>
      </c>
      <c r="I2599" s="26"/>
      <c r="J2599" s="26">
        <v>1</v>
      </c>
      <c r="K2599" s="26">
        <v>1</v>
      </c>
      <c r="L2599" s="26">
        <f t="shared" si="314"/>
        <v>0</v>
      </c>
      <c r="M2599" s="26" t="s">
        <v>3622</v>
      </c>
      <c r="N2599" s="47">
        <v>45917</v>
      </c>
      <c r="O2599" s="57">
        <v>29744.5</v>
      </c>
      <c r="P2599" s="26" t="s">
        <v>31</v>
      </c>
      <c r="Q2599" s="26"/>
      <c r="R2599" s="26"/>
      <c r="S2599" s="3">
        <v>4</v>
      </c>
      <c r="T2599" s="58"/>
      <c r="U2599" s="26" t="s">
        <v>19</v>
      </c>
      <c r="V2599" s="26" t="str">
        <f>VLOOKUP(P2599,'Customer List'!B:C,2,)</f>
        <v>Delhi</v>
      </c>
      <c r="W2599" s="59" t="s">
        <v>606</v>
      </c>
      <c r="X2599" s="47"/>
      <c r="Y2599" s="26" t="str">
        <f t="shared" si="315"/>
        <v/>
      </c>
      <c r="Z2599" s="26" t="str">
        <f t="shared" si="316"/>
        <v>Wednesday</v>
      </c>
      <c r="AA2599" s="26" t="str">
        <f t="shared" si="317"/>
        <v/>
      </c>
      <c r="AB2599" s="26" t="str">
        <f>VLOOKUP(U2599,'Currency Sheet'!A:C,3,)</f>
        <v>DOLLAR</v>
      </c>
    </row>
    <row r="2600" spans="1:28" x14ac:dyDescent="0.25">
      <c r="A2600" s="26">
        <f t="shared" si="318"/>
        <v>2599</v>
      </c>
      <c r="B2600" s="26" t="s">
        <v>3442</v>
      </c>
      <c r="C2600" s="47">
        <v>45905</v>
      </c>
      <c r="D2600" s="47">
        <v>45910</v>
      </c>
      <c r="E2600" s="8">
        <v>313.5</v>
      </c>
      <c r="F2600" s="8">
        <f t="shared" si="312"/>
        <v>27588</v>
      </c>
      <c r="G2600" s="56">
        <f t="shared" si="313"/>
        <v>313.5</v>
      </c>
      <c r="H2600" s="26">
        <v>323034</v>
      </c>
      <c r="I2600" s="26"/>
      <c r="J2600" s="26">
        <v>1</v>
      </c>
      <c r="K2600" s="26">
        <v>1</v>
      </c>
      <c r="L2600" s="26">
        <f t="shared" si="314"/>
        <v>0</v>
      </c>
      <c r="M2600" s="26" t="s">
        <v>3546</v>
      </c>
      <c r="N2600" s="47">
        <v>45913</v>
      </c>
      <c r="O2600" s="57">
        <v>39710</v>
      </c>
      <c r="P2600" s="26" t="s">
        <v>618</v>
      </c>
      <c r="Q2600" s="26">
        <v>58155620725</v>
      </c>
      <c r="R2600" s="26" t="s">
        <v>41</v>
      </c>
      <c r="S2600" s="3">
        <v>4</v>
      </c>
      <c r="T2600" s="58"/>
      <c r="U2600" s="26" t="s">
        <v>19</v>
      </c>
      <c r="V2600" s="26" t="str">
        <f>VLOOKUP(P2600,'Customer List'!B:C,2,)</f>
        <v>Bhuvneshwar</v>
      </c>
      <c r="W2600" s="59"/>
      <c r="X2600" s="47">
        <v>45915</v>
      </c>
      <c r="Y2600" s="26">
        <f t="shared" si="315"/>
        <v>2</v>
      </c>
      <c r="Z2600" s="26" t="str">
        <f t="shared" si="316"/>
        <v>Saturday</v>
      </c>
      <c r="AA2600" s="26" t="str">
        <f t="shared" si="317"/>
        <v>Monday</v>
      </c>
      <c r="AB2600" s="26" t="str">
        <f>VLOOKUP(U2600,'Currency Sheet'!A:C,3,)</f>
        <v>DOLLAR</v>
      </c>
    </row>
    <row r="2601" spans="1:28" x14ac:dyDescent="0.25">
      <c r="A2601" s="26">
        <f t="shared" si="318"/>
        <v>2600</v>
      </c>
      <c r="B2601" s="26" t="s">
        <v>3442</v>
      </c>
      <c r="C2601" s="47">
        <v>45905</v>
      </c>
      <c r="D2601" s="47">
        <v>45910</v>
      </c>
      <c r="E2601" s="8">
        <v>164.5</v>
      </c>
      <c r="F2601" s="8">
        <f t="shared" si="312"/>
        <v>14476</v>
      </c>
      <c r="G2601" s="56">
        <f t="shared" si="313"/>
        <v>164.5</v>
      </c>
      <c r="H2601" s="26">
        <v>324004</v>
      </c>
      <c r="I2601" s="26"/>
      <c r="J2601" s="26">
        <v>1</v>
      </c>
      <c r="K2601" s="26">
        <v>1</v>
      </c>
      <c r="L2601" s="26">
        <f t="shared" si="314"/>
        <v>0</v>
      </c>
      <c r="M2601" s="26" t="s">
        <v>3539</v>
      </c>
      <c r="N2601" s="47">
        <v>45913</v>
      </c>
      <c r="O2601" s="57">
        <v>25498</v>
      </c>
      <c r="P2601" s="26" t="s">
        <v>631</v>
      </c>
      <c r="Q2601" s="26">
        <v>58155620983</v>
      </c>
      <c r="R2601" s="26" t="s">
        <v>41</v>
      </c>
      <c r="S2601" s="3">
        <v>4</v>
      </c>
      <c r="T2601" s="58"/>
      <c r="U2601" s="26" t="s">
        <v>19</v>
      </c>
      <c r="V2601" s="26" t="str">
        <f>VLOOKUP(P2601,'Customer List'!B:C,2,)</f>
        <v>Telangana</v>
      </c>
      <c r="W2601" s="59"/>
      <c r="X2601" s="47">
        <v>45915</v>
      </c>
      <c r="Y2601" s="26">
        <f t="shared" si="315"/>
        <v>2</v>
      </c>
      <c r="Z2601" s="26" t="str">
        <f t="shared" si="316"/>
        <v>Saturday</v>
      </c>
      <c r="AA2601" s="26" t="str">
        <f t="shared" si="317"/>
        <v>Monday</v>
      </c>
      <c r="AB2601" s="26" t="str">
        <f>VLOOKUP(U2601,'Currency Sheet'!A:C,3,)</f>
        <v>DOLLAR</v>
      </c>
    </row>
    <row r="2602" spans="1:28" x14ac:dyDescent="0.25">
      <c r="A2602" s="26">
        <f t="shared" si="318"/>
        <v>2601</v>
      </c>
      <c r="B2602" s="26" t="s">
        <v>3442</v>
      </c>
      <c r="C2602" s="47">
        <v>45905</v>
      </c>
      <c r="D2602" s="47">
        <v>45910</v>
      </c>
      <c r="E2602" s="8">
        <v>267.39999999999998</v>
      </c>
      <c r="F2602" s="8">
        <f t="shared" si="312"/>
        <v>23531.199999999997</v>
      </c>
      <c r="G2602" s="56">
        <f t="shared" si="313"/>
        <v>267.39999999999998</v>
      </c>
      <c r="H2602" s="26">
        <v>329918</v>
      </c>
      <c r="I2602" s="26"/>
      <c r="J2602" s="26">
        <v>1</v>
      </c>
      <c r="K2602" s="26">
        <v>1</v>
      </c>
      <c r="L2602" s="26">
        <f t="shared" si="314"/>
        <v>0</v>
      </c>
      <c r="M2602" s="26" t="s">
        <v>3537</v>
      </c>
      <c r="N2602" s="47">
        <v>45913</v>
      </c>
      <c r="O2602" s="57">
        <v>35526</v>
      </c>
      <c r="P2602" s="26" t="s">
        <v>893</v>
      </c>
      <c r="Q2602" s="26">
        <v>58155620762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Banglore</v>
      </c>
      <c r="W2602" s="59"/>
      <c r="X2602" s="47">
        <v>45915</v>
      </c>
      <c r="Y2602" s="26">
        <f t="shared" si="315"/>
        <v>2</v>
      </c>
      <c r="Z2602" s="26" t="str">
        <f t="shared" si="316"/>
        <v>Saturday</v>
      </c>
      <c r="AA2602" s="26" t="str">
        <f t="shared" si="317"/>
        <v>Monday</v>
      </c>
      <c r="AB2602" s="26" t="str">
        <f>VLOOKUP(U2602,'Currency Sheet'!A:C,3,)</f>
        <v>DOLLAR</v>
      </c>
    </row>
    <row r="2603" spans="1:28" x14ac:dyDescent="0.25">
      <c r="A2603" s="26">
        <f t="shared" si="318"/>
        <v>2602</v>
      </c>
      <c r="B2603" s="26" t="s">
        <v>3442</v>
      </c>
      <c r="C2603" s="47">
        <v>45905</v>
      </c>
      <c r="D2603" s="47">
        <v>45910</v>
      </c>
      <c r="E2603" s="8">
        <v>334.5</v>
      </c>
      <c r="F2603" s="8">
        <f t="shared" si="312"/>
        <v>29436</v>
      </c>
      <c r="G2603" s="56">
        <f t="shared" si="313"/>
        <v>334.5</v>
      </c>
      <c r="H2603" s="26">
        <v>329930</v>
      </c>
      <c r="I2603" s="26"/>
      <c r="J2603" s="26">
        <v>1</v>
      </c>
      <c r="K2603" s="26">
        <v>1</v>
      </c>
      <c r="L2603" s="26">
        <f t="shared" si="314"/>
        <v>0</v>
      </c>
      <c r="M2603" s="26" t="s">
        <v>3464</v>
      </c>
      <c r="N2603" s="47">
        <v>45911</v>
      </c>
      <c r="O2603" s="57">
        <v>42370</v>
      </c>
      <c r="P2603" s="26" t="s">
        <v>214</v>
      </c>
      <c r="Q2603" s="26" t="s">
        <v>1131</v>
      </c>
      <c r="R2603" s="26" t="s">
        <v>1131</v>
      </c>
      <c r="S2603" s="3">
        <v>4</v>
      </c>
      <c r="T2603" s="58"/>
      <c r="U2603" s="26" t="s">
        <v>19</v>
      </c>
      <c r="V2603" s="26" t="str">
        <f>VLOOKUP(P2603,'Customer List'!B:C,2,)</f>
        <v>Delhi</v>
      </c>
      <c r="W2603" s="59" t="s">
        <v>606</v>
      </c>
      <c r="X2603" s="47"/>
      <c r="Y2603" s="26" t="str">
        <f t="shared" si="315"/>
        <v/>
      </c>
      <c r="Z2603" s="26" t="str">
        <f t="shared" si="316"/>
        <v>Thursday</v>
      </c>
      <c r="AA2603" s="26" t="str">
        <f t="shared" si="317"/>
        <v/>
      </c>
      <c r="AB2603" s="26" t="str">
        <f>VLOOKUP(U2603,'Currency Sheet'!A:C,3,)</f>
        <v>DOLLAR</v>
      </c>
    </row>
    <row r="2604" spans="1:28" x14ac:dyDescent="0.25">
      <c r="A2604" s="26">
        <f t="shared" si="318"/>
        <v>2603</v>
      </c>
      <c r="B2604" s="26" t="s">
        <v>3442</v>
      </c>
      <c r="C2604" s="47">
        <v>45905</v>
      </c>
      <c r="D2604" s="47">
        <v>45910</v>
      </c>
      <c r="E2604" s="8">
        <v>301.5</v>
      </c>
      <c r="F2604" s="8">
        <f t="shared" si="312"/>
        <v>26532</v>
      </c>
      <c r="G2604" s="56">
        <f t="shared" si="313"/>
        <v>301.5</v>
      </c>
      <c r="H2604" s="26">
        <v>329932</v>
      </c>
      <c r="I2604" s="26"/>
      <c r="J2604" s="26">
        <v>1</v>
      </c>
      <c r="K2604" s="26">
        <v>1</v>
      </c>
      <c r="L2604" s="26">
        <f t="shared" si="314"/>
        <v>0</v>
      </c>
      <c r="M2604" s="26" t="s">
        <v>3546</v>
      </c>
      <c r="N2604" s="47">
        <v>45913</v>
      </c>
      <c r="O2604" s="57">
        <v>38190</v>
      </c>
      <c r="P2604" s="26" t="s">
        <v>618</v>
      </c>
      <c r="Q2604" s="26">
        <v>58155620725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Bhuvneshwar</v>
      </c>
      <c r="W2604" s="59"/>
      <c r="X2604" s="47">
        <v>45915</v>
      </c>
      <c r="Y2604" s="26">
        <f t="shared" si="315"/>
        <v>2</v>
      </c>
      <c r="Z2604" s="26" t="str">
        <f t="shared" si="316"/>
        <v>Saturday</v>
      </c>
      <c r="AA2604" s="26" t="str">
        <f t="shared" si="317"/>
        <v>Monday</v>
      </c>
      <c r="AB2604" s="26" t="str">
        <f>VLOOKUP(U2604,'Currency Sheet'!A:C,3,)</f>
        <v>DOLLAR</v>
      </c>
    </row>
    <row r="2605" spans="1:28" x14ac:dyDescent="0.25">
      <c r="A2605" s="26">
        <f t="shared" si="318"/>
        <v>2604</v>
      </c>
      <c r="B2605" s="26" t="s">
        <v>3442</v>
      </c>
      <c r="C2605" s="47">
        <v>45905</v>
      </c>
      <c r="D2605" s="47">
        <v>45910</v>
      </c>
      <c r="E2605" s="8">
        <v>254.8</v>
      </c>
      <c r="F2605" s="8">
        <f t="shared" si="312"/>
        <v>22422.400000000001</v>
      </c>
      <c r="G2605" s="56">
        <f t="shared" si="313"/>
        <v>254.8</v>
      </c>
      <c r="H2605" s="26">
        <v>330116</v>
      </c>
      <c r="I2605" s="26"/>
      <c r="J2605" s="26">
        <v>1</v>
      </c>
      <c r="K2605" s="26">
        <v>1</v>
      </c>
      <c r="L2605" s="26">
        <f t="shared" si="314"/>
        <v>0</v>
      </c>
      <c r="M2605" s="26" t="s">
        <v>3546</v>
      </c>
      <c r="N2605" s="47">
        <v>45913</v>
      </c>
      <c r="O2605" s="57">
        <v>34580</v>
      </c>
      <c r="P2605" s="26" t="s">
        <v>618</v>
      </c>
      <c r="Q2605" s="26">
        <v>58155620725</v>
      </c>
      <c r="R2605" s="26" t="s">
        <v>41</v>
      </c>
      <c r="S2605" s="3">
        <v>4</v>
      </c>
      <c r="T2605" s="58"/>
      <c r="U2605" s="26" t="s">
        <v>19</v>
      </c>
      <c r="V2605" s="26" t="str">
        <f>VLOOKUP(P2605,'Customer List'!B:C,2,)</f>
        <v>Bhuvneshwar</v>
      </c>
      <c r="W2605" s="59"/>
      <c r="X2605" s="47">
        <v>45915</v>
      </c>
      <c r="Y2605" s="26">
        <f t="shared" si="315"/>
        <v>2</v>
      </c>
      <c r="Z2605" s="26" t="str">
        <f t="shared" si="316"/>
        <v>Saturday</v>
      </c>
      <c r="AA2605" s="26" t="str">
        <f t="shared" si="317"/>
        <v>Monday</v>
      </c>
      <c r="AB2605" s="26" t="str">
        <f>VLOOKUP(U2605,'Currency Sheet'!A:C,3,)</f>
        <v>DOLLAR</v>
      </c>
    </row>
    <row r="2606" spans="1:28" x14ac:dyDescent="0.25">
      <c r="A2606" s="26">
        <f t="shared" si="318"/>
        <v>2605</v>
      </c>
      <c r="B2606" s="26" t="s">
        <v>3442</v>
      </c>
      <c r="C2606" s="47">
        <v>45905</v>
      </c>
      <c r="D2606" s="47">
        <v>45910</v>
      </c>
      <c r="E2606" s="8">
        <v>285</v>
      </c>
      <c r="F2606" s="8">
        <f t="shared" si="312"/>
        <v>25080</v>
      </c>
      <c r="G2606" s="56">
        <f t="shared" si="313"/>
        <v>285</v>
      </c>
      <c r="H2606" s="26">
        <v>333628</v>
      </c>
      <c r="I2606" s="26"/>
      <c r="J2606" s="26">
        <v>1</v>
      </c>
      <c r="K2606" s="26">
        <v>1</v>
      </c>
      <c r="L2606" s="26">
        <f t="shared" si="314"/>
        <v>0</v>
      </c>
      <c r="M2606" s="26" t="s">
        <v>3546</v>
      </c>
      <c r="N2606" s="47">
        <v>45913</v>
      </c>
      <c r="O2606" s="57">
        <v>36100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15"/>
        <v>2</v>
      </c>
      <c r="Z2606" s="26" t="str">
        <f t="shared" si="316"/>
        <v>Saturday</v>
      </c>
      <c r="AA2606" s="26" t="str">
        <f t="shared" si="317"/>
        <v>Monday</v>
      </c>
      <c r="AB2606" s="26" t="str">
        <f>VLOOKUP(U2606,'Currency Sheet'!A:C,3,)</f>
        <v>DOLLAR</v>
      </c>
    </row>
    <row r="2607" spans="1:28" x14ac:dyDescent="0.25">
      <c r="A2607" s="26">
        <f t="shared" si="318"/>
        <v>2606</v>
      </c>
      <c r="B2607" s="26" t="s">
        <v>3442</v>
      </c>
      <c r="C2607" s="47">
        <v>45905</v>
      </c>
      <c r="D2607" s="47">
        <v>45910</v>
      </c>
      <c r="E2607" s="8">
        <v>70.7</v>
      </c>
      <c r="F2607" s="8">
        <f t="shared" si="312"/>
        <v>6221.6</v>
      </c>
      <c r="G2607" s="56">
        <f t="shared" si="313"/>
        <v>70.7</v>
      </c>
      <c r="H2607" s="26">
        <v>334103</v>
      </c>
      <c r="I2607" s="26"/>
      <c r="J2607" s="26">
        <v>1</v>
      </c>
      <c r="K2607" s="26">
        <v>1</v>
      </c>
      <c r="L2607" s="26">
        <f t="shared" si="314"/>
        <v>0</v>
      </c>
      <c r="M2607" s="26" t="s">
        <v>3465</v>
      </c>
      <c r="N2607" s="47">
        <v>45911</v>
      </c>
      <c r="O2607" s="57">
        <v>9595</v>
      </c>
      <c r="P2607" s="26" t="s">
        <v>214</v>
      </c>
      <c r="Q2607" s="26" t="s">
        <v>1131</v>
      </c>
      <c r="R2607" s="26" t="s">
        <v>1131</v>
      </c>
      <c r="S2607" s="3">
        <v>4</v>
      </c>
      <c r="T2607" s="58"/>
      <c r="U2607" s="26" t="s">
        <v>19</v>
      </c>
      <c r="V2607" s="26" t="str">
        <f>VLOOKUP(P2607,'Customer List'!B:C,2,)</f>
        <v>Delhi</v>
      </c>
      <c r="W2607" s="59" t="s">
        <v>606</v>
      </c>
      <c r="X2607" s="47"/>
      <c r="Y2607" s="26" t="str">
        <f t="shared" si="315"/>
        <v/>
      </c>
      <c r="Z2607" s="26" t="str">
        <f t="shared" si="316"/>
        <v>Thursday</v>
      </c>
      <c r="AA2607" s="26" t="str">
        <f t="shared" si="317"/>
        <v/>
      </c>
      <c r="AB2607" s="26" t="str">
        <f>VLOOKUP(U2607,'Currency Sheet'!A:C,3,)</f>
        <v>DOLLAR</v>
      </c>
    </row>
    <row r="2608" spans="1:28" x14ac:dyDescent="0.25">
      <c r="A2608" s="26">
        <f t="shared" si="318"/>
        <v>2607</v>
      </c>
      <c r="B2608" s="26" t="s">
        <v>3442</v>
      </c>
      <c r="C2608" s="47">
        <v>45905</v>
      </c>
      <c r="D2608" s="47">
        <v>45910</v>
      </c>
      <c r="E2608" s="8">
        <v>304.5</v>
      </c>
      <c r="F2608" s="8">
        <f t="shared" si="312"/>
        <v>26796</v>
      </c>
      <c r="G2608" s="56">
        <f t="shared" si="313"/>
        <v>304.5</v>
      </c>
      <c r="H2608" s="26">
        <v>344836</v>
      </c>
      <c r="I2608" s="26"/>
      <c r="J2608" s="26">
        <v>1</v>
      </c>
      <c r="K2608" s="26">
        <v>1</v>
      </c>
      <c r="L2608" s="26">
        <f t="shared" si="314"/>
        <v>0</v>
      </c>
      <c r="M2608" s="26" t="s">
        <v>3537</v>
      </c>
      <c r="N2608" s="47">
        <v>45913</v>
      </c>
      <c r="O2608" s="57">
        <v>37758</v>
      </c>
      <c r="P2608" s="26" t="s">
        <v>893</v>
      </c>
      <c r="Q2608" s="26">
        <v>58155620762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Banglore</v>
      </c>
      <c r="W2608" s="59"/>
      <c r="X2608" s="47">
        <v>45915</v>
      </c>
      <c r="Y2608" s="26">
        <f t="shared" si="315"/>
        <v>2</v>
      </c>
      <c r="Z2608" s="26" t="str">
        <f t="shared" si="316"/>
        <v>Saturday</v>
      </c>
      <c r="AA2608" s="26" t="str">
        <f t="shared" si="317"/>
        <v>Monday</v>
      </c>
      <c r="AB2608" s="26" t="str">
        <f>VLOOKUP(U2608,'Currency Sheet'!A:C,3,)</f>
        <v>DOLLAR</v>
      </c>
    </row>
    <row r="2609" spans="1:28" x14ac:dyDescent="0.25">
      <c r="A2609" s="26">
        <f t="shared" si="318"/>
        <v>2608</v>
      </c>
      <c r="B2609" s="26" t="s">
        <v>3442</v>
      </c>
      <c r="C2609" s="47">
        <v>45905</v>
      </c>
      <c r="D2609" s="47">
        <v>45910</v>
      </c>
      <c r="E2609" s="8">
        <v>267.39999999999998</v>
      </c>
      <c r="F2609" s="8">
        <f t="shared" si="312"/>
        <v>23531.199999999997</v>
      </c>
      <c r="G2609" s="56">
        <f t="shared" si="313"/>
        <v>267.39999999999998</v>
      </c>
      <c r="H2609" s="26">
        <v>345016</v>
      </c>
      <c r="I2609" s="26"/>
      <c r="J2609" s="26">
        <v>1</v>
      </c>
      <c r="K2609" s="26">
        <v>1</v>
      </c>
      <c r="L2609" s="26">
        <f t="shared" si="314"/>
        <v>0</v>
      </c>
      <c r="M2609" s="26" t="s">
        <v>3464</v>
      </c>
      <c r="N2609" s="47">
        <v>45911</v>
      </c>
      <c r="O2609" s="57">
        <v>36290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 t="s">
        <v>606</v>
      </c>
      <c r="X2609" s="47"/>
      <c r="Y2609" s="26" t="str">
        <f t="shared" si="315"/>
        <v/>
      </c>
      <c r="Z2609" s="26" t="str">
        <f t="shared" si="316"/>
        <v>Thursday</v>
      </c>
      <c r="AA2609" s="26" t="str">
        <f t="shared" si="317"/>
        <v/>
      </c>
      <c r="AB2609" s="26" t="str">
        <f>VLOOKUP(U2609,'Currency Sheet'!A:C,3,)</f>
        <v>DOLLAR</v>
      </c>
    </row>
    <row r="2610" spans="1:28" x14ac:dyDescent="0.25">
      <c r="A2610" s="26">
        <f t="shared" si="318"/>
        <v>2609</v>
      </c>
      <c r="B2610" s="26" t="s">
        <v>3442</v>
      </c>
      <c r="C2610" s="47">
        <v>45905</v>
      </c>
      <c r="D2610" s="47">
        <v>45910</v>
      </c>
      <c r="E2610" s="8">
        <v>318</v>
      </c>
      <c r="F2610" s="8">
        <f t="shared" si="312"/>
        <v>27984</v>
      </c>
      <c r="G2610" s="56">
        <f t="shared" si="313"/>
        <v>318</v>
      </c>
      <c r="H2610" s="26">
        <v>345030</v>
      </c>
      <c r="I2610" s="26"/>
      <c r="J2610" s="26">
        <v>1</v>
      </c>
      <c r="K2610" s="26">
        <v>1</v>
      </c>
      <c r="L2610" s="26">
        <f t="shared" si="314"/>
        <v>0</v>
      </c>
      <c r="M2610" s="26" t="s">
        <v>3537</v>
      </c>
      <c r="N2610" s="47">
        <v>45913</v>
      </c>
      <c r="O2610" s="57">
        <v>39432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15"/>
        <v>2</v>
      </c>
      <c r="Z2610" s="26" t="str">
        <f t="shared" si="316"/>
        <v>Saturday</v>
      </c>
      <c r="AA2610" s="26" t="str">
        <f t="shared" si="317"/>
        <v>Monday</v>
      </c>
      <c r="AB2610" s="26" t="str">
        <f>VLOOKUP(U2610,'Currency Sheet'!A:C,3,)</f>
        <v>DOLLAR</v>
      </c>
    </row>
    <row r="2611" spans="1:28" x14ac:dyDescent="0.25">
      <c r="A2611" s="26">
        <f t="shared" si="318"/>
        <v>2610</v>
      </c>
      <c r="B2611" s="26" t="s">
        <v>3442</v>
      </c>
      <c r="C2611" s="47">
        <v>45905</v>
      </c>
      <c r="D2611" s="47">
        <v>45910</v>
      </c>
      <c r="E2611" s="8">
        <v>318</v>
      </c>
      <c r="F2611" s="8">
        <f t="shared" ref="F2611" si="319">IF(AB2611="DOLLAR",E2611*88,E2611)</f>
        <v>27984</v>
      </c>
      <c r="G2611" s="56">
        <f t="shared" ref="G2611" si="320">E2611*J2611</f>
        <v>318</v>
      </c>
      <c r="H2611" s="26">
        <v>345030</v>
      </c>
      <c r="I2611" s="26"/>
      <c r="J2611" s="26">
        <v>1</v>
      </c>
      <c r="K2611" s="26">
        <v>1</v>
      </c>
      <c r="L2611" s="26">
        <f t="shared" ref="L2611" si="321">J2611-K2611</f>
        <v>0</v>
      </c>
      <c r="M2611" s="26" t="s">
        <v>3552</v>
      </c>
      <c r="N2611" s="47">
        <v>45913</v>
      </c>
      <c r="O2611" s="57">
        <v>36252</v>
      </c>
      <c r="P2611" s="26" t="s">
        <v>243</v>
      </c>
      <c r="Q2611" s="26">
        <v>58155615103</v>
      </c>
      <c r="R2611" s="26" t="s">
        <v>41</v>
      </c>
      <c r="S2611" s="3">
        <v>4</v>
      </c>
      <c r="T2611" s="58"/>
      <c r="U2611" s="26" t="s">
        <v>19</v>
      </c>
      <c r="V2611" s="26" t="str">
        <f>VLOOKUP(P2611,'Customer List'!B:C,2,)</f>
        <v>Mumbai</v>
      </c>
      <c r="W2611" s="59"/>
      <c r="X2611" s="47">
        <v>45915</v>
      </c>
      <c r="Y2611" s="26">
        <f t="shared" ref="Y2611" si="322">IF(X2611="", "", X2611-N2611)</f>
        <v>2</v>
      </c>
      <c r="Z2611" s="26" t="str">
        <f t="shared" ref="Z2611" si="323">IF(N2611="", "", TEXT(N2611, "dddd"))</f>
        <v>Saturday</v>
      </c>
      <c r="AA2611" s="26" t="str">
        <f t="shared" ref="AA2611" si="324">IF(X2611="", "", TEXT(X2611, "dddd"))</f>
        <v>Monday</v>
      </c>
      <c r="AB2611" s="26" t="str">
        <f>VLOOKUP(U2611,'Currency Sheet'!A:C,3,)</f>
        <v>DOLLAR</v>
      </c>
    </row>
    <row r="2612" spans="1:28" x14ac:dyDescent="0.25">
      <c r="A2612" s="26">
        <f t="shared" si="318"/>
        <v>2611</v>
      </c>
      <c r="B2612" s="26" t="s">
        <v>3442</v>
      </c>
      <c r="C2612" s="47">
        <v>45905</v>
      </c>
      <c r="D2612" s="47">
        <v>45910</v>
      </c>
      <c r="E2612" s="8">
        <v>72.8</v>
      </c>
      <c r="F2612" s="8">
        <f t="shared" si="312"/>
        <v>6406.4</v>
      </c>
      <c r="G2612" s="56">
        <f t="shared" si="313"/>
        <v>72.8</v>
      </c>
      <c r="H2612" s="26">
        <v>349505</v>
      </c>
      <c r="I2612" s="26"/>
      <c r="J2612" s="26">
        <v>1</v>
      </c>
      <c r="K2612" s="26">
        <v>1</v>
      </c>
      <c r="L2612" s="26">
        <f t="shared" si="314"/>
        <v>0</v>
      </c>
      <c r="M2612" s="26" t="s">
        <v>3559</v>
      </c>
      <c r="N2612" s="47">
        <v>45915</v>
      </c>
      <c r="O2612" s="57">
        <v>11284</v>
      </c>
      <c r="P2612" s="26" t="s">
        <v>225</v>
      </c>
      <c r="Q2612" s="26" t="s">
        <v>3574</v>
      </c>
      <c r="R2612" s="26" t="s">
        <v>41</v>
      </c>
      <c r="S2612" s="3">
        <v>4</v>
      </c>
      <c r="T2612" s="58"/>
      <c r="U2612" s="26" t="s">
        <v>19</v>
      </c>
      <c r="V2612" s="26" t="str">
        <f>VLOOKUP(P2612,'Customer List'!B:C,2,)</f>
        <v>Punjab</v>
      </c>
      <c r="W2612" s="59"/>
      <c r="X2612" s="47">
        <v>45917</v>
      </c>
      <c r="Y2612" s="26">
        <f t="shared" si="315"/>
        <v>2</v>
      </c>
      <c r="Z2612" s="26" t="str">
        <f t="shared" si="316"/>
        <v>Monday</v>
      </c>
      <c r="AA2612" s="26" t="str">
        <f t="shared" si="317"/>
        <v>Wednesday</v>
      </c>
      <c r="AB2612" s="26" t="str">
        <f>VLOOKUP(U2612,'Currency Sheet'!A:C,3,)</f>
        <v>DOLLAR</v>
      </c>
    </row>
    <row r="2613" spans="1:28" x14ac:dyDescent="0.25">
      <c r="A2613" s="26">
        <f t="shared" si="318"/>
        <v>2612</v>
      </c>
      <c r="B2613" s="26" t="s">
        <v>3442</v>
      </c>
      <c r="C2613" s="47">
        <v>45905</v>
      </c>
      <c r="D2613" s="47">
        <v>45910</v>
      </c>
      <c r="E2613" s="8">
        <v>267.39999999999998</v>
      </c>
      <c r="F2613" s="8">
        <f t="shared" si="312"/>
        <v>23531.199999999997</v>
      </c>
      <c r="G2613" s="56">
        <f t="shared" si="313"/>
        <v>267.39999999999998</v>
      </c>
      <c r="H2613" s="26">
        <v>349914</v>
      </c>
      <c r="I2613" s="26"/>
      <c r="J2613" s="26">
        <v>1</v>
      </c>
      <c r="K2613" s="26">
        <v>1</v>
      </c>
      <c r="L2613" s="26">
        <f t="shared" si="314"/>
        <v>0</v>
      </c>
      <c r="M2613" s="26" t="s">
        <v>3548</v>
      </c>
      <c r="N2613" s="47">
        <v>45913</v>
      </c>
      <c r="O2613" s="57">
        <v>36290</v>
      </c>
      <c r="P2613" s="26" t="s">
        <v>618</v>
      </c>
      <c r="Q2613" s="26">
        <v>58155620725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Bhuvneshwar</v>
      </c>
      <c r="W2613" s="59"/>
      <c r="X2613" s="47">
        <v>45915</v>
      </c>
      <c r="Y2613" s="26">
        <f t="shared" si="315"/>
        <v>2</v>
      </c>
      <c r="Z2613" s="26" t="str">
        <f t="shared" si="316"/>
        <v>Saturday</v>
      </c>
      <c r="AA2613" s="26" t="str">
        <f t="shared" si="317"/>
        <v>Monday</v>
      </c>
      <c r="AB2613" s="26" t="str">
        <f>VLOOKUP(U2613,'Currency Sheet'!A:C,3,)</f>
        <v>DOLLAR</v>
      </c>
    </row>
    <row r="2614" spans="1:28" x14ac:dyDescent="0.25">
      <c r="A2614" s="26">
        <f t="shared" si="318"/>
        <v>2613</v>
      </c>
      <c r="B2614" s="26" t="s">
        <v>3442</v>
      </c>
      <c r="C2614" s="47">
        <v>45905</v>
      </c>
      <c r="D2614" s="47">
        <v>45910</v>
      </c>
      <c r="E2614" s="8">
        <v>86.8</v>
      </c>
      <c r="F2614" s="8">
        <f t="shared" ref="F2614:F2680" si="325">IF(AB2614="DOLLAR",E2614*88,E2614)</f>
        <v>7638.4</v>
      </c>
      <c r="G2614" s="56">
        <f t="shared" ref="G2614:G2680" si="326">E2614*J2614</f>
        <v>86.8</v>
      </c>
      <c r="H2614" s="26">
        <v>351703</v>
      </c>
      <c r="I2614" s="26"/>
      <c r="J2614" s="26">
        <v>1</v>
      </c>
      <c r="K2614" s="26">
        <v>1</v>
      </c>
      <c r="L2614" s="26">
        <f t="shared" si="314"/>
        <v>0</v>
      </c>
      <c r="M2614" s="26" t="s">
        <v>3555</v>
      </c>
      <c r="N2614" s="47">
        <v>45913</v>
      </c>
      <c r="O2614" s="57">
        <v>13454</v>
      </c>
      <c r="P2614" s="26" t="s">
        <v>631</v>
      </c>
      <c r="Q2614" s="26">
        <v>58155620983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Telangana</v>
      </c>
      <c r="W2614" s="59"/>
      <c r="X2614" s="47">
        <v>45915</v>
      </c>
      <c r="Y2614" s="26">
        <f t="shared" si="315"/>
        <v>2</v>
      </c>
      <c r="Z2614" s="26" t="str">
        <f t="shared" si="316"/>
        <v>Saturday</v>
      </c>
      <c r="AA2614" s="26" t="str">
        <f t="shared" si="317"/>
        <v>Monday</v>
      </c>
      <c r="AB2614" s="26" t="str">
        <f>VLOOKUP(U2614,'Currency Sheet'!A:C,3,)</f>
        <v>DOLLAR</v>
      </c>
    </row>
    <row r="2615" spans="1:28" x14ac:dyDescent="0.25">
      <c r="A2615" s="26">
        <f t="shared" si="318"/>
        <v>2614</v>
      </c>
      <c r="B2615" s="26" t="s">
        <v>3442</v>
      </c>
      <c r="C2615" s="47">
        <v>45905</v>
      </c>
      <c r="D2615" s="47">
        <v>45910</v>
      </c>
      <c r="E2615" s="8">
        <v>267.39999999999998</v>
      </c>
      <c r="F2615" s="8">
        <f t="shared" si="325"/>
        <v>23531.199999999997</v>
      </c>
      <c r="G2615" s="56">
        <f t="shared" si="326"/>
        <v>267.39999999999998</v>
      </c>
      <c r="H2615" s="26">
        <v>354510</v>
      </c>
      <c r="I2615" s="26"/>
      <c r="J2615" s="26">
        <v>1</v>
      </c>
      <c r="K2615" s="26">
        <v>1</v>
      </c>
      <c r="L2615" s="26">
        <f t="shared" si="314"/>
        <v>0</v>
      </c>
      <c r="M2615" s="26"/>
      <c r="N2615" s="47">
        <v>45916</v>
      </c>
      <c r="O2615" s="57"/>
      <c r="P2615" s="26" t="s">
        <v>3445</v>
      </c>
      <c r="Q2615" s="26"/>
      <c r="R2615" s="26"/>
      <c r="S2615" s="3">
        <v>4</v>
      </c>
      <c r="T2615" s="58"/>
      <c r="U2615" s="26" t="s">
        <v>19</v>
      </c>
      <c r="V2615" s="26" t="str">
        <f>VLOOKUP(P2615,'Customer List'!B:C,2,)</f>
        <v>DELHI</v>
      </c>
      <c r="W2615" s="59" t="s">
        <v>606</v>
      </c>
      <c r="X2615" s="47"/>
      <c r="Y2615" s="26" t="str">
        <f t="shared" si="315"/>
        <v/>
      </c>
      <c r="Z2615" s="26" t="str">
        <f t="shared" si="316"/>
        <v>Tuesday</v>
      </c>
      <c r="AA2615" s="26" t="str">
        <f t="shared" si="317"/>
        <v/>
      </c>
      <c r="AB2615" s="26" t="str">
        <f>VLOOKUP(U2615,'Currency Sheet'!A:C,3,)</f>
        <v>DOLLAR</v>
      </c>
    </row>
    <row r="2616" spans="1:28" x14ac:dyDescent="0.25">
      <c r="A2616" s="26">
        <f t="shared" si="318"/>
        <v>2615</v>
      </c>
      <c r="B2616" s="26" t="s">
        <v>3442</v>
      </c>
      <c r="C2616" s="47">
        <v>45905</v>
      </c>
      <c r="D2616" s="47">
        <v>45910</v>
      </c>
      <c r="E2616" s="8">
        <v>116.2</v>
      </c>
      <c r="F2616" s="8">
        <f t="shared" si="325"/>
        <v>10225.6</v>
      </c>
      <c r="G2616" s="56">
        <f t="shared" si="326"/>
        <v>116.2</v>
      </c>
      <c r="H2616" s="26">
        <v>357408</v>
      </c>
      <c r="I2616" s="26"/>
      <c r="J2616" s="26">
        <v>1</v>
      </c>
      <c r="K2616" s="26">
        <v>1</v>
      </c>
      <c r="L2616" s="26">
        <f t="shared" si="314"/>
        <v>0</v>
      </c>
      <c r="M2616" s="26" t="s">
        <v>3548</v>
      </c>
      <c r="N2616" s="47">
        <v>45913</v>
      </c>
      <c r="O2616" s="57">
        <v>15770</v>
      </c>
      <c r="P2616" s="26" t="s">
        <v>618</v>
      </c>
      <c r="Q2616" s="26">
        <v>58155620725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Bhuvneshwar</v>
      </c>
      <c r="W2616" s="59"/>
      <c r="X2616" s="47">
        <v>45915</v>
      </c>
      <c r="Y2616" s="26">
        <f t="shared" si="315"/>
        <v>2</v>
      </c>
      <c r="Z2616" s="26" t="str">
        <f t="shared" si="316"/>
        <v>Saturday</v>
      </c>
      <c r="AA2616" s="26" t="str">
        <f t="shared" si="317"/>
        <v>Monday</v>
      </c>
      <c r="AB2616" s="26" t="str">
        <f>VLOOKUP(U2616,'Currency Sheet'!A:C,3,)</f>
        <v>DOLLAR</v>
      </c>
    </row>
    <row r="2617" spans="1:28" x14ac:dyDescent="0.25">
      <c r="A2617" s="26">
        <f t="shared" si="318"/>
        <v>2616</v>
      </c>
      <c r="B2617" s="26" t="s">
        <v>3442</v>
      </c>
      <c r="C2617" s="47">
        <v>45905</v>
      </c>
      <c r="D2617" s="47">
        <v>45910</v>
      </c>
      <c r="E2617" s="8">
        <v>267.39999999999998</v>
      </c>
      <c r="F2617" s="8">
        <f t="shared" si="325"/>
        <v>23531.199999999997</v>
      </c>
      <c r="G2617" s="56">
        <f t="shared" si="326"/>
        <v>267.39999999999998</v>
      </c>
      <c r="H2617" s="26">
        <v>362578</v>
      </c>
      <c r="I2617" s="26"/>
      <c r="J2617" s="26">
        <v>1</v>
      </c>
      <c r="K2617" s="26">
        <v>1</v>
      </c>
      <c r="L2617" s="26">
        <f t="shared" si="314"/>
        <v>0</v>
      </c>
      <c r="M2617" s="26" t="s">
        <v>3546</v>
      </c>
      <c r="N2617" s="47">
        <v>45913</v>
      </c>
      <c r="O2617" s="57">
        <v>36290</v>
      </c>
      <c r="P2617" s="26" t="s">
        <v>618</v>
      </c>
      <c r="Q2617" s="26">
        <v>58155620725</v>
      </c>
      <c r="R2617" s="26" t="s">
        <v>41</v>
      </c>
      <c r="S2617" s="3">
        <v>4</v>
      </c>
      <c r="T2617" s="58"/>
      <c r="U2617" s="26" t="s">
        <v>19</v>
      </c>
      <c r="V2617" s="26" t="str">
        <f>VLOOKUP(P2617,'Customer List'!B:C,2,)</f>
        <v>Bhuvneshwar</v>
      </c>
      <c r="W2617" s="59"/>
      <c r="X2617" s="47">
        <v>45915</v>
      </c>
      <c r="Y2617" s="26">
        <f t="shared" si="315"/>
        <v>2</v>
      </c>
      <c r="Z2617" s="26" t="str">
        <f t="shared" si="316"/>
        <v>Saturday</v>
      </c>
      <c r="AA2617" s="26" t="str">
        <f t="shared" si="317"/>
        <v>Monday</v>
      </c>
      <c r="AB2617" s="26" t="str">
        <f>VLOOKUP(U2617,'Currency Sheet'!A:C,3,)</f>
        <v>DOLLAR</v>
      </c>
    </row>
    <row r="2618" spans="1:28" x14ac:dyDescent="0.25">
      <c r="A2618" s="26">
        <f t="shared" si="318"/>
        <v>2617</v>
      </c>
      <c r="B2618" s="26" t="s">
        <v>3442</v>
      </c>
      <c r="C2618" s="47">
        <v>45905</v>
      </c>
      <c r="D2618" s="47">
        <v>45910</v>
      </c>
      <c r="E2618" s="8">
        <v>111.3</v>
      </c>
      <c r="F2618" s="8">
        <f t="shared" si="325"/>
        <v>9794.4</v>
      </c>
      <c r="G2618" s="56">
        <f t="shared" si="326"/>
        <v>111.3</v>
      </c>
      <c r="H2618" s="26">
        <v>369307</v>
      </c>
      <c r="I2618" s="26"/>
      <c r="J2618" s="26">
        <v>1</v>
      </c>
      <c r="K2618" s="26">
        <v>1</v>
      </c>
      <c r="L2618" s="26">
        <f t="shared" si="314"/>
        <v>0</v>
      </c>
      <c r="M2618" s="26" t="s">
        <v>3539</v>
      </c>
      <c r="N2618" s="47">
        <v>45913</v>
      </c>
      <c r="O2618" s="57">
        <v>17252</v>
      </c>
      <c r="P2618" s="26" t="s">
        <v>631</v>
      </c>
      <c r="Q2618" s="26">
        <v>58155620983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Telangana</v>
      </c>
      <c r="W2618" s="59"/>
      <c r="X2618" s="47">
        <v>45915</v>
      </c>
      <c r="Y2618" s="26">
        <f t="shared" si="315"/>
        <v>2</v>
      </c>
      <c r="Z2618" s="26" t="str">
        <f t="shared" si="316"/>
        <v>Saturday</v>
      </c>
      <c r="AA2618" s="26" t="str">
        <f t="shared" si="317"/>
        <v>Monday</v>
      </c>
      <c r="AB2618" s="26" t="str">
        <f>VLOOKUP(U2618,'Currency Sheet'!A:C,3,)</f>
        <v>DOLLAR</v>
      </c>
    </row>
    <row r="2619" spans="1:28" x14ac:dyDescent="0.25">
      <c r="A2619" s="26">
        <f t="shared" si="318"/>
        <v>2618</v>
      </c>
      <c r="B2619" s="26" t="s">
        <v>3442</v>
      </c>
      <c r="C2619" s="47">
        <v>45905</v>
      </c>
      <c r="D2619" s="47">
        <v>45910</v>
      </c>
      <c r="E2619" s="8">
        <v>275.10000000000002</v>
      </c>
      <c r="F2619" s="8">
        <f t="shared" si="325"/>
        <v>24208.800000000003</v>
      </c>
      <c r="G2619" s="56">
        <f t="shared" si="326"/>
        <v>275.10000000000002</v>
      </c>
      <c r="H2619" s="26">
        <v>369308</v>
      </c>
      <c r="I2619" s="26"/>
      <c r="J2619" s="26">
        <v>1</v>
      </c>
      <c r="K2619" s="26">
        <v>1</v>
      </c>
      <c r="L2619" s="26">
        <f t="shared" si="314"/>
        <v>0</v>
      </c>
      <c r="M2619" s="26" t="s">
        <v>3539</v>
      </c>
      <c r="N2619" s="47">
        <v>45913</v>
      </c>
      <c r="O2619" s="57">
        <v>42641</v>
      </c>
      <c r="P2619" s="26" t="s">
        <v>631</v>
      </c>
      <c r="Q2619" s="26">
        <v>58155620983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Telangana</v>
      </c>
      <c r="W2619" s="59"/>
      <c r="X2619" s="47">
        <v>45915</v>
      </c>
      <c r="Y2619" s="26">
        <f t="shared" si="315"/>
        <v>2</v>
      </c>
      <c r="Z2619" s="26" t="str">
        <f t="shared" si="316"/>
        <v>Saturday</v>
      </c>
      <c r="AA2619" s="26" t="str">
        <f t="shared" si="317"/>
        <v>Monday</v>
      </c>
      <c r="AB2619" s="26" t="str">
        <f>VLOOKUP(U2619,'Currency Sheet'!A:C,3,)</f>
        <v>DOLLAR</v>
      </c>
    </row>
    <row r="2620" spans="1:28" x14ac:dyDescent="0.25">
      <c r="A2620" s="26">
        <f t="shared" si="318"/>
        <v>2619</v>
      </c>
      <c r="B2620" s="26" t="s">
        <v>3442</v>
      </c>
      <c r="C2620" s="47">
        <v>45905</v>
      </c>
      <c r="D2620" s="47">
        <v>45910</v>
      </c>
      <c r="E2620" s="8">
        <v>326.25</v>
      </c>
      <c r="F2620" s="8">
        <f t="shared" si="325"/>
        <v>28710</v>
      </c>
      <c r="G2620" s="56">
        <f t="shared" si="326"/>
        <v>326.25</v>
      </c>
      <c r="H2620" s="26">
        <v>369624</v>
      </c>
      <c r="I2620" s="26"/>
      <c r="J2620" s="26">
        <v>1</v>
      </c>
      <c r="K2620" s="26">
        <v>1</v>
      </c>
      <c r="L2620" s="26">
        <f t="shared" si="314"/>
        <v>0</v>
      </c>
      <c r="M2620" s="26"/>
      <c r="N2620" s="47">
        <v>45918</v>
      </c>
      <c r="O2620" s="57"/>
      <c r="P2620" s="26" t="s">
        <v>3446</v>
      </c>
      <c r="Q2620" s="26" t="s">
        <v>1131</v>
      </c>
      <c r="R2620" s="26" t="s">
        <v>1131</v>
      </c>
      <c r="S2620" s="3">
        <v>4</v>
      </c>
      <c r="T2620" s="58"/>
      <c r="U2620" s="26" t="s">
        <v>19</v>
      </c>
      <c r="V2620" s="26" t="str">
        <f>VLOOKUP(P2620,'Customer List'!B:C,2,)</f>
        <v>DELHI</v>
      </c>
      <c r="W2620" s="59" t="s">
        <v>606</v>
      </c>
      <c r="X2620" s="47"/>
      <c r="Y2620" s="26" t="str">
        <f t="shared" si="315"/>
        <v/>
      </c>
      <c r="Z2620" s="26" t="str">
        <f t="shared" si="316"/>
        <v>Thursday</v>
      </c>
      <c r="AA2620" s="26" t="str">
        <f t="shared" si="317"/>
        <v/>
      </c>
      <c r="AB2620" s="26" t="str">
        <f>VLOOKUP(U2620,'Currency Sheet'!A:C,3,)</f>
        <v>DOLLAR</v>
      </c>
    </row>
    <row r="2621" spans="1:28" x14ac:dyDescent="0.25">
      <c r="A2621" s="26">
        <f t="shared" si="318"/>
        <v>2620</v>
      </c>
      <c r="B2621" s="26" t="s">
        <v>3442</v>
      </c>
      <c r="C2621" s="47">
        <v>45905</v>
      </c>
      <c r="D2621" s="47">
        <v>45910</v>
      </c>
      <c r="E2621" s="8">
        <v>234.5</v>
      </c>
      <c r="F2621" s="8">
        <f t="shared" si="325"/>
        <v>20636</v>
      </c>
      <c r="G2621" s="56">
        <f t="shared" si="326"/>
        <v>234.5</v>
      </c>
      <c r="H2621" s="26">
        <v>372208</v>
      </c>
      <c r="I2621" s="26"/>
      <c r="J2621" s="26">
        <v>1</v>
      </c>
      <c r="K2621" s="26">
        <v>1</v>
      </c>
      <c r="L2621" s="26">
        <f t="shared" si="314"/>
        <v>0</v>
      </c>
      <c r="M2621" s="26" t="s">
        <v>3548</v>
      </c>
      <c r="N2621" s="47">
        <v>45913</v>
      </c>
      <c r="O2621" s="57">
        <v>31825</v>
      </c>
      <c r="P2621" s="26" t="s">
        <v>618</v>
      </c>
      <c r="Q2621" s="26">
        <v>58155620725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Bhuvneshwar</v>
      </c>
      <c r="W2621" s="59"/>
      <c r="X2621" s="47">
        <v>45915</v>
      </c>
      <c r="Y2621" s="26">
        <f t="shared" si="315"/>
        <v>2</v>
      </c>
      <c r="Z2621" s="26" t="str">
        <f t="shared" si="316"/>
        <v>Saturday</v>
      </c>
      <c r="AA2621" s="26" t="str">
        <f t="shared" si="317"/>
        <v>Monday</v>
      </c>
      <c r="AB2621" s="26" t="str">
        <f>VLOOKUP(U2621,'Currency Sheet'!A:C,3,)</f>
        <v>DOLLAR</v>
      </c>
    </row>
    <row r="2622" spans="1:28" x14ac:dyDescent="0.25">
      <c r="A2622" s="26">
        <f t="shared" si="318"/>
        <v>2621</v>
      </c>
      <c r="B2622" s="26" t="s">
        <v>3442</v>
      </c>
      <c r="C2622" s="47">
        <v>45905</v>
      </c>
      <c r="D2622" s="47">
        <v>45910</v>
      </c>
      <c r="E2622" s="8">
        <v>1</v>
      </c>
      <c r="F2622" s="8">
        <f t="shared" si="325"/>
        <v>88</v>
      </c>
      <c r="G2622" s="56">
        <f t="shared" si="326"/>
        <v>1</v>
      </c>
      <c r="H2622" s="26">
        <v>387103</v>
      </c>
      <c r="I2622" s="26"/>
      <c r="J2622" s="26">
        <v>1</v>
      </c>
      <c r="K2622" s="26">
        <v>1</v>
      </c>
      <c r="L2622" s="26">
        <f t="shared" si="314"/>
        <v>0</v>
      </c>
      <c r="M2622" s="26"/>
      <c r="N2622" s="47">
        <v>45916</v>
      </c>
      <c r="O2622" s="57"/>
      <c r="P2622" s="26" t="s">
        <v>17</v>
      </c>
      <c r="Q2622" s="26"/>
      <c r="R2622" s="26"/>
      <c r="S2622" s="3">
        <v>4</v>
      </c>
      <c r="T2622" s="58" t="s">
        <v>3447</v>
      </c>
      <c r="U2622" s="26" t="s">
        <v>19</v>
      </c>
      <c r="V2622" s="26" t="str">
        <f>VLOOKUP(P2622,'Customer List'!B:C,2,)</f>
        <v>Delhi</v>
      </c>
      <c r="W2622" s="59" t="s">
        <v>3448</v>
      </c>
      <c r="X2622" s="47"/>
      <c r="Y2622" s="26" t="str">
        <f t="shared" si="315"/>
        <v/>
      </c>
      <c r="Z2622" s="26" t="str">
        <f t="shared" si="316"/>
        <v>Tuesday</v>
      </c>
      <c r="AA2622" s="26" t="str">
        <f t="shared" si="317"/>
        <v/>
      </c>
      <c r="AB2622" s="26" t="str">
        <f>VLOOKUP(U2622,'Currency Sheet'!A:C,3,)</f>
        <v>DOLLAR</v>
      </c>
    </row>
    <row r="2623" spans="1:28" x14ac:dyDescent="0.25">
      <c r="A2623" s="26">
        <f t="shared" si="318"/>
        <v>2622</v>
      </c>
      <c r="B2623" s="26" t="s">
        <v>3442</v>
      </c>
      <c r="C2623" s="47">
        <v>45905</v>
      </c>
      <c r="D2623" s="47">
        <v>45910</v>
      </c>
      <c r="E2623" s="8">
        <v>1</v>
      </c>
      <c r="F2623" s="8">
        <f t="shared" si="325"/>
        <v>88</v>
      </c>
      <c r="G2623" s="56">
        <f t="shared" si="326"/>
        <v>1</v>
      </c>
      <c r="H2623" s="26">
        <v>387203</v>
      </c>
      <c r="I2623" s="26"/>
      <c r="J2623" s="26">
        <v>1</v>
      </c>
      <c r="K2623" s="26">
        <v>1</v>
      </c>
      <c r="L2623" s="26">
        <f t="shared" si="314"/>
        <v>0</v>
      </c>
      <c r="M2623" s="26"/>
      <c r="N2623" s="47">
        <v>45916</v>
      </c>
      <c r="O2623" s="57"/>
      <c r="P2623" s="26" t="s">
        <v>17</v>
      </c>
      <c r="Q2623" s="26"/>
      <c r="R2623" s="26"/>
      <c r="S2623" s="3">
        <v>4</v>
      </c>
      <c r="T2623" s="58" t="s">
        <v>3447</v>
      </c>
      <c r="U2623" s="26" t="s">
        <v>19</v>
      </c>
      <c r="V2623" s="26" t="str">
        <f>VLOOKUP(P2623,'Customer List'!B:C,2,)</f>
        <v>Delhi</v>
      </c>
      <c r="W2623" s="59" t="s">
        <v>3448</v>
      </c>
      <c r="X2623" s="47"/>
      <c r="Y2623" s="26" t="str">
        <f t="shared" si="315"/>
        <v/>
      </c>
      <c r="Z2623" s="26" t="str">
        <f t="shared" si="316"/>
        <v>Tuesday</v>
      </c>
      <c r="AA2623" s="26" t="str">
        <f t="shared" si="317"/>
        <v/>
      </c>
      <c r="AB2623" s="26" t="str">
        <f>VLOOKUP(U2623,'Currency Sheet'!A:C,3,)</f>
        <v>DOLLAR</v>
      </c>
    </row>
    <row r="2624" spans="1:28" x14ac:dyDescent="0.25">
      <c r="A2624" s="26">
        <f t="shared" si="318"/>
        <v>2623</v>
      </c>
      <c r="B2624" s="26" t="s">
        <v>3442</v>
      </c>
      <c r="C2624" s="47">
        <v>45905</v>
      </c>
      <c r="D2624" s="47">
        <v>45910</v>
      </c>
      <c r="E2624" s="8">
        <v>246.4</v>
      </c>
      <c r="F2624" s="8">
        <f t="shared" si="325"/>
        <v>21683.200000000001</v>
      </c>
      <c r="G2624" s="56">
        <f t="shared" si="326"/>
        <v>246.4</v>
      </c>
      <c r="H2624" s="26">
        <v>392918</v>
      </c>
      <c r="I2624" s="26"/>
      <c r="J2624" s="26">
        <v>1</v>
      </c>
      <c r="K2624" s="26">
        <v>1</v>
      </c>
      <c r="L2624" s="26">
        <f t="shared" si="314"/>
        <v>0</v>
      </c>
      <c r="M2624" s="26" t="s">
        <v>3546</v>
      </c>
      <c r="N2624" s="47">
        <v>45913</v>
      </c>
      <c r="O2624" s="57">
        <v>33440</v>
      </c>
      <c r="P2624" s="26" t="s">
        <v>618</v>
      </c>
      <c r="Q2624" s="26">
        <v>58155620725</v>
      </c>
      <c r="R2624" s="26" t="s">
        <v>41</v>
      </c>
      <c r="S2624" s="3">
        <v>4</v>
      </c>
      <c r="T2624" s="58"/>
      <c r="U2624" s="26" t="s">
        <v>19</v>
      </c>
      <c r="V2624" s="26" t="str">
        <f>VLOOKUP(P2624,'Customer List'!B:C,2,)</f>
        <v>Bhuvneshwar</v>
      </c>
      <c r="W2624" s="59"/>
      <c r="X2624" s="47">
        <v>45915</v>
      </c>
      <c r="Y2624" s="26">
        <f t="shared" si="315"/>
        <v>2</v>
      </c>
      <c r="Z2624" s="26" t="str">
        <f t="shared" si="316"/>
        <v>Saturday</v>
      </c>
      <c r="AA2624" s="26" t="str">
        <f t="shared" si="317"/>
        <v>Monday</v>
      </c>
      <c r="AB2624" s="26" t="str">
        <f>VLOOKUP(U2624,'Currency Sheet'!A:C,3,)</f>
        <v>DOLLAR</v>
      </c>
    </row>
    <row r="2625" spans="1:28" x14ac:dyDescent="0.25">
      <c r="A2625" s="26">
        <f t="shared" si="318"/>
        <v>2624</v>
      </c>
      <c r="B2625" s="26" t="s">
        <v>3442</v>
      </c>
      <c r="C2625" s="47">
        <v>45905</v>
      </c>
      <c r="D2625" s="47">
        <v>45910</v>
      </c>
      <c r="E2625" s="8">
        <v>53.9</v>
      </c>
      <c r="F2625" s="8">
        <f t="shared" si="325"/>
        <v>4743.2</v>
      </c>
      <c r="G2625" s="56">
        <f t="shared" si="326"/>
        <v>53.9</v>
      </c>
      <c r="H2625" s="26">
        <v>400112</v>
      </c>
      <c r="I2625" s="26"/>
      <c r="J2625" s="26">
        <v>1</v>
      </c>
      <c r="K2625" s="26">
        <v>1</v>
      </c>
      <c r="L2625" s="26">
        <f t="shared" si="314"/>
        <v>0</v>
      </c>
      <c r="M2625" s="26" t="s">
        <v>3532</v>
      </c>
      <c r="N2625" s="47">
        <v>45913</v>
      </c>
      <c r="O2625" s="57">
        <v>8115.8</v>
      </c>
      <c r="P2625" s="26" t="s">
        <v>2055</v>
      </c>
      <c r="Q2625" s="26">
        <v>58155617516</v>
      </c>
      <c r="R2625" s="26" t="s">
        <v>41</v>
      </c>
      <c r="S2625" s="3">
        <v>4</v>
      </c>
      <c r="T2625" s="58"/>
      <c r="U2625" s="26" t="s">
        <v>19</v>
      </c>
      <c r="V2625" s="26" t="str">
        <f>VLOOKUP(P2625,'Customer List'!B:C,2,)</f>
        <v>Hyderabad</v>
      </c>
      <c r="W2625" s="59"/>
      <c r="X2625" s="47">
        <v>45915</v>
      </c>
      <c r="Y2625" s="26">
        <f t="shared" si="315"/>
        <v>2</v>
      </c>
      <c r="Z2625" s="26" t="str">
        <f t="shared" si="316"/>
        <v>Saturday</v>
      </c>
      <c r="AA2625" s="26" t="str">
        <f t="shared" si="317"/>
        <v>Monday</v>
      </c>
      <c r="AB2625" s="26" t="str">
        <f>VLOOKUP(U2625,'Currency Sheet'!A:C,3,)</f>
        <v>DOLLAR</v>
      </c>
    </row>
    <row r="2626" spans="1:28" x14ac:dyDescent="0.25">
      <c r="A2626" s="26">
        <f t="shared" si="318"/>
        <v>2625</v>
      </c>
      <c r="B2626" s="26" t="s">
        <v>3442</v>
      </c>
      <c r="C2626" s="47">
        <v>45905</v>
      </c>
      <c r="D2626" s="47">
        <v>45910</v>
      </c>
      <c r="E2626" s="8">
        <v>125.3</v>
      </c>
      <c r="F2626" s="8">
        <f t="shared" si="325"/>
        <v>11026.4</v>
      </c>
      <c r="G2626" s="56">
        <f t="shared" si="326"/>
        <v>125.3</v>
      </c>
      <c r="H2626" s="26">
        <v>400126</v>
      </c>
      <c r="I2626" s="26"/>
      <c r="J2626" s="26">
        <v>1</v>
      </c>
      <c r="K2626" s="26">
        <v>1</v>
      </c>
      <c r="L2626" s="26">
        <f t="shared" si="314"/>
        <v>0</v>
      </c>
      <c r="M2626" s="26" t="s">
        <v>3548</v>
      </c>
      <c r="N2626" s="47">
        <v>45913</v>
      </c>
      <c r="O2626" s="57">
        <v>17005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15"/>
        <v>2</v>
      </c>
      <c r="Z2626" s="26" t="str">
        <f t="shared" si="316"/>
        <v>Saturday</v>
      </c>
      <c r="AA2626" s="26" t="str">
        <f t="shared" si="317"/>
        <v>Monday</v>
      </c>
      <c r="AB2626" s="26" t="str">
        <f>VLOOKUP(U2626,'Currency Sheet'!A:C,3,)</f>
        <v>DOLLAR</v>
      </c>
    </row>
    <row r="2627" spans="1:28" x14ac:dyDescent="0.25">
      <c r="A2627" s="26">
        <f t="shared" si="318"/>
        <v>2626</v>
      </c>
      <c r="B2627" s="26" t="s">
        <v>3442</v>
      </c>
      <c r="C2627" s="47">
        <v>45905</v>
      </c>
      <c r="D2627" s="47">
        <v>45910</v>
      </c>
      <c r="E2627" s="8">
        <v>146.30000000000001</v>
      </c>
      <c r="F2627" s="8">
        <f t="shared" si="325"/>
        <v>12874.400000000001</v>
      </c>
      <c r="G2627" s="56">
        <f t="shared" si="326"/>
        <v>146.30000000000001</v>
      </c>
      <c r="H2627" s="26">
        <v>400129</v>
      </c>
      <c r="I2627" s="26"/>
      <c r="J2627" s="26">
        <v>1</v>
      </c>
      <c r="K2627" s="26">
        <v>1</v>
      </c>
      <c r="L2627" s="26">
        <f t="shared" ref="L2627:L2690" si="327">J2627-K2627</f>
        <v>0</v>
      </c>
      <c r="M2627" s="26" t="s">
        <v>3548</v>
      </c>
      <c r="N2627" s="47">
        <v>45913</v>
      </c>
      <c r="O2627" s="57">
        <v>19855</v>
      </c>
      <c r="P2627" s="26" t="s">
        <v>618</v>
      </c>
      <c r="Q2627" s="26">
        <v>58155620725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Bhuvneshwar</v>
      </c>
      <c r="W2627" s="59"/>
      <c r="X2627" s="47">
        <v>45915</v>
      </c>
      <c r="Y2627" s="26">
        <f t="shared" ref="Y2627:Y2690" si="328">IF(X2627="", "", X2627-N2627)</f>
        <v>2</v>
      </c>
      <c r="Z2627" s="26" t="str">
        <f t="shared" ref="Z2627:Z2690" si="329">IF(N2627="", "", TEXT(N2627, "dddd"))</f>
        <v>Saturday</v>
      </c>
      <c r="AA2627" s="26" t="str">
        <f t="shared" ref="AA2627:AA2690" si="330">IF(X2627="", "", TEXT(X2627, "dddd"))</f>
        <v>Monday</v>
      </c>
      <c r="AB2627" s="26" t="str">
        <f>VLOOKUP(U2627,'Currency Sheet'!A:C,3,)</f>
        <v>DOLLAR</v>
      </c>
    </row>
    <row r="2628" spans="1:28" x14ac:dyDescent="0.25">
      <c r="A2628" s="26">
        <f t="shared" ref="A2628:A2691" si="331">A2627+1</f>
        <v>2627</v>
      </c>
      <c r="B2628" s="26" t="s">
        <v>3442</v>
      </c>
      <c r="C2628" s="47">
        <v>45905</v>
      </c>
      <c r="D2628" s="47">
        <v>45910</v>
      </c>
      <c r="E2628" s="8">
        <v>90.3</v>
      </c>
      <c r="F2628" s="8">
        <f t="shared" si="325"/>
        <v>7946.4</v>
      </c>
      <c r="G2628" s="56">
        <f t="shared" si="326"/>
        <v>90.3</v>
      </c>
      <c r="H2628" s="26">
        <v>400140</v>
      </c>
      <c r="I2628" s="26"/>
      <c r="J2628" s="26">
        <v>1</v>
      </c>
      <c r="K2628" s="26">
        <v>1</v>
      </c>
      <c r="L2628" s="26">
        <f t="shared" si="327"/>
        <v>0</v>
      </c>
      <c r="M2628" s="26" t="s">
        <v>3548</v>
      </c>
      <c r="N2628" s="47">
        <v>45913</v>
      </c>
      <c r="O2628" s="57">
        <v>12255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8"/>
        <v>2</v>
      </c>
      <c r="Z2628" s="26" t="str">
        <f t="shared" si="329"/>
        <v>Saturday</v>
      </c>
      <c r="AA2628" s="26" t="str">
        <f t="shared" si="330"/>
        <v>Monday</v>
      </c>
      <c r="AB2628" s="26" t="str">
        <f>VLOOKUP(U2628,'Currency Sheet'!A:C,3,)</f>
        <v>DOLLAR</v>
      </c>
    </row>
    <row r="2629" spans="1:28" x14ac:dyDescent="0.25">
      <c r="A2629" s="26">
        <f t="shared" si="331"/>
        <v>2628</v>
      </c>
      <c r="B2629" s="26" t="s">
        <v>3442</v>
      </c>
      <c r="C2629" s="47">
        <v>45905</v>
      </c>
      <c r="D2629" s="47">
        <v>45910</v>
      </c>
      <c r="E2629" s="8">
        <v>135.1</v>
      </c>
      <c r="F2629" s="8">
        <f t="shared" si="325"/>
        <v>11888.8</v>
      </c>
      <c r="G2629" s="56">
        <f t="shared" si="326"/>
        <v>135.1</v>
      </c>
      <c r="H2629" s="26">
        <v>400144</v>
      </c>
      <c r="I2629" s="26"/>
      <c r="J2629" s="26">
        <v>1</v>
      </c>
      <c r="K2629" s="26">
        <v>1</v>
      </c>
      <c r="L2629" s="26">
        <f t="shared" si="327"/>
        <v>0</v>
      </c>
      <c r="M2629" s="26" t="s">
        <v>3536</v>
      </c>
      <c r="N2629" s="47">
        <v>45913</v>
      </c>
      <c r="O2629" s="57">
        <v>20940.5</v>
      </c>
      <c r="P2629" s="26" t="s">
        <v>893</v>
      </c>
      <c r="Q2629" s="26">
        <v>58155620762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Banglore</v>
      </c>
      <c r="W2629" s="59"/>
      <c r="X2629" s="47">
        <v>45915</v>
      </c>
      <c r="Y2629" s="26">
        <f t="shared" si="328"/>
        <v>2</v>
      </c>
      <c r="Z2629" s="26" t="str">
        <f t="shared" si="329"/>
        <v>Saturday</v>
      </c>
      <c r="AA2629" s="26" t="str">
        <f t="shared" si="330"/>
        <v>Monday</v>
      </c>
      <c r="AB2629" s="26" t="str">
        <f>VLOOKUP(U2629,'Currency Sheet'!A:C,3,)</f>
        <v>DOLLAR</v>
      </c>
    </row>
    <row r="2630" spans="1:28" x14ac:dyDescent="0.25">
      <c r="A2630" s="26">
        <f t="shared" si="331"/>
        <v>2629</v>
      </c>
      <c r="B2630" s="26" t="s">
        <v>3442</v>
      </c>
      <c r="C2630" s="47">
        <v>45905</v>
      </c>
      <c r="D2630" s="47">
        <v>45910</v>
      </c>
      <c r="E2630" s="8">
        <v>147.69999999999999</v>
      </c>
      <c r="F2630" s="8">
        <f t="shared" si="325"/>
        <v>12997.599999999999</v>
      </c>
      <c r="G2630" s="56">
        <f t="shared" si="326"/>
        <v>147.69999999999999</v>
      </c>
      <c r="H2630" s="26">
        <v>400148</v>
      </c>
      <c r="I2630" s="26"/>
      <c r="J2630" s="26">
        <v>1</v>
      </c>
      <c r="K2630" s="26">
        <v>1</v>
      </c>
      <c r="L2630" s="26">
        <f t="shared" si="327"/>
        <v>0</v>
      </c>
      <c r="M2630" s="26" t="s">
        <v>3548</v>
      </c>
      <c r="N2630" s="47">
        <v>45913</v>
      </c>
      <c r="O2630" s="57">
        <v>20045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28"/>
        <v>2</v>
      </c>
      <c r="Z2630" s="26" t="str">
        <f t="shared" si="329"/>
        <v>Saturday</v>
      </c>
      <c r="AA2630" s="26" t="str">
        <f t="shared" si="330"/>
        <v>Monday</v>
      </c>
      <c r="AB2630" s="26" t="str">
        <f>VLOOKUP(U2630,'Currency Sheet'!A:C,3,)</f>
        <v>DOLLAR</v>
      </c>
    </row>
    <row r="2631" spans="1:28" x14ac:dyDescent="0.25">
      <c r="A2631" s="26">
        <f t="shared" si="331"/>
        <v>2630</v>
      </c>
      <c r="B2631" s="26" t="s">
        <v>3442</v>
      </c>
      <c r="C2631" s="47">
        <v>45905</v>
      </c>
      <c r="D2631" s="47">
        <v>45910</v>
      </c>
      <c r="E2631" s="8">
        <v>268.5</v>
      </c>
      <c r="F2631" s="8">
        <f t="shared" si="325"/>
        <v>23628</v>
      </c>
      <c r="G2631" s="56">
        <f t="shared" si="326"/>
        <v>268.5</v>
      </c>
      <c r="H2631" s="26">
        <v>400158</v>
      </c>
      <c r="I2631" s="26"/>
      <c r="J2631" s="26">
        <v>1</v>
      </c>
      <c r="K2631" s="26">
        <v>1</v>
      </c>
      <c r="L2631" s="26">
        <f t="shared" si="327"/>
        <v>0</v>
      </c>
      <c r="M2631" s="26" t="s">
        <v>3536</v>
      </c>
      <c r="N2631" s="47">
        <v>45913</v>
      </c>
      <c r="O2631" s="57">
        <v>38843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28"/>
        <v>2</v>
      </c>
      <c r="Z2631" s="26" t="str">
        <f t="shared" si="329"/>
        <v>Saturday</v>
      </c>
      <c r="AA2631" s="26" t="str">
        <f t="shared" si="330"/>
        <v>Monday</v>
      </c>
      <c r="AB2631" s="26" t="str">
        <f>VLOOKUP(U2631,'Currency Sheet'!A:C,3,)</f>
        <v>DOLLAR</v>
      </c>
    </row>
    <row r="2632" spans="1:28" x14ac:dyDescent="0.25">
      <c r="A2632" s="26">
        <f t="shared" si="331"/>
        <v>2631</v>
      </c>
      <c r="B2632" s="26" t="s">
        <v>3442</v>
      </c>
      <c r="C2632" s="47">
        <v>45905</v>
      </c>
      <c r="D2632" s="47">
        <v>45910</v>
      </c>
      <c r="E2632" s="8">
        <v>309.75</v>
      </c>
      <c r="F2632" s="8">
        <f t="shared" si="325"/>
        <v>27258</v>
      </c>
      <c r="G2632" s="56">
        <f t="shared" si="326"/>
        <v>619.5</v>
      </c>
      <c r="H2632" s="26">
        <v>400162</v>
      </c>
      <c r="I2632" s="26"/>
      <c r="J2632" s="26">
        <v>2</v>
      </c>
      <c r="K2632" s="26">
        <v>2</v>
      </c>
      <c r="L2632" s="26">
        <f t="shared" si="327"/>
        <v>0</v>
      </c>
      <c r="M2632" s="26" t="s">
        <v>3532</v>
      </c>
      <c r="N2632" s="47">
        <v>45913</v>
      </c>
      <c r="O2632" s="57">
        <v>87060.4</v>
      </c>
      <c r="P2632" s="26" t="s">
        <v>2055</v>
      </c>
      <c r="Q2632" s="26">
        <v>58155617516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Hyderabad</v>
      </c>
      <c r="W2632" s="59"/>
      <c r="X2632" s="47">
        <v>45915</v>
      </c>
      <c r="Y2632" s="26">
        <f t="shared" si="328"/>
        <v>2</v>
      </c>
      <c r="Z2632" s="26" t="str">
        <f t="shared" si="329"/>
        <v>Saturday</v>
      </c>
      <c r="AA2632" s="26" t="str">
        <f t="shared" si="330"/>
        <v>Monday</v>
      </c>
      <c r="AB2632" s="26" t="str">
        <f>VLOOKUP(U2632,'Currency Sheet'!A:C,3,)</f>
        <v>DOLLAR</v>
      </c>
    </row>
    <row r="2633" spans="1:28" x14ac:dyDescent="0.25">
      <c r="A2633" s="26">
        <f t="shared" si="331"/>
        <v>2632</v>
      </c>
      <c r="B2633" s="26" t="s">
        <v>3442</v>
      </c>
      <c r="C2633" s="47">
        <v>45905</v>
      </c>
      <c r="D2633" s="47">
        <v>45910</v>
      </c>
      <c r="E2633" s="8">
        <v>309.75</v>
      </c>
      <c r="F2633" s="8">
        <f t="shared" ref="F2633" si="332">IF(AB2633="DOLLAR",E2633*88,E2633)</f>
        <v>27258</v>
      </c>
      <c r="G2633" s="56">
        <f t="shared" ref="G2633" si="333">E2633*J2633</f>
        <v>309.75</v>
      </c>
      <c r="H2633" s="26">
        <v>400162</v>
      </c>
      <c r="I2633" s="26"/>
      <c r="J2633" s="26">
        <v>1</v>
      </c>
      <c r="K2633" s="26">
        <v>1</v>
      </c>
      <c r="L2633" s="26">
        <f t="shared" si="327"/>
        <v>0</v>
      </c>
      <c r="M2633" s="26" t="s">
        <v>3536</v>
      </c>
      <c r="N2633" s="47">
        <v>45913</v>
      </c>
      <c r="O2633" s="57">
        <v>44810.5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28"/>
        <v>2</v>
      </c>
      <c r="Z2633" s="26" t="str">
        <f t="shared" si="329"/>
        <v>Saturday</v>
      </c>
      <c r="AA2633" s="26" t="str">
        <f t="shared" si="330"/>
        <v>Monday</v>
      </c>
      <c r="AB2633" s="26" t="str">
        <f>VLOOKUP(U2633,'Currency Sheet'!A:C,3,)</f>
        <v>DOLLAR</v>
      </c>
    </row>
    <row r="2634" spans="1:28" x14ac:dyDescent="0.25">
      <c r="A2634" s="26">
        <f t="shared" si="331"/>
        <v>2633</v>
      </c>
      <c r="B2634" s="26" t="s">
        <v>3442</v>
      </c>
      <c r="C2634" s="47">
        <v>45905</v>
      </c>
      <c r="D2634" s="47">
        <v>45910</v>
      </c>
      <c r="E2634" s="8">
        <v>309.75</v>
      </c>
      <c r="F2634" s="8">
        <f t="shared" si="325"/>
        <v>27258</v>
      </c>
      <c r="G2634" s="56">
        <f t="shared" si="326"/>
        <v>309.75</v>
      </c>
      <c r="H2634" s="26">
        <v>400164</v>
      </c>
      <c r="I2634" s="26"/>
      <c r="J2634" s="26">
        <v>1</v>
      </c>
      <c r="K2634" s="26">
        <v>1</v>
      </c>
      <c r="L2634" s="26">
        <f t="shared" si="327"/>
        <v>0</v>
      </c>
      <c r="M2634" s="26" t="s">
        <v>3548</v>
      </c>
      <c r="N2634" s="47">
        <v>45913</v>
      </c>
      <c r="O2634" s="57">
        <v>39235</v>
      </c>
      <c r="P2634" s="26" t="s">
        <v>618</v>
      </c>
      <c r="Q2634" s="26">
        <v>58155620725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Bhuvneshwar</v>
      </c>
      <c r="W2634" s="59"/>
      <c r="X2634" s="47">
        <v>45915</v>
      </c>
      <c r="Y2634" s="26">
        <f t="shared" si="328"/>
        <v>2</v>
      </c>
      <c r="Z2634" s="26" t="str">
        <f t="shared" si="329"/>
        <v>Saturday</v>
      </c>
      <c r="AA2634" s="26" t="str">
        <f t="shared" si="330"/>
        <v>Monday</v>
      </c>
      <c r="AB2634" s="26" t="str">
        <f>VLOOKUP(U2634,'Currency Sheet'!A:C,3,)</f>
        <v>DOLLAR</v>
      </c>
    </row>
    <row r="2635" spans="1:28" x14ac:dyDescent="0.25">
      <c r="A2635" s="26">
        <f t="shared" si="331"/>
        <v>2634</v>
      </c>
      <c r="B2635" s="26" t="s">
        <v>3442</v>
      </c>
      <c r="C2635" s="47">
        <v>45905</v>
      </c>
      <c r="D2635" s="47">
        <v>45910</v>
      </c>
      <c r="E2635" s="8">
        <v>309.75</v>
      </c>
      <c r="F2635" s="8">
        <f t="shared" si="325"/>
        <v>27258</v>
      </c>
      <c r="G2635" s="56">
        <f t="shared" si="326"/>
        <v>619.5</v>
      </c>
      <c r="H2635" s="26">
        <v>400168</v>
      </c>
      <c r="I2635" s="26"/>
      <c r="J2635" s="26">
        <v>2</v>
      </c>
      <c r="K2635" s="26">
        <v>2</v>
      </c>
      <c r="L2635" s="26">
        <f t="shared" si="327"/>
        <v>0</v>
      </c>
      <c r="M2635" s="26" t="s">
        <v>3532</v>
      </c>
      <c r="N2635" s="47">
        <v>45913</v>
      </c>
      <c r="O2635" s="57">
        <v>87060.4</v>
      </c>
      <c r="P2635" s="26" t="s">
        <v>2055</v>
      </c>
      <c r="Q2635" s="26">
        <v>58155617516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Hyderabad</v>
      </c>
      <c r="W2635" s="59"/>
      <c r="X2635" s="47">
        <v>45915</v>
      </c>
      <c r="Y2635" s="26">
        <f t="shared" si="328"/>
        <v>2</v>
      </c>
      <c r="Z2635" s="26" t="str">
        <f t="shared" si="329"/>
        <v>Saturday</v>
      </c>
      <c r="AA2635" s="26" t="str">
        <f t="shared" si="330"/>
        <v>Monday</v>
      </c>
      <c r="AB2635" s="26" t="str">
        <f>VLOOKUP(U2635,'Currency Sheet'!A:C,3,)</f>
        <v>DOLLAR</v>
      </c>
    </row>
    <row r="2636" spans="1:28" x14ac:dyDescent="0.25">
      <c r="A2636" s="26">
        <f t="shared" si="331"/>
        <v>2635</v>
      </c>
      <c r="B2636" s="26" t="s">
        <v>3442</v>
      </c>
      <c r="C2636" s="47">
        <v>45905</v>
      </c>
      <c r="D2636" s="47">
        <v>45910</v>
      </c>
      <c r="E2636" s="8">
        <v>288.75</v>
      </c>
      <c r="F2636" s="8">
        <f t="shared" si="325"/>
        <v>25410</v>
      </c>
      <c r="G2636" s="56">
        <f t="shared" si="326"/>
        <v>288.75</v>
      </c>
      <c r="H2636" s="26">
        <v>400172</v>
      </c>
      <c r="I2636" s="26"/>
      <c r="J2636" s="26">
        <v>1</v>
      </c>
      <c r="K2636" s="26">
        <v>1</v>
      </c>
      <c r="L2636" s="26">
        <f t="shared" si="327"/>
        <v>0</v>
      </c>
      <c r="M2636" s="26" t="s">
        <v>3536</v>
      </c>
      <c r="N2636" s="47">
        <v>45913</v>
      </c>
      <c r="O2636" s="57">
        <v>41772.5</v>
      </c>
      <c r="P2636" s="26" t="s">
        <v>893</v>
      </c>
      <c r="Q2636" s="26">
        <v>58155620762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Banglore</v>
      </c>
      <c r="W2636" s="59"/>
      <c r="X2636" s="47">
        <v>45915</v>
      </c>
      <c r="Y2636" s="26">
        <f t="shared" si="328"/>
        <v>2</v>
      </c>
      <c r="Z2636" s="26" t="str">
        <f t="shared" si="329"/>
        <v>Saturday</v>
      </c>
      <c r="AA2636" s="26" t="str">
        <f t="shared" si="330"/>
        <v>Monday</v>
      </c>
      <c r="AB2636" s="26" t="str">
        <f>VLOOKUP(U2636,'Currency Sheet'!A:C,3,)</f>
        <v>DOLLAR</v>
      </c>
    </row>
    <row r="2637" spans="1:28" x14ac:dyDescent="0.25">
      <c r="A2637" s="26">
        <f t="shared" si="331"/>
        <v>2636</v>
      </c>
      <c r="B2637" s="26" t="s">
        <v>3442</v>
      </c>
      <c r="C2637" s="47">
        <v>45905</v>
      </c>
      <c r="D2637" s="47">
        <v>45910</v>
      </c>
      <c r="E2637" s="8">
        <v>160.30000000000001</v>
      </c>
      <c r="F2637" s="8">
        <f t="shared" si="325"/>
        <v>14106.400000000001</v>
      </c>
      <c r="G2637" s="56">
        <f t="shared" si="326"/>
        <v>160.30000000000001</v>
      </c>
      <c r="H2637" s="26">
        <v>400176</v>
      </c>
      <c r="I2637" s="26"/>
      <c r="J2637" s="26">
        <v>1</v>
      </c>
      <c r="K2637" s="26">
        <v>1</v>
      </c>
      <c r="L2637" s="26">
        <f t="shared" si="327"/>
        <v>0</v>
      </c>
      <c r="M2637" s="26" t="s">
        <v>3536</v>
      </c>
      <c r="N2637" s="47">
        <v>45913</v>
      </c>
      <c r="O2637" s="57">
        <v>24846.5</v>
      </c>
      <c r="P2637" s="26" t="s">
        <v>893</v>
      </c>
      <c r="Q2637" s="26">
        <v>58155620762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Banglore</v>
      </c>
      <c r="W2637" s="59"/>
      <c r="X2637" s="47">
        <v>45915</v>
      </c>
      <c r="Y2637" s="26">
        <f t="shared" si="328"/>
        <v>2</v>
      </c>
      <c r="Z2637" s="26" t="str">
        <f t="shared" si="329"/>
        <v>Saturday</v>
      </c>
      <c r="AA2637" s="26" t="str">
        <f t="shared" si="330"/>
        <v>Monday</v>
      </c>
      <c r="AB2637" s="26" t="str">
        <f>VLOOKUP(U2637,'Currency Sheet'!A:C,3,)</f>
        <v>DOLLAR</v>
      </c>
    </row>
    <row r="2638" spans="1:28" x14ac:dyDescent="0.25">
      <c r="A2638" s="26">
        <f t="shared" si="331"/>
        <v>2637</v>
      </c>
      <c r="B2638" s="26" t="s">
        <v>3442</v>
      </c>
      <c r="C2638" s="47">
        <v>45905</v>
      </c>
      <c r="D2638" s="47">
        <v>45910</v>
      </c>
      <c r="E2638" s="8">
        <v>144.19999999999999</v>
      </c>
      <c r="F2638" s="8">
        <f t="shared" si="325"/>
        <v>12689.599999999999</v>
      </c>
      <c r="G2638" s="56">
        <f t="shared" si="326"/>
        <v>144.19999999999999</v>
      </c>
      <c r="H2638" s="26">
        <v>400330</v>
      </c>
      <c r="I2638" s="26"/>
      <c r="J2638" s="26">
        <v>1</v>
      </c>
      <c r="K2638" s="26">
        <v>1</v>
      </c>
      <c r="L2638" s="26">
        <f t="shared" si="327"/>
        <v>0</v>
      </c>
      <c r="M2638" s="26" t="s">
        <v>3548</v>
      </c>
      <c r="N2638" s="47">
        <v>45913</v>
      </c>
      <c r="O2638" s="57">
        <v>19570</v>
      </c>
      <c r="P2638" s="26" t="s">
        <v>618</v>
      </c>
      <c r="Q2638" s="26">
        <v>58155620725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Bhuvneshwar</v>
      </c>
      <c r="W2638" s="59"/>
      <c r="X2638" s="47">
        <v>45915</v>
      </c>
      <c r="Y2638" s="26">
        <f t="shared" si="328"/>
        <v>2</v>
      </c>
      <c r="Z2638" s="26" t="str">
        <f t="shared" si="329"/>
        <v>Saturday</v>
      </c>
      <c r="AA2638" s="26" t="str">
        <f t="shared" si="330"/>
        <v>Monday</v>
      </c>
      <c r="AB2638" s="26" t="str">
        <f>VLOOKUP(U2638,'Currency Sheet'!A:C,3,)</f>
        <v>DOLLAR</v>
      </c>
    </row>
    <row r="2639" spans="1:28" x14ac:dyDescent="0.25">
      <c r="A2639" s="26">
        <f t="shared" si="331"/>
        <v>2638</v>
      </c>
      <c r="B2639" s="26" t="s">
        <v>3442</v>
      </c>
      <c r="C2639" s="47">
        <v>45905</v>
      </c>
      <c r="D2639" s="47">
        <v>45910</v>
      </c>
      <c r="E2639" s="8">
        <v>74.2</v>
      </c>
      <c r="F2639" s="8">
        <f t="shared" si="325"/>
        <v>6529.6</v>
      </c>
      <c r="G2639" s="56">
        <f t="shared" si="326"/>
        <v>74.2</v>
      </c>
      <c r="H2639" s="26">
        <v>400506</v>
      </c>
      <c r="I2639" s="26"/>
      <c r="J2639" s="26">
        <v>1</v>
      </c>
      <c r="K2639" s="26">
        <v>1</v>
      </c>
      <c r="L2639" s="26">
        <f t="shared" si="327"/>
        <v>0</v>
      </c>
      <c r="M2639" s="26" t="s">
        <v>3532</v>
      </c>
      <c r="N2639" s="47">
        <v>45913</v>
      </c>
      <c r="O2639" s="57">
        <v>11172.4</v>
      </c>
      <c r="P2639" s="26" t="s">
        <v>2055</v>
      </c>
      <c r="Q2639" s="26">
        <v>58155617516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Hyderabad</v>
      </c>
      <c r="W2639" s="59"/>
      <c r="X2639" s="47">
        <v>45915</v>
      </c>
      <c r="Y2639" s="26">
        <f t="shared" si="328"/>
        <v>2</v>
      </c>
      <c r="Z2639" s="26" t="str">
        <f t="shared" si="329"/>
        <v>Saturday</v>
      </c>
      <c r="AA2639" s="26" t="str">
        <f t="shared" si="330"/>
        <v>Monday</v>
      </c>
      <c r="AB2639" s="26" t="str">
        <f>VLOOKUP(U2639,'Currency Sheet'!A:C,3,)</f>
        <v>DOLLAR</v>
      </c>
    </row>
    <row r="2640" spans="1:28" x14ac:dyDescent="0.25">
      <c r="A2640" s="26">
        <f t="shared" si="331"/>
        <v>2639</v>
      </c>
      <c r="B2640" s="26" t="s">
        <v>3442</v>
      </c>
      <c r="C2640" s="47">
        <v>45905</v>
      </c>
      <c r="D2640" s="47">
        <v>45910</v>
      </c>
      <c r="E2640" s="8">
        <v>123.2</v>
      </c>
      <c r="F2640" s="8">
        <f t="shared" si="325"/>
        <v>10841.6</v>
      </c>
      <c r="G2640" s="56">
        <f t="shared" si="326"/>
        <v>246.4</v>
      </c>
      <c r="H2640" s="26">
        <v>400522</v>
      </c>
      <c r="I2640" s="26"/>
      <c r="J2640" s="26">
        <v>2</v>
      </c>
      <c r="K2640" s="26">
        <v>2</v>
      </c>
      <c r="L2640" s="26">
        <f t="shared" si="327"/>
        <v>0</v>
      </c>
      <c r="M2640" s="26" t="s">
        <v>3532</v>
      </c>
      <c r="N2640" s="47">
        <v>45913</v>
      </c>
      <c r="O2640" s="57">
        <v>37100.800000000003</v>
      </c>
      <c r="P2640" s="26" t="s">
        <v>2055</v>
      </c>
      <c r="Q2640" s="26">
        <v>58155617516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Hyderabad</v>
      </c>
      <c r="W2640" s="59"/>
      <c r="X2640" s="47">
        <v>45915</v>
      </c>
      <c r="Y2640" s="26">
        <f t="shared" si="328"/>
        <v>2</v>
      </c>
      <c r="Z2640" s="26" t="str">
        <f t="shared" si="329"/>
        <v>Saturday</v>
      </c>
      <c r="AA2640" s="26" t="str">
        <f t="shared" si="330"/>
        <v>Monday</v>
      </c>
      <c r="AB2640" s="26" t="str">
        <f>VLOOKUP(U2640,'Currency Sheet'!A:C,3,)</f>
        <v>DOLLAR</v>
      </c>
    </row>
    <row r="2641" spans="1:28" x14ac:dyDescent="0.25">
      <c r="A2641" s="26">
        <f t="shared" si="331"/>
        <v>2640</v>
      </c>
      <c r="B2641" s="26" t="s">
        <v>3442</v>
      </c>
      <c r="C2641" s="47">
        <v>45905</v>
      </c>
      <c r="D2641" s="47">
        <v>45910</v>
      </c>
      <c r="E2641" s="8">
        <v>123.2</v>
      </c>
      <c r="F2641" s="8">
        <f t="shared" si="325"/>
        <v>10841.6</v>
      </c>
      <c r="G2641" s="56">
        <f t="shared" si="326"/>
        <v>123.2</v>
      </c>
      <c r="H2641" s="26">
        <v>400524</v>
      </c>
      <c r="I2641" s="26"/>
      <c r="J2641" s="26">
        <v>1</v>
      </c>
      <c r="K2641" s="26">
        <v>1</v>
      </c>
      <c r="L2641" s="26">
        <f t="shared" si="327"/>
        <v>0</v>
      </c>
      <c r="M2641" s="26" t="s">
        <v>3532</v>
      </c>
      <c r="N2641" s="47">
        <v>45913</v>
      </c>
      <c r="O2641" s="57">
        <v>18550.400000000001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28"/>
        <v>2</v>
      </c>
      <c r="Z2641" s="26" t="str">
        <f t="shared" si="329"/>
        <v>Saturday</v>
      </c>
      <c r="AA2641" s="26" t="str">
        <f t="shared" si="330"/>
        <v>Monday</v>
      </c>
      <c r="AB2641" s="26" t="str">
        <f>VLOOKUP(U2641,'Currency Sheet'!A:C,3,)</f>
        <v>DOLLAR</v>
      </c>
    </row>
    <row r="2642" spans="1:28" x14ac:dyDescent="0.25">
      <c r="A2642" s="26">
        <f t="shared" si="331"/>
        <v>2641</v>
      </c>
      <c r="B2642" s="26" t="s">
        <v>3442</v>
      </c>
      <c r="C2642" s="47">
        <v>45905</v>
      </c>
      <c r="D2642" s="47">
        <v>45910</v>
      </c>
      <c r="E2642" s="8">
        <v>123.2</v>
      </c>
      <c r="F2642" s="8">
        <f t="shared" si="325"/>
        <v>10841.6</v>
      </c>
      <c r="G2642" s="56">
        <f t="shared" si="326"/>
        <v>246.4</v>
      </c>
      <c r="H2642" s="26">
        <v>400528</v>
      </c>
      <c r="I2642" s="26"/>
      <c r="J2642" s="26">
        <v>2</v>
      </c>
      <c r="K2642" s="26">
        <v>2</v>
      </c>
      <c r="L2642" s="26">
        <f t="shared" si="327"/>
        <v>0</v>
      </c>
      <c r="M2642" s="26" t="s">
        <v>3532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28"/>
        <v>2</v>
      </c>
      <c r="Z2642" s="26" t="str">
        <f t="shared" si="329"/>
        <v>Saturday</v>
      </c>
      <c r="AA2642" s="26" t="str">
        <f t="shared" si="330"/>
        <v>Monday</v>
      </c>
      <c r="AB2642" s="26" t="str">
        <f>VLOOKUP(U2642,'Currency Sheet'!A:C,3,)</f>
        <v>DOLLAR</v>
      </c>
    </row>
    <row r="2643" spans="1:28" x14ac:dyDescent="0.25">
      <c r="A2643" s="26">
        <f t="shared" si="331"/>
        <v>2642</v>
      </c>
      <c r="B2643" s="26" t="s">
        <v>3442</v>
      </c>
      <c r="C2643" s="47">
        <v>45905</v>
      </c>
      <c r="D2643" s="47">
        <v>45910</v>
      </c>
      <c r="E2643" s="8">
        <v>202.5</v>
      </c>
      <c r="F2643" s="8">
        <f t="shared" si="325"/>
        <v>17820</v>
      </c>
      <c r="G2643" s="56">
        <f t="shared" si="326"/>
        <v>607.5</v>
      </c>
      <c r="H2643" s="26">
        <v>400551</v>
      </c>
      <c r="I2643" s="26"/>
      <c r="J2643" s="26">
        <v>3</v>
      </c>
      <c r="K2643" s="26">
        <v>3</v>
      </c>
      <c r="L2643" s="26">
        <f t="shared" si="327"/>
        <v>0</v>
      </c>
      <c r="M2643" s="26" t="s">
        <v>3532</v>
      </c>
      <c r="N2643" s="47">
        <v>45913</v>
      </c>
      <c r="O2643" s="57">
        <v>85374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28"/>
        <v>2</v>
      </c>
      <c r="Z2643" s="26" t="str">
        <f t="shared" si="329"/>
        <v>Saturday</v>
      </c>
      <c r="AA2643" s="26" t="str">
        <f t="shared" si="330"/>
        <v>Monday</v>
      </c>
      <c r="AB2643" s="26" t="str">
        <f>VLOOKUP(U2643,'Currency Sheet'!A:C,3,)</f>
        <v>DOLLAR</v>
      </c>
    </row>
    <row r="2644" spans="1:28" x14ac:dyDescent="0.25">
      <c r="A2644" s="26">
        <f t="shared" si="331"/>
        <v>2643</v>
      </c>
      <c r="B2644" s="26" t="s">
        <v>3442</v>
      </c>
      <c r="C2644" s="47">
        <v>45905</v>
      </c>
      <c r="D2644" s="47">
        <v>45910</v>
      </c>
      <c r="E2644" s="8">
        <v>79.099999999999994</v>
      </c>
      <c r="F2644" s="8">
        <f t="shared" si="325"/>
        <v>6960.7999999999993</v>
      </c>
      <c r="G2644" s="56">
        <f t="shared" si="326"/>
        <v>79.099999999999994</v>
      </c>
      <c r="H2644" s="26">
        <v>400612</v>
      </c>
      <c r="I2644" s="26"/>
      <c r="J2644" s="26">
        <v>1</v>
      </c>
      <c r="K2644" s="26">
        <v>1</v>
      </c>
      <c r="L2644" s="26">
        <f t="shared" si="327"/>
        <v>0</v>
      </c>
      <c r="M2644" s="26" t="s">
        <v>3548</v>
      </c>
      <c r="N2644" s="47">
        <v>45913</v>
      </c>
      <c r="O2644" s="57">
        <v>10735</v>
      </c>
      <c r="P2644" s="26" t="s">
        <v>618</v>
      </c>
      <c r="Q2644" s="26">
        <v>58155620725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Bhuvneshwar</v>
      </c>
      <c r="W2644" s="59"/>
      <c r="X2644" s="47">
        <v>45915</v>
      </c>
      <c r="Y2644" s="26">
        <f t="shared" si="328"/>
        <v>2</v>
      </c>
      <c r="Z2644" s="26" t="str">
        <f t="shared" si="329"/>
        <v>Saturday</v>
      </c>
      <c r="AA2644" s="26" t="str">
        <f t="shared" si="330"/>
        <v>Monday</v>
      </c>
      <c r="AB2644" s="26" t="str">
        <f>VLOOKUP(U2644,'Currency Sheet'!A:C,3,)</f>
        <v>DOLLAR</v>
      </c>
    </row>
    <row r="2645" spans="1:28" x14ac:dyDescent="0.25">
      <c r="A2645" s="26">
        <f t="shared" si="331"/>
        <v>2644</v>
      </c>
      <c r="B2645" s="26" t="s">
        <v>3442</v>
      </c>
      <c r="C2645" s="47">
        <v>45905</v>
      </c>
      <c r="D2645" s="47">
        <v>45910</v>
      </c>
      <c r="E2645" s="8">
        <v>79.099999999999994</v>
      </c>
      <c r="F2645" s="8">
        <f t="shared" ref="F2645" si="334">IF(AB2645="DOLLAR",E2645*88,E2645)</f>
        <v>6960.7999999999993</v>
      </c>
      <c r="G2645" s="56">
        <f t="shared" ref="G2645" si="335">E2645*J2645</f>
        <v>79.099999999999994</v>
      </c>
      <c r="H2645" s="26">
        <v>400612</v>
      </c>
      <c r="I2645" s="26"/>
      <c r="J2645" s="26">
        <v>1</v>
      </c>
      <c r="K2645" s="26">
        <v>1</v>
      </c>
      <c r="L2645" s="26">
        <f t="shared" si="327"/>
        <v>0</v>
      </c>
      <c r="M2645" s="26" t="s">
        <v>3532</v>
      </c>
      <c r="N2645" s="47">
        <v>45913</v>
      </c>
      <c r="O2645" s="57">
        <v>11910.2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28"/>
        <v>2</v>
      </c>
      <c r="Z2645" s="26" t="str">
        <f t="shared" si="329"/>
        <v>Saturday</v>
      </c>
      <c r="AA2645" s="26" t="str">
        <f t="shared" si="330"/>
        <v>Monday</v>
      </c>
      <c r="AB2645" s="26" t="str">
        <f>VLOOKUP(U2645,'Currency Sheet'!A:C,3,)</f>
        <v>DOLLAR</v>
      </c>
    </row>
    <row r="2646" spans="1:28" x14ac:dyDescent="0.25">
      <c r="A2646" s="26">
        <f t="shared" si="331"/>
        <v>2645</v>
      </c>
      <c r="B2646" s="26" t="s">
        <v>3442</v>
      </c>
      <c r="C2646" s="47">
        <v>45905</v>
      </c>
      <c r="D2646" s="47">
        <v>45910</v>
      </c>
      <c r="E2646" s="8">
        <v>68.600000000000009</v>
      </c>
      <c r="F2646" s="8">
        <f t="shared" si="325"/>
        <v>6036.8000000000011</v>
      </c>
      <c r="G2646" s="56">
        <f t="shared" si="326"/>
        <v>205.8</v>
      </c>
      <c r="H2646" s="26">
        <v>400636</v>
      </c>
      <c r="I2646" s="26"/>
      <c r="J2646" s="26">
        <v>3</v>
      </c>
      <c r="K2646" s="26">
        <v>3</v>
      </c>
      <c r="L2646" s="26">
        <f t="shared" si="327"/>
        <v>0</v>
      </c>
      <c r="M2646" s="26" t="s">
        <v>3532</v>
      </c>
      <c r="N2646" s="47">
        <v>45913</v>
      </c>
      <c r="O2646" s="57">
        <v>30987.599999999999</v>
      </c>
      <c r="P2646" s="26" t="s">
        <v>2055</v>
      </c>
      <c r="Q2646" s="26">
        <v>58155617516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Hyderabad</v>
      </c>
      <c r="W2646" s="59"/>
      <c r="X2646" s="47">
        <v>45915</v>
      </c>
      <c r="Y2646" s="26">
        <f t="shared" si="328"/>
        <v>2</v>
      </c>
      <c r="Z2646" s="26" t="str">
        <f t="shared" si="329"/>
        <v>Saturday</v>
      </c>
      <c r="AA2646" s="26" t="str">
        <f t="shared" si="330"/>
        <v>Monday</v>
      </c>
      <c r="AB2646" s="26" t="str">
        <f>VLOOKUP(U2646,'Currency Sheet'!A:C,3,)</f>
        <v>DOLLAR</v>
      </c>
    </row>
    <row r="2647" spans="1:28" x14ac:dyDescent="0.25">
      <c r="A2647" s="26">
        <f t="shared" si="331"/>
        <v>2646</v>
      </c>
      <c r="B2647" s="26" t="s">
        <v>3442</v>
      </c>
      <c r="C2647" s="47">
        <v>45905</v>
      </c>
      <c r="D2647" s="47">
        <v>45910</v>
      </c>
      <c r="E2647" s="8">
        <v>65.8</v>
      </c>
      <c r="F2647" s="8">
        <f t="shared" si="325"/>
        <v>5790.4</v>
      </c>
      <c r="G2647" s="56">
        <f t="shared" si="326"/>
        <v>131.6</v>
      </c>
      <c r="H2647" s="26">
        <v>400723</v>
      </c>
      <c r="I2647" s="26"/>
      <c r="J2647" s="26">
        <v>2</v>
      </c>
      <c r="K2647" s="26">
        <v>2</v>
      </c>
      <c r="L2647" s="26">
        <f t="shared" si="327"/>
        <v>0</v>
      </c>
      <c r="M2647" s="26" t="s">
        <v>3532</v>
      </c>
      <c r="N2647" s="47">
        <v>45913</v>
      </c>
      <c r="O2647" s="57">
        <v>19815.2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28"/>
        <v>2</v>
      </c>
      <c r="Z2647" s="26" t="str">
        <f t="shared" si="329"/>
        <v>Saturday</v>
      </c>
      <c r="AA2647" s="26" t="str">
        <f t="shared" si="330"/>
        <v>Monday</v>
      </c>
      <c r="AB2647" s="26" t="str">
        <f>VLOOKUP(U2647,'Currency Sheet'!A:C,3,)</f>
        <v>DOLLAR</v>
      </c>
    </row>
    <row r="2648" spans="1:28" x14ac:dyDescent="0.25">
      <c r="A2648" s="26">
        <f t="shared" si="331"/>
        <v>2647</v>
      </c>
      <c r="B2648" s="26" t="s">
        <v>3442</v>
      </c>
      <c r="C2648" s="47">
        <v>45905</v>
      </c>
      <c r="D2648" s="47">
        <v>45910</v>
      </c>
      <c r="E2648" s="8">
        <v>206.25</v>
      </c>
      <c r="F2648" s="8">
        <f t="shared" si="325"/>
        <v>18150</v>
      </c>
      <c r="G2648" s="56">
        <f t="shared" si="326"/>
        <v>206.25</v>
      </c>
      <c r="H2648" s="26">
        <v>400944</v>
      </c>
      <c r="I2648" s="26"/>
      <c r="J2648" s="26">
        <v>1</v>
      </c>
      <c r="K2648" s="26">
        <v>1</v>
      </c>
      <c r="L2648" s="26">
        <f t="shared" si="327"/>
        <v>0</v>
      </c>
      <c r="M2648" s="26" t="s">
        <v>3532</v>
      </c>
      <c r="N2648" s="47">
        <v>45913</v>
      </c>
      <c r="O2648" s="57">
        <v>28985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28"/>
        <v>2</v>
      </c>
      <c r="Z2648" s="26" t="str">
        <f t="shared" si="329"/>
        <v>Saturday</v>
      </c>
      <c r="AA2648" s="26" t="str">
        <f t="shared" si="330"/>
        <v>Monday</v>
      </c>
      <c r="AB2648" s="26" t="str">
        <f>VLOOKUP(U2648,'Currency Sheet'!A:C,3,)</f>
        <v>DOLLAR</v>
      </c>
    </row>
    <row r="2649" spans="1:28" x14ac:dyDescent="0.25">
      <c r="A2649" s="26">
        <f t="shared" si="331"/>
        <v>2648</v>
      </c>
      <c r="B2649" s="26" t="s">
        <v>3442</v>
      </c>
      <c r="C2649" s="47">
        <v>45905</v>
      </c>
      <c r="D2649" s="47">
        <v>45910</v>
      </c>
      <c r="E2649" s="8">
        <v>123.2</v>
      </c>
      <c r="F2649" s="8">
        <f t="shared" si="325"/>
        <v>10841.6</v>
      </c>
      <c r="G2649" s="56">
        <f t="shared" si="326"/>
        <v>123.2</v>
      </c>
      <c r="H2649" s="26">
        <v>402210</v>
      </c>
      <c r="I2649" s="26"/>
      <c r="J2649" s="26">
        <v>1</v>
      </c>
      <c r="K2649" s="26">
        <v>1</v>
      </c>
      <c r="L2649" s="26">
        <f t="shared" si="327"/>
        <v>0</v>
      </c>
      <c r="M2649" s="26" t="s">
        <v>3536</v>
      </c>
      <c r="N2649" s="47">
        <v>45913</v>
      </c>
      <c r="O2649" s="57">
        <v>19096</v>
      </c>
      <c r="P2649" s="26" t="s">
        <v>893</v>
      </c>
      <c r="Q2649" s="26">
        <v>58155620762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Banglore</v>
      </c>
      <c r="W2649" s="59"/>
      <c r="X2649" s="47">
        <v>45915</v>
      </c>
      <c r="Y2649" s="26">
        <f t="shared" si="328"/>
        <v>2</v>
      </c>
      <c r="Z2649" s="26" t="str">
        <f t="shared" si="329"/>
        <v>Saturday</v>
      </c>
      <c r="AA2649" s="26" t="str">
        <f t="shared" si="330"/>
        <v>Monday</v>
      </c>
      <c r="AB2649" s="26" t="str">
        <f>VLOOKUP(U2649,'Currency Sheet'!A:C,3,)</f>
        <v>DOLLAR</v>
      </c>
    </row>
    <row r="2650" spans="1:28" x14ac:dyDescent="0.25">
      <c r="A2650" s="26">
        <f t="shared" si="331"/>
        <v>2649</v>
      </c>
      <c r="B2650" s="26" t="s">
        <v>3442</v>
      </c>
      <c r="C2650" s="47">
        <v>45905</v>
      </c>
      <c r="D2650" s="47">
        <v>45910</v>
      </c>
      <c r="E2650" s="8">
        <v>346.5</v>
      </c>
      <c r="F2650" s="8">
        <f t="shared" si="325"/>
        <v>30492</v>
      </c>
      <c r="G2650" s="56">
        <f t="shared" si="326"/>
        <v>3465</v>
      </c>
      <c r="H2650" s="26">
        <v>403702</v>
      </c>
      <c r="I2650" s="26"/>
      <c r="J2650" s="26">
        <v>10</v>
      </c>
      <c r="K2650" s="26">
        <v>10</v>
      </c>
      <c r="L2650" s="26">
        <f t="shared" si="327"/>
        <v>0</v>
      </c>
      <c r="M2650" s="26"/>
      <c r="N2650" s="47">
        <v>45913</v>
      </c>
      <c r="O2650" s="57"/>
      <c r="P2650" s="26" t="s">
        <v>38</v>
      </c>
      <c r="Q2650" s="26">
        <v>58155621156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Banglore</v>
      </c>
      <c r="W2650" s="59"/>
      <c r="X2650" s="47">
        <v>45915</v>
      </c>
      <c r="Y2650" s="26">
        <f t="shared" si="328"/>
        <v>2</v>
      </c>
      <c r="Z2650" s="26" t="str">
        <f t="shared" si="329"/>
        <v>Saturday</v>
      </c>
      <c r="AA2650" s="26" t="str">
        <f t="shared" si="330"/>
        <v>Monday</v>
      </c>
      <c r="AB2650" s="26" t="str">
        <f>VLOOKUP(U2650,'Currency Sheet'!A:C,3,)</f>
        <v>DOLLAR</v>
      </c>
    </row>
    <row r="2651" spans="1:28" x14ac:dyDescent="0.25">
      <c r="A2651" s="26">
        <f t="shared" si="331"/>
        <v>2650</v>
      </c>
      <c r="B2651" s="26" t="s">
        <v>3442</v>
      </c>
      <c r="C2651" s="47">
        <v>45905</v>
      </c>
      <c r="D2651" s="47">
        <v>45910</v>
      </c>
      <c r="E2651" s="8">
        <v>144.75</v>
      </c>
      <c r="F2651" s="8">
        <f t="shared" si="325"/>
        <v>12738</v>
      </c>
      <c r="G2651" s="56">
        <f t="shared" si="326"/>
        <v>144.75</v>
      </c>
      <c r="H2651" s="26">
        <v>405226</v>
      </c>
      <c r="I2651" s="26"/>
      <c r="J2651" s="26">
        <v>1</v>
      </c>
      <c r="K2651" s="26">
        <v>1</v>
      </c>
      <c r="L2651" s="26">
        <f t="shared" si="327"/>
        <v>0</v>
      </c>
      <c r="M2651" s="26" t="s">
        <v>3531</v>
      </c>
      <c r="N2651" s="47">
        <v>45913</v>
      </c>
      <c r="O2651" s="57">
        <v>20940.5</v>
      </c>
      <c r="P2651" s="26" t="s">
        <v>2053</v>
      </c>
      <c r="Q2651" s="26">
        <v>58155618231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28"/>
        <v>2</v>
      </c>
      <c r="Z2651" s="26" t="str">
        <f t="shared" si="329"/>
        <v>Saturday</v>
      </c>
      <c r="AA2651" s="26" t="str">
        <f t="shared" si="330"/>
        <v>Monday</v>
      </c>
      <c r="AB2651" s="26" t="str">
        <f>VLOOKUP(U2651,'Currency Sheet'!A:C,3,)</f>
        <v>DOLLAR</v>
      </c>
    </row>
    <row r="2652" spans="1:28" x14ac:dyDescent="0.25">
      <c r="A2652" s="26">
        <f t="shared" si="331"/>
        <v>2651</v>
      </c>
      <c r="B2652" s="26" t="s">
        <v>3442</v>
      </c>
      <c r="C2652" s="47">
        <v>45905</v>
      </c>
      <c r="D2652" s="47">
        <v>45910</v>
      </c>
      <c r="E2652" s="8">
        <v>245</v>
      </c>
      <c r="F2652" s="8">
        <f t="shared" si="325"/>
        <v>21560</v>
      </c>
      <c r="G2652" s="56">
        <f t="shared" si="326"/>
        <v>245</v>
      </c>
      <c r="H2652" s="26">
        <v>405243</v>
      </c>
      <c r="I2652" s="26"/>
      <c r="J2652" s="26">
        <v>1</v>
      </c>
      <c r="K2652" s="26">
        <v>1</v>
      </c>
      <c r="L2652" s="26">
        <f t="shared" si="327"/>
        <v>0</v>
      </c>
      <c r="M2652" s="26" t="s">
        <v>3540</v>
      </c>
      <c r="N2652" s="47">
        <v>45913</v>
      </c>
      <c r="O2652" s="57">
        <v>39060</v>
      </c>
      <c r="P2652" s="26" t="s">
        <v>3443</v>
      </c>
      <c r="Q2652" s="26">
        <v>58155615291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BANGALORE</v>
      </c>
      <c r="W2652" s="59"/>
      <c r="X2652" s="47">
        <v>45915</v>
      </c>
      <c r="Y2652" s="26">
        <f t="shared" si="328"/>
        <v>2</v>
      </c>
      <c r="Z2652" s="26" t="str">
        <f t="shared" si="329"/>
        <v>Saturday</v>
      </c>
      <c r="AA2652" s="26" t="str">
        <f t="shared" si="330"/>
        <v>Monday</v>
      </c>
      <c r="AB2652" s="26" t="str">
        <f>VLOOKUP(U2652,'Currency Sheet'!A:C,3,)</f>
        <v>DOLLAR</v>
      </c>
    </row>
    <row r="2653" spans="1:28" x14ac:dyDescent="0.25">
      <c r="A2653" s="26">
        <f t="shared" si="331"/>
        <v>2652</v>
      </c>
      <c r="B2653" s="26" t="s">
        <v>3442</v>
      </c>
      <c r="C2653" s="47">
        <v>45905</v>
      </c>
      <c r="D2653" s="47">
        <v>45910</v>
      </c>
      <c r="E2653" s="8">
        <v>430.5</v>
      </c>
      <c r="F2653" s="8">
        <f t="shared" si="325"/>
        <v>37884</v>
      </c>
      <c r="G2653" s="56">
        <f t="shared" si="326"/>
        <v>430.5</v>
      </c>
      <c r="H2653" s="26">
        <v>422604</v>
      </c>
      <c r="I2653" s="26"/>
      <c r="J2653" s="26">
        <v>1</v>
      </c>
      <c r="K2653" s="26">
        <v>1</v>
      </c>
      <c r="L2653" s="26">
        <f t="shared" si="327"/>
        <v>0</v>
      </c>
      <c r="M2653" s="26" t="s">
        <v>3555</v>
      </c>
      <c r="N2653" s="47">
        <v>45913</v>
      </c>
      <c r="O2653" s="57">
        <v>66728</v>
      </c>
      <c r="P2653" s="26" t="s">
        <v>631</v>
      </c>
      <c r="Q2653" s="26">
        <v>58155620983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Telangana</v>
      </c>
      <c r="W2653" s="59"/>
      <c r="X2653" s="47">
        <v>45915</v>
      </c>
      <c r="Y2653" s="26">
        <f t="shared" si="328"/>
        <v>2</v>
      </c>
      <c r="Z2653" s="26" t="str">
        <f t="shared" si="329"/>
        <v>Saturday</v>
      </c>
      <c r="AA2653" s="26" t="str">
        <f t="shared" si="330"/>
        <v>Monday</v>
      </c>
      <c r="AB2653" s="26" t="str">
        <f>VLOOKUP(U2653,'Currency Sheet'!A:C,3,)</f>
        <v>DOLLAR</v>
      </c>
    </row>
    <row r="2654" spans="1:28" x14ac:dyDescent="0.25">
      <c r="A2654" s="26">
        <f t="shared" si="331"/>
        <v>2653</v>
      </c>
      <c r="B2654" s="26" t="s">
        <v>3442</v>
      </c>
      <c r="C2654" s="47">
        <v>45905</v>
      </c>
      <c r="D2654" s="47">
        <v>45910</v>
      </c>
      <c r="E2654" s="8">
        <v>164.5</v>
      </c>
      <c r="F2654" s="8">
        <f t="shared" si="325"/>
        <v>14476</v>
      </c>
      <c r="G2654" s="56">
        <f t="shared" si="326"/>
        <v>164.5</v>
      </c>
      <c r="H2654" s="26">
        <v>424602</v>
      </c>
      <c r="I2654" s="26"/>
      <c r="J2654" s="26">
        <v>1</v>
      </c>
      <c r="K2654" s="26">
        <v>1</v>
      </c>
      <c r="L2654" s="26">
        <f t="shared" si="327"/>
        <v>0</v>
      </c>
      <c r="M2654" s="26" t="s">
        <v>3545</v>
      </c>
      <c r="N2654" s="47">
        <v>45913</v>
      </c>
      <c r="O2654" s="57">
        <v>17850.599999999999</v>
      </c>
      <c r="P2654" s="26" t="s">
        <v>277</v>
      </c>
      <c r="Q2654" s="26">
        <v>58155615501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Pune</v>
      </c>
      <c r="W2654" s="59"/>
      <c r="X2654" s="47">
        <v>45915</v>
      </c>
      <c r="Y2654" s="26">
        <f t="shared" si="328"/>
        <v>2</v>
      </c>
      <c r="Z2654" s="26" t="str">
        <f t="shared" si="329"/>
        <v>Saturday</v>
      </c>
      <c r="AA2654" s="26" t="str">
        <f t="shared" si="330"/>
        <v>Monday</v>
      </c>
      <c r="AB2654" s="26" t="str">
        <f>VLOOKUP(U2654,'Currency Sheet'!A:C,3,)</f>
        <v>DOLLAR</v>
      </c>
    </row>
    <row r="2655" spans="1:28" x14ac:dyDescent="0.25">
      <c r="A2655" s="26">
        <f t="shared" si="331"/>
        <v>2654</v>
      </c>
      <c r="B2655" s="26" t="s">
        <v>3442</v>
      </c>
      <c r="C2655" s="47">
        <v>45905</v>
      </c>
      <c r="D2655" s="47">
        <v>45910</v>
      </c>
      <c r="E2655" s="8">
        <v>164.5</v>
      </c>
      <c r="F2655" s="8">
        <f t="shared" ref="F2655" si="336">IF(AB2655="DOLLAR",E2655*88,E2655)</f>
        <v>14476</v>
      </c>
      <c r="G2655" s="56">
        <f t="shared" ref="G2655" si="337">E2655*J2655</f>
        <v>164.5</v>
      </c>
      <c r="H2655" s="26">
        <v>424602</v>
      </c>
      <c r="I2655" s="26"/>
      <c r="J2655" s="26">
        <v>1</v>
      </c>
      <c r="K2655" s="26">
        <v>1</v>
      </c>
      <c r="L2655" s="26">
        <f t="shared" si="327"/>
        <v>0</v>
      </c>
      <c r="M2655" s="26" t="s">
        <v>3547</v>
      </c>
      <c r="N2655" s="47">
        <v>45913</v>
      </c>
      <c r="O2655" s="57">
        <v>20092.5</v>
      </c>
      <c r="P2655" s="26" t="s">
        <v>618</v>
      </c>
      <c r="Q2655" s="26">
        <v>58155620725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Bhuvneshwar</v>
      </c>
      <c r="W2655" s="59"/>
      <c r="X2655" s="47">
        <v>45915</v>
      </c>
      <c r="Y2655" s="26">
        <f t="shared" si="328"/>
        <v>2</v>
      </c>
      <c r="Z2655" s="26" t="str">
        <f t="shared" si="329"/>
        <v>Saturday</v>
      </c>
      <c r="AA2655" s="26" t="str">
        <f t="shared" si="330"/>
        <v>Monday</v>
      </c>
      <c r="AB2655" s="26" t="str">
        <f>VLOOKUP(U2655,'Currency Sheet'!A:C,3,)</f>
        <v>DOLLAR</v>
      </c>
    </row>
    <row r="2656" spans="1:28" x14ac:dyDescent="0.25">
      <c r="A2656" s="26">
        <f t="shared" si="331"/>
        <v>2655</v>
      </c>
      <c r="B2656" s="26" t="s">
        <v>3442</v>
      </c>
      <c r="C2656" s="47">
        <v>45905</v>
      </c>
      <c r="D2656" s="47">
        <v>45910</v>
      </c>
      <c r="E2656" s="8">
        <v>213.5</v>
      </c>
      <c r="F2656" s="8">
        <f t="shared" si="325"/>
        <v>18788</v>
      </c>
      <c r="G2656" s="56">
        <f t="shared" si="326"/>
        <v>213.5</v>
      </c>
      <c r="H2656" s="26">
        <v>430204</v>
      </c>
      <c r="I2656" s="26"/>
      <c r="J2656" s="26">
        <v>1</v>
      </c>
      <c r="K2656" s="26">
        <v>1</v>
      </c>
      <c r="L2656" s="26">
        <f t="shared" si="327"/>
        <v>0</v>
      </c>
      <c r="M2656" s="26" t="s">
        <v>3535</v>
      </c>
      <c r="N2656" s="47">
        <v>45913</v>
      </c>
      <c r="O2656" s="57">
        <v>33792.5</v>
      </c>
      <c r="P2656" s="26" t="s">
        <v>1909</v>
      </c>
      <c r="Q2656" s="26">
        <v>58155614985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Kolkata</v>
      </c>
      <c r="W2656" s="59"/>
      <c r="X2656" s="47">
        <v>45915</v>
      </c>
      <c r="Y2656" s="26">
        <f t="shared" si="328"/>
        <v>2</v>
      </c>
      <c r="Z2656" s="26" t="str">
        <f t="shared" si="329"/>
        <v>Saturday</v>
      </c>
      <c r="AA2656" s="26" t="str">
        <f t="shared" si="330"/>
        <v>Monday</v>
      </c>
      <c r="AB2656" s="26" t="str">
        <f>VLOOKUP(U2656,'Currency Sheet'!A:C,3,)</f>
        <v>DOLLAR</v>
      </c>
    </row>
    <row r="2657" spans="1:28" x14ac:dyDescent="0.25">
      <c r="A2657" s="26">
        <f t="shared" si="331"/>
        <v>2656</v>
      </c>
      <c r="B2657" s="26" t="s">
        <v>3442</v>
      </c>
      <c r="C2657" s="47">
        <v>45905</v>
      </c>
      <c r="D2657" s="47">
        <v>45910</v>
      </c>
      <c r="E2657" s="8">
        <v>213.5</v>
      </c>
      <c r="F2657" s="8">
        <f t="shared" si="325"/>
        <v>18788</v>
      </c>
      <c r="G2657" s="56">
        <f t="shared" si="326"/>
        <v>213.5</v>
      </c>
      <c r="H2657" s="26">
        <v>430804</v>
      </c>
      <c r="I2657" s="26"/>
      <c r="J2657" s="26">
        <v>1</v>
      </c>
      <c r="K2657" s="26">
        <v>1</v>
      </c>
      <c r="L2657" s="26">
        <f t="shared" si="327"/>
        <v>0</v>
      </c>
      <c r="M2657" s="26" t="s">
        <v>3545</v>
      </c>
      <c r="N2657" s="47">
        <v>45913</v>
      </c>
      <c r="O2657" s="57">
        <v>23167.8</v>
      </c>
      <c r="P2657" s="26" t="s">
        <v>277</v>
      </c>
      <c r="Q2657" s="26">
        <v>58155615501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Pune</v>
      </c>
      <c r="W2657" s="59"/>
      <c r="X2657" s="47">
        <v>45915</v>
      </c>
      <c r="Y2657" s="26">
        <f t="shared" si="328"/>
        <v>2</v>
      </c>
      <c r="Z2657" s="26" t="str">
        <f t="shared" si="329"/>
        <v>Saturday</v>
      </c>
      <c r="AA2657" s="26" t="str">
        <f t="shared" si="330"/>
        <v>Monday</v>
      </c>
      <c r="AB2657" s="26" t="str">
        <f>VLOOKUP(U2657,'Currency Sheet'!A:C,3,)</f>
        <v>DOLLAR</v>
      </c>
    </row>
    <row r="2658" spans="1:28" x14ac:dyDescent="0.25">
      <c r="A2658" s="26">
        <f t="shared" si="331"/>
        <v>2657</v>
      </c>
      <c r="B2658" s="26" t="s">
        <v>3442</v>
      </c>
      <c r="C2658" s="47">
        <v>45905</v>
      </c>
      <c r="D2658" s="47">
        <v>45910</v>
      </c>
      <c r="E2658" s="8">
        <v>213.5</v>
      </c>
      <c r="F2658" s="8">
        <f t="shared" si="325"/>
        <v>18788</v>
      </c>
      <c r="G2658" s="56">
        <f t="shared" si="326"/>
        <v>213.5</v>
      </c>
      <c r="H2658" s="26">
        <v>430904</v>
      </c>
      <c r="I2658" s="26"/>
      <c r="J2658" s="26">
        <v>1</v>
      </c>
      <c r="K2658" s="26">
        <v>1</v>
      </c>
      <c r="L2658" s="26">
        <f t="shared" si="327"/>
        <v>0</v>
      </c>
      <c r="M2658" s="26" t="s">
        <v>3545</v>
      </c>
      <c r="N2658" s="47">
        <v>45913</v>
      </c>
      <c r="O2658" s="57">
        <v>23167.8</v>
      </c>
      <c r="P2658" s="26" t="s">
        <v>277</v>
      </c>
      <c r="Q2658" s="26">
        <v>58155615501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Pune</v>
      </c>
      <c r="W2658" s="59"/>
      <c r="X2658" s="47">
        <v>45915</v>
      </c>
      <c r="Y2658" s="26">
        <f t="shared" si="328"/>
        <v>2</v>
      </c>
      <c r="Z2658" s="26" t="str">
        <f t="shared" si="329"/>
        <v>Saturday</v>
      </c>
      <c r="AA2658" s="26" t="str">
        <f t="shared" si="330"/>
        <v>Monday</v>
      </c>
      <c r="AB2658" s="26" t="str">
        <f>VLOOKUP(U2658,'Currency Sheet'!A:C,3,)</f>
        <v>DOLLAR</v>
      </c>
    </row>
    <row r="2659" spans="1:28" x14ac:dyDescent="0.25">
      <c r="A2659" s="26">
        <f t="shared" si="331"/>
        <v>2658</v>
      </c>
      <c r="B2659" s="26" t="s">
        <v>3442</v>
      </c>
      <c r="C2659" s="47">
        <v>45905</v>
      </c>
      <c r="D2659" s="47">
        <v>45910</v>
      </c>
      <c r="E2659" s="8">
        <v>242.9</v>
      </c>
      <c r="F2659" s="8">
        <f t="shared" si="325"/>
        <v>21375.200000000001</v>
      </c>
      <c r="G2659" s="56">
        <f t="shared" si="326"/>
        <v>242.9</v>
      </c>
      <c r="H2659" s="26">
        <v>436204</v>
      </c>
      <c r="I2659" s="26"/>
      <c r="J2659" s="26">
        <v>1</v>
      </c>
      <c r="K2659" s="26">
        <v>1</v>
      </c>
      <c r="L2659" s="26">
        <f t="shared" si="327"/>
        <v>0</v>
      </c>
      <c r="M2659" s="26" t="s">
        <v>3545</v>
      </c>
      <c r="N2659" s="47">
        <v>45913</v>
      </c>
      <c r="O2659" s="57">
        <v>26358.12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28"/>
        <v>2</v>
      </c>
      <c r="Z2659" s="26" t="str">
        <f t="shared" si="329"/>
        <v>Saturday</v>
      </c>
      <c r="AA2659" s="26" t="str">
        <f t="shared" si="330"/>
        <v>Monday</v>
      </c>
      <c r="AB2659" s="26" t="str">
        <f>VLOOKUP(U2659,'Currency Sheet'!A:C,3,)</f>
        <v>DOLLAR</v>
      </c>
    </row>
    <row r="2660" spans="1:28" x14ac:dyDescent="0.25">
      <c r="A2660" s="26">
        <f t="shared" si="331"/>
        <v>2659</v>
      </c>
      <c r="B2660" s="26" t="s">
        <v>3442</v>
      </c>
      <c r="C2660" s="47">
        <v>45905</v>
      </c>
      <c r="D2660" s="47">
        <v>45910</v>
      </c>
      <c r="E2660" s="8">
        <v>226.1</v>
      </c>
      <c r="F2660" s="8">
        <f t="shared" si="325"/>
        <v>19896.8</v>
      </c>
      <c r="G2660" s="56">
        <f t="shared" si="326"/>
        <v>226.1</v>
      </c>
      <c r="H2660" s="26">
        <v>501114</v>
      </c>
      <c r="I2660" s="26"/>
      <c r="J2660" s="26">
        <v>1</v>
      </c>
      <c r="K2660" s="26">
        <v>1</v>
      </c>
      <c r="L2660" s="26">
        <f t="shared" si="327"/>
        <v>0</v>
      </c>
      <c r="M2660" s="26" t="s">
        <v>3538</v>
      </c>
      <c r="N2660" s="47">
        <v>45913</v>
      </c>
      <c r="O2660" s="57">
        <v>35046</v>
      </c>
      <c r="P2660" s="26" t="s">
        <v>631</v>
      </c>
      <c r="Q2660" s="26">
        <v>58155620983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Telangana</v>
      </c>
      <c r="W2660" s="59"/>
      <c r="X2660" s="47">
        <v>45915</v>
      </c>
      <c r="Y2660" s="26">
        <f t="shared" si="328"/>
        <v>2</v>
      </c>
      <c r="Z2660" s="26" t="str">
        <f t="shared" si="329"/>
        <v>Saturday</v>
      </c>
      <c r="AA2660" s="26" t="str">
        <f t="shared" si="330"/>
        <v>Monday</v>
      </c>
      <c r="AB2660" s="26" t="str">
        <f>VLOOKUP(U2660,'Currency Sheet'!A:C,3,)</f>
        <v>DOLLAR</v>
      </c>
    </row>
    <row r="2661" spans="1:28" x14ac:dyDescent="0.25">
      <c r="A2661" s="26">
        <f t="shared" si="331"/>
        <v>2660</v>
      </c>
      <c r="B2661" s="26" t="s">
        <v>3442</v>
      </c>
      <c r="C2661" s="47">
        <v>45905</v>
      </c>
      <c r="D2661" s="47">
        <v>45910</v>
      </c>
      <c r="E2661" s="8">
        <v>267.39999999999998</v>
      </c>
      <c r="F2661" s="8">
        <f t="shared" si="325"/>
        <v>23531.199999999997</v>
      </c>
      <c r="G2661" s="56">
        <f t="shared" si="326"/>
        <v>267.39999999999998</v>
      </c>
      <c r="H2661" s="26">
        <v>501418</v>
      </c>
      <c r="I2661" s="26"/>
      <c r="J2661" s="26">
        <v>1</v>
      </c>
      <c r="K2661" s="26">
        <v>1</v>
      </c>
      <c r="L2661" s="26">
        <f t="shared" si="327"/>
        <v>0</v>
      </c>
      <c r="M2661" s="26" t="s">
        <v>3557</v>
      </c>
      <c r="N2661" s="47">
        <v>45915</v>
      </c>
      <c r="O2661" s="57">
        <v>41447</v>
      </c>
      <c r="P2661" s="26" t="s">
        <v>899</v>
      </c>
      <c r="Q2661" s="26" t="s">
        <v>3573</v>
      </c>
      <c r="R2661" s="26" t="s">
        <v>41</v>
      </c>
      <c r="S2661" s="3">
        <v>4</v>
      </c>
      <c r="T2661" s="58"/>
      <c r="U2661" s="26" t="s">
        <v>19</v>
      </c>
      <c r="V2661" s="26" t="str">
        <f>VLOOKUP(P2661,'Customer List'!B:C,2,)</f>
        <v>Chandigarh</v>
      </c>
      <c r="W2661" s="59"/>
      <c r="X2661" s="47">
        <v>45916</v>
      </c>
      <c r="Y2661" s="26">
        <f t="shared" si="328"/>
        <v>1</v>
      </c>
      <c r="Z2661" s="26" t="str">
        <f t="shared" si="329"/>
        <v>Monday</v>
      </c>
      <c r="AA2661" s="26" t="str">
        <f t="shared" si="330"/>
        <v>Tuesday</v>
      </c>
      <c r="AB2661" s="26" t="str">
        <f>VLOOKUP(U2661,'Currency Sheet'!A:C,3,)</f>
        <v>DOLLAR</v>
      </c>
    </row>
    <row r="2662" spans="1:28" x14ac:dyDescent="0.25">
      <c r="A2662" s="26">
        <f t="shared" si="331"/>
        <v>2661</v>
      </c>
      <c r="B2662" s="26" t="s">
        <v>3442</v>
      </c>
      <c r="C2662" s="47">
        <v>45905</v>
      </c>
      <c r="D2662" s="47">
        <v>45910</v>
      </c>
      <c r="E2662" s="8">
        <v>334.5</v>
      </c>
      <c r="F2662" s="8">
        <f t="shared" si="325"/>
        <v>29436</v>
      </c>
      <c r="G2662" s="56">
        <f t="shared" si="326"/>
        <v>669</v>
      </c>
      <c r="H2662" s="26">
        <v>502536</v>
      </c>
      <c r="I2662" s="26"/>
      <c r="J2662" s="26">
        <v>2</v>
      </c>
      <c r="K2662" s="26">
        <v>2</v>
      </c>
      <c r="L2662" s="26">
        <f t="shared" si="327"/>
        <v>0</v>
      </c>
      <c r="M2662" s="26" t="s">
        <v>3546</v>
      </c>
      <c r="N2662" s="47">
        <v>45913</v>
      </c>
      <c r="O2662" s="57">
        <v>84740</v>
      </c>
      <c r="P2662" s="26" t="s">
        <v>618</v>
      </c>
      <c r="Q2662" s="26">
        <v>58155620725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Bhuvneshwar</v>
      </c>
      <c r="W2662" s="59"/>
      <c r="X2662" s="47">
        <v>45915</v>
      </c>
      <c r="Y2662" s="26">
        <f t="shared" si="328"/>
        <v>2</v>
      </c>
      <c r="Z2662" s="26" t="str">
        <f t="shared" si="329"/>
        <v>Saturday</v>
      </c>
      <c r="AA2662" s="26" t="str">
        <f t="shared" si="330"/>
        <v>Monday</v>
      </c>
      <c r="AB2662" s="26" t="str">
        <f>VLOOKUP(U2662,'Currency Sheet'!A:C,3,)</f>
        <v>DOLLAR</v>
      </c>
    </row>
    <row r="2663" spans="1:28" x14ac:dyDescent="0.25">
      <c r="A2663" s="26">
        <f t="shared" si="331"/>
        <v>2662</v>
      </c>
      <c r="B2663" s="26" t="s">
        <v>3442</v>
      </c>
      <c r="C2663" s="47">
        <v>45905</v>
      </c>
      <c r="D2663" s="47">
        <v>45910</v>
      </c>
      <c r="E2663" s="8">
        <v>61.6</v>
      </c>
      <c r="F2663" s="8">
        <f t="shared" si="325"/>
        <v>5420.8</v>
      </c>
      <c r="G2663" s="56">
        <f t="shared" si="326"/>
        <v>61.6</v>
      </c>
      <c r="H2663" s="26">
        <v>504105</v>
      </c>
      <c r="I2663" s="26"/>
      <c r="J2663" s="26">
        <v>1</v>
      </c>
      <c r="K2663" s="26">
        <v>1</v>
      </c>
      <c r="L2663" s="26">
        <f t="shared" si="327"/>
        <v>0</v>
      </c>
      <c r="M2663" s="26" t="s">
        <v>3566</v>
      </c>
      <c r="N2663" s="47">
        <v>45915</v>
      </c>
      <c r="O2663" s="57">
        <v>10912</v>
      </c>
      <c r="P2663" s="26" t="s">
        <v>3444</v>
      </c>
      <c r="Q2663" s="26" t="s">
        <v>637</v>
      </c>
      <c r="R2663" s="26" t="s">
        <v>638</v>
      </c>
      <c r="S2663" s="3">
        <v>4</v>
      </c>
      <c r="T2663" s="58"/>
      <c r="U2663" s="26" t="s">
        <v>19</v>
      </c>
      <c r="V2663" s="26" t="str">
        <f>VLOOKUP(P2663,'Customer List'!B:C,2,)</f>
        <v>DELHI</v>
      </c>
      <c r="W2663" s="59" t="s">
        <v>606</v>
      </c>
      <c r="X2663" s="47"/>
      <c r="Y2663" s="26" t="str">
        <f t="shared" si="328"/>
        <v/>
      </c>
      <c r="Z2663" s="26" t="str">
        <f t="shared" si="329"/>
        <v>Monday</v>
      </c>
      <c r="AA2663" s="26" t="str">
        <f t="shared" si="330"/>
        <v/>
      </c>
      <c r="AB2663" s="26" t="str">
        <f>VLOOKUP(U2663,'Currency Sheet'!A:C,3,)</f>
        <v>DOLLAR</v>
      </c>
    </row>
    <row r="2664" spans="1:28" x14ac:dyDescent="0.25">
      <c r="A2664" s="26">
        <f t="shared" si="331"/>
        <v>2663</v>
      </c>
      <c r="B2664" s="26" t="s">
        <v>3442</v>
      </c>
      <c r="C2664" s="47">
        <v>45905</v>
      </c>
      <c r="D2664" s="47">
        <v>45910</v>
      </c>
      <c r="E2664" s="8">
        <v>158.19999999999999</v>
      </c>
      <c r="F2664" s="8">
        <f t="shared" si="325"/>
        <v>13921.599999999999</v>
      </c>
      <c r="G2664" s="56">
        <f t="shared" si="326"/>
        <v>158.19999999999999</v>
      </c>
      <c r="H2664" s="26">
        <v>505008</v>
      </c>
      <c r="I2664" s="26"/>
      <c r="J2664" s="26">
        <v>1</v>
      </c>
      <c r="K2664" s="26">
        <v>1</v>
      </c>
      <c r="L2664" s="26">
        <f t="shared" si="327"/>
        <v>0</v>
      </c>
      <c r="M2664" s="26" t="s">
        <v>3546</v>
      </c>
      <c r="N2664" s="47">
        <v>45913</v>
      </c>
      <c r="O2664" s="57">
        <v>21470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28"/>
        <v>2</v>
      </c>
      <c r="Z2664" s="26" t="str">
        <f t="shared" si="329"/>
        <v>Saturday</v>
      </c>
      <c r="AA2664" s="26" t="str">
        <f t="shared" si="330"/>
        <v>Monday</v>
      </c>
      <c r="AB2664" s="26" t="str">
        <f>VLOOKUP(U2664,'Currency Sheet'!A:C,3,)</f>
        <v>DOLLAR</v>
      </c>
    </row>
    <row r="2665" spans="1:28" x14ac:dyDescent="0.25">
      <c r="A2665" s="26">
        <f t="shared" si="331"/>
        <v>2664</v>
      </c>
      <c r="B2665" s="26" t="s">
        <v>3442</v>
      </c>
      <c r="C2665" s="47">
        <v>45905</v>
      </c>
      <c r="D2665" s="47">
        <v>45910</v>
      </c>
      <c r="E2665" s="8">
        <v>30.8</v>
      </c>
      <c r="F2665" s="8">
        <f t="shared" si="325"/>
        <v>2710.4</v>
      </c>
      <c r="G2665" s="56">
        <f t="shared" si="326"/>
        <v>30.8</v>
      </c>
      <c r="H2665" s="26">
        <v>505809</v>
      </c>
      <c r="I2665" s="26"/>
      <c r="J2665" s="26">
        <v>1</v>
      </c>
      <c r="K2665" s="26">
        <v>1</v>
      </c>
      <c r="L2665" s="26">
        <f t="shared" si="327"/>
        <v>0</v>
      </c>
      <c r="M2665" s="26" t="s">
        <v>3566</v>
      </c>
      <c r="N2665" s="47">
        <v>45915</v>
      </c>
      <c r="O2665" s="57">
        <v>5456</v>
      </c>
      <c r="P2665" s="26" t="s">
        <v>3444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 t="s">
        <v>606</v>
      </c>
      <c r="X2665" s="47"/>
      <c r="Y2665" s="26" t="str">
        <f t="shared" si="328"/>
        <v/>
      </c>
      <c r="Z2665" s="26" t="str">
        <f t="shared" si="329"/>
        <v>Monday</v>
      </c>
      <c r="AA2665" s="26" t="str">
        <f t="shared" si="330"/>
        <v/>
      </c>
      <c r="AB2665" s="26" t="str">
        <f>VLOOKUP(U2665,'Currency Sheet'!A:C,3,)</f>
        <v>DOLLAR</v>
      </c>
    </row>
    <row r="2666" spans="1:28" x14ac:dyDescent="0.25">
      <c r="A2666" s="26">
        <f t="shared" si="331"/>
        <v>2665</v>
      </c>
      <c r="B2666" s="26" t="s">
        <v>3442</v>
      </c>
      <c r="C2666" s="47">
        <v>45905</v>
      </c>
      <c r="D2666" s="47">
        <v>45910</v>
      </c>
      <c r="E2666" s="8">
        <v>92.4</v>
      </c>
      <c r="F2666" s="8">
        <f t="shared" si="325"/>
        <v>8131.2000000000007</v>
      </c>
      <c r="G2666" s="56">
        <f t="shared" si="326"/>
        <v>92.4</v>
      </c>
      <c r="H2666" s="26">
        <v>505810</v>
      </c>
      <c r="I2666" s="26"/>
      <c r="J2666" s="26">
        <v>1</v>
      </c>
      <c r="K2666" s="26">
        <v>1</v>
      </c>
      <c r="L2666" s="26">
        <f t="shared" si="327"/>
        <v>0</v>
      </c>
      <c r="M2666" s="26" t="s">
        <v>3547</v>
      </c>
      <c r="N2666" s="47">
        <v>45913</v>
      </c>
      <c r="O2666" s="57">
        <v>11286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28"/>
        <v>2</v>
      </c>
      <c r="Z2666" s="26" t="str">
        <f t="shared" si="329"/>
        <v>Saturday</v>
      </c>
      <c r="AA2666" s="26" t="str">
        <f t="shared" si="330"/>
        <v>Monday</v>
      </c>
      <c r="AB2666" s="26" t="str">
        <f>VLOOKUP(U2666,'Currency Sheet'!A:C,3,)</f>
        <v>DOLLAR</v>
      </c>
    </row>
    <row r="2667" spans="1:28" x14ac:dyDescent="0.25">
      <c r="A2667" s="26">
        <f t="shared" si="331"/>
        <v>2666</v>
      </c>
      <c r="B2667" s="26" t="s">
        <v>3442</v>
      </c>
      <c r="C2667" s="47">
        <v>45905</v>
      </c>
      <c r="D2667" s="47">
        <v>45910</v>
      </c>
      <c r="E2667" s="8">
        <v>177.75</v>
      </c>
      <c r="F2667" s="8">
        <f t="shared" si="325"/>
        <v>15642</v>
      </c>
      <c r="G2667" s="56">
        <f t="shared" si="326"/>
        <v>177.75</v>
      </c>
      <c r="H2667" s="26">
        <v>505837</v>
      </c>
      <c r="I2667" s="26"/>
      <c r="J2667" s="26">
        <v>1</v>
      </c>
      <c r="K2667" s="26">
        <v>1</v>
      </c>
      <c r="L2667" s="26">
        <f t="shared" si="327"/>
        <v>0</v>
      </c>
      <c r="M2667" s="26" t="s">
        <v>3547</v>
      </c>
      <c r="N2667" s="47">
        <v>45913</v>
      </c>
      <c r="O2667" s="57">
        <v>20263.5</v>
      </c>
      <c r="P2667" s="26" t="s">
        <v>618</v>
      </c>
      <c r="Q2667" s="26">
        <v>58155620725</v>
      </c>
      <c r="R2667" s="26" t="s">
        <v>41</v>
      </c>
      <c r="S2667" s="3">
        <v>4</v>
      </c>
      <c r="T2667" s="58"/>
      <c r="U2667" s="26" t="s">
        <v>19</v>
      </c>
      <c r="V2667" s="26" t="str">
        <f>VLOOKUP(P2667,'Customer List'!B:C,2,)</f>
        <v>Bhuvneshwar</v>
      </c>
      <c r="W2667" s="59"/>
      <c r="X2667" s="47">
        <v>45915</v>
      </c>
      <c r="Y2667" s="26">
        <f t="shared" si="328"/>
        <v>2</v>
      </c>
      <c r="Z2667" s="26" t="str">
        <f t="shared" si="329"/>
        <v>Saturday</v>
      </c>
      <c r="AA2667" s="26" t="str">
        <f t="shared" si="330"/>
        <v>Monday</v>
      </c>
      <c r="AB2667" s="26" t="str">
        <f>VLOOKUP(U2667,'Currency Sheet'!A:C,3,)</f>
        <v>DOLLAR</v>
      </c>
    </row>
    <row r="2668" spans="1:28" x14ac:dyDescent="0.25">
      <c r="A2668" s="26">
        <f t="shared" si="331"/>
        <v>2667</v>
      </c>
      <c r="B2668" s="26" t="s">
        <v>3442</v>
      </c>
      <c r="C2668" s="47">
        <v>45905</v>
      </c>
      <c r="D2668" s="47">
        <v>45910</v>
      </c>
      <c r="E2668" s="8">
        <v>204.75</v>
      </c>
      <c r="F2668" s="8">
        <f t="shared" si="325"/>
        <v>18018</v>
      </c>
      <c r="G2668" s="56">
        <f t="shared" si="326"/>
        <v>204.75</v>
      </c>
      <c r="H2668" s="26">
        <v>506333</v>
      </c>
      <c r="I2668" s="26"/>
      <c r="J2668" s="26">
        <v>1</v>
      </c>
      <c r="K2668" s="26">
        <v>1</v>
      </c>
      <c r="L2668" s="26">
        <f t="shared" si="327"/>
        <v>0</v>
      </c>
      <c r="M2668" s="26" t="s">
        <v>3547</v>
      </c>
      <c r="N2668" s="47">
        <v>45913</v>
      </c>
      <c r="O2668" s="57">
        <v>23341.5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28"/>
        <v>2</v>
      </c>
      <c r="Z2668" s="26" t="str">
        <f t="shared" si="329"/>
        <v>Saturday</v>
      </c>
      <c r="AA2668" s="26" t="str">
        <f t="shared" si="330"/>
        <v>Monday</v>
      </c>
      <c r="AB2668" s="26" t="str">
        <f>VLOOKUP(U2668,'Currency Sheet'!A:C,3,)</f>
        <v>DOLLAR</v>
      </c>
    </row>
    <row r="2669" spans="1:28" x14ac:dyDescent="0.25">
      <c r="A2669" s="26">
        <f t="shared" si="331"/>
        <v>2668</v>
      </c>
      <c r="B2669" s="26" t="s">
        <v>3442</v>
      </c>
      <c r="C2669" s="47">
        <v>45905</v>
      </c>
      <c r="D2669" s="47">
        <v>45910</v>
      </c>
      <c r="E2669" s="8">
        <v>204.75</v>
      </c>
      <c r="F2669" s="8">
        <f t="shared" si="325"/>
        <v>18018</v>
      </c>
      <c r="G2669" s="56">
        <f t="shared" si="326"/>
        <v>204.75</v>
      </c>
      <c r="H2669" s="26">
        <v>506349</v>
      </c>
      <c r="I2669" s="26"/>
      <c r="J2669" s="26">
        <v>1</v>
      </c>
      <c r="K2669" s="26">
        <v>1</v>
      </c>
      <c r="L2669" s="26">
        <f t="shared" si="327"/>
        <v>0</v>
      </c>
      <c r="M2669" s="26" t="s">
        <v>3545</v>
      </c>
      <c r="N2669" s="47">
        <v>45913</v>
      </c>
      <c r="O2669" s="57">
        <v>20737.080000000002</v>
      </c>
      <c r="P2669" s="26" t="s">
        <v>277</v>
      </c>
      <c r="Q2669" s="26">
        <v>58155615501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Pune</v>
      </c>
      <c r="W2669" s="59"/>
      <c r="X2669" s="47">
        <v>45915</v>
      </c>
      <c r="Y2669" s="26">
        <f t="shared" si="328"/>
        <v>2</v>
      </c>
      <c r="Z2669" s="26" t="str">
        <f t="shared" si="329"/>
        <v>Saturday</v>
      </c>
      <c r="AA2669" s="26" t="str">
        <f t="shared" si="330"/>
        <v>Monday</v>
      </c>
      <c r="AB2669" s="26" t="str">
        <f>VLOOKUP(U2669,'Currency Sheet'!A:C,3,)</f>
        <v>DOLLAR</v>
      </c>
    </row>
    <row r="2670" spans="1:28" x14ac:dyDescent="0.25">
      <c r="A2670" s="26">
        <f t="shared" si="331"/>
        <v>2669</v>
      </c>
      <c r="B2670" s="26" t="s">
        <v>3442</v>
      </c>
      <c r="C2670" s="47">
        <v>45905</v>
      </c>
      <c r="D2670" s="47">
        <v>45910</v>
      </c>
      <c r="E2670" s="8">
        <v>91.7</v>
      </c>
      <c r="F2670" s="8">
        <f t="shared" si="325"/>
        <v>8069.6</v>
      </c>
      <c r="G2670" s="56">
        <f t="shared" si="326"/>
        <v>91.7</v>
      </c>
      <c r="H2670" s="26">
        <v>506915</v>
      </c>
      <c r="I2670" s="26"/>
      <c r="J2670" s="26">
        <v>1</v>
      </c>
      <c r="K2670" s="26">
        <v>1</v>
      </c>
      <c r="L2670" s="26">
        <f t="shared" si="327"/>
        <v>0</v>
      </c>
      <c r="M2670" s="26"/>
      <c r="N2670" s="47">
        <v>45917</v>
      </c>
      <c r="O2670" s="57"/>
      <c r="P2670" s="26" t="s">
        <v>43</v>
      </c>
      <c r="Q2670" s="26" t="s">
        <v>637</v>
      </c>
      <c r="R2670" s="26" t="s">
        <v>725</v>
      </c>
      <c r="S2670" s="3">
        <v>4</v>
      </c>
      <c r="T2670" s="58"/>
      <c r="U2670" s="26" t="s">
        <v>19</v>
      </c>
      <c r="V2670" s="26" t="str">
        <f>VLOOKUP(P2670,'Customer List'!B:C,2,)</f>
        <v>Faridabad</v>
      </c>
      <c r="W2670" s="59" t="s">
        <v>606</v>
      </c>
      <c r="X2670" s="47"/>
      <c r="Y2670" s="26" t="str">
        <f t="shared" si="328"/>
        <v/>
      </c>
      <c r="Z2670" s="26" t="str">
        <f t="shared" si="329"/>
        <v>Wednesday</v>
      </c>
      <c r="AA2670" s="26" t="str">
        <f t="shared" si="330"/>
        <v/>
      </c>
      <c r="AB2670" s="26" t="str">
        <f>VLOOKUP(U2670,'Currency Sheet'!A:C,3,)</f>
        <v>DOLLAR</v>
      </c>
    </row>
    <row r="2671" spans="1:28" x14ac:dyDescent="0.25">
      <c r="A2671" s="26">
        <f t="shared" si="331"/>
        <v>2670</v>
      </c>
      <c r="B2671" s="26" t="s">
        <v>3442</v>
      </c>
      <c r="C2671" s="47">
        <v>45905</v>
      </c>
      <c r="D2671" s="47">
        <v>45910</v>
      </c>
      <c r="E2671" s="8">
        <v>115.5</v>
      </c>
      <c r="F2671" s="8">
        <f t="shared" si="325"/>
        <v>10164</v>
      </c>
      <c r="G2671" s="56">
        <f t="shared" si="326"/>
        <v>115.5</v>
      </c>
      <c r="H2671" s="26">
        <v>510003</v>
      </c>
      <c r="I2671" s="26"/>
      <c r="J2671" s="26">
        <v>1</v>
      </c>
      <c r="K2671" s="26">
        <v>1</v>
      </c>
      <c r="L2671" s="26">
        <f t="shared" si="327"/>
        <v>0</v>
      </c>
      <c r="M2671" s="26" t="s">
        <v>3545</v>
      </c>
      <c r="N2671" s="47">
        <v>45913</v>
      </c>
      <c r="O2671" s="57">
        <v>12533.4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28"/>
        <v>2</v>
      </c>
      <c r="Z2671" s="26" t="str">
        <f t="shared" si="329"/>
        <v>Saturday</v>
      </c>
      <c r="AA2671" s="26" t="str">
        <f t="shared" si="330"/>
        <v>Monday</v>
      </c>
      <c r="AB2671" s="26" t="str">
        <f>VLOOKUP(U2671,'Currency Sheet'!A:C,3,)</f>
        <v>DOLLAR</v>
      </c>
    </row>
    <row r="2672" spans="1:28" x14ac:dyDescent="0.25">
      <c r="A2672" s="26">
        <f t="shared" si="331"/>
        <v>2671</v>
      </c>
      <c r="B2672" s="26" t="s">
        <v>3442</v>
      </c>
      <c r="C2672" s="47">
        <v>45905</v>
      </c>
      <c r="D2672" s="47">
        <v>45910</v>
      </c>
      <c r="E2672" s="8">
        <v>248.5</v>
      </c>
      <c r="F2672" s="8">
        <f t="shared" si="325"/>
        <v>21868</v>
      </c>
      <c r="G2672" s="56">
        <f t="shared" si="326"/>
        <v>248.5</v>
      </c>
      <c r="H2672" s="26">
        <v>514106</v>
      </c>
      <c r="I2672" s="26"/>
      <c r="J2672" s="26">
        <v>1</v>
      </c>
      <c r="K2672" s="26">
        <v>1</v>
      </c>
      <c r="L2672" s="26">
        <f t="shared" si="327"/>
        <v>0</v>
      </c>
      <c r="M2672" s="26"/>
      <c r="N2672" s="47">
        <v>45918</v>
      </c>
      <c r="O2672" s="57"/>
      <c r="P2672" s="26" t="s">
        <v>3446</v>
      </c>
      <c r="Q2672" s="26" t="s">
        <v>1131</v>
      </c>
      <c r="R2672" s="26" t="s">
        <v>1131</v>
      </c>
      <c r="S2672" s="3">
        <v>4</v>
      </c>
      <c r="T2672" s="58"/>
      <c r="U2672" s="26" t="s">
        <v>19</v>
      </c>
      <c r="V2672" s="26" t="str">
        <f>VLOOKUP(P2672,'Customer List'!B:C,2,)</f>
        <v>DELHI</v>
      </c>
      <c r="W2672" s="59" t="s">
        <v>606</v>
      </c>
      <c r="X2672" s="47"/>
      <c r="Y2672" s="26" t="str">
        <f t="shared" si="328"/>
        <v/>
      </c>
      <c r="Z2672" s="26" t="str">
        <f t="shared" si="329"/>
        <v>Thursday</v>
      </c>
      <c r="AA2672" s="26" t="str">
        <f t="shared" si="330"/>
        <v/>
      </c>
      <c r="AB2672" s="26" t="str">
        <f>VLOOKUP(U2672,'Currency Sheet'!A:C,3,)</f>
        <v>DOLLAR</v>
      </c>
    </row>
    <row r="2673" spans="1:28" x14ac:dyDescent="0.25">
      <c r="A2673" s="26">
        <f t="shared" si="331"/>
        <v>2672</v>
      </c>
      <c r="B2673" s="26" t="s">
        <v>3442</v>
      </c>
      <c r="C2673" s="47">
        <v>45905</v>
      </c>
      <c r="D2673" s="47">
        <v>45910</v>
      </c>
      <c r="E2673" s="8">
        <v>102.9</v>
      </c>
      <c r="F2673" s="8">
        <f t="shared" si="325"/>
        <v>9055.2000000000007</v>
      </c>
      <c r="G2673" s="56">
        <f t="shared" si="326"/>
        <v>102.9</v>
      </c>
      <c r="H2673" s="26">
        <v>574302</v>
      </c>
      <c r="I2673" s="26"/>
      <c r="J2673" s="26">
        <v>1</v>
      </c>
      <c r="K2673" s="26">
        <v>1</v>
      </c>
      <c r="L2673" s="26">
        <f t="shared" si="327"/>
        <v>0</v>
      </c>
      <c r="M2673" s="26" t="s">
        <v>3547</v>
      </c>
      <c r="N2673" s="47">
        <v>45913</v>
      </c>
      <c r="O2673" s="57">
        <v>12568.5</v>
      </c>
      <c r="P2673" s="26" t="s">
        <v>618</v>
      </c>
      <c r="Q2673" s="26">
        <v>58155620725</v>
      </c>
      <c r="R2673" s="26" t="s">
        <v>41</v>
      </c>
      <c r="S2673" s="3">
        <v>-20</v>
      </c>
      <c r="T2673" s="58"/>
      <c r="U2673" s="26" t="s">
        <v>19</v>
      </c>
      <c r="V2673" s="26" t="str">
        <f>VLOOKUP(P2673,'Customer List'!B:C,2,)</f>
        <v>Bhuvneshwar</v>
      </c>
      <c r="W2673" s="59"/>
      <c r="X2673" s="47">
        <v>45915</v>
      </c>
      <c r="Y2673" s="26">
        <f t="shared" si="328"/>
        <v>2</v>
      </c>
      <c r="Z2673" s="26" t="str">
        <f t="shared" si="329"/>
        <v>Saturday</v>
      </c>
      <c r="AA2673" s="26" t="str">
        <f t="shared" si="330"/>
        <v>Monday</v>
      </c>
      <c r="AB2673" s="26" t="str">
        <f>VLOOKUP(U2673,'Currency Sheet'!A:C,3,)</f>
        <v>DOLLAR</v>
      </c>
    </row>
    <row r="2674" spans="1:28" x14ac:dyDescent="0.25">
      <c r="A2674" s="26">
        <f t="shared" si="331"/>
        <v>2673</v>
      </c>
      <c r="B2674" s="26" t="s">
        <v>3442</v>
      </c>
      <c r="C2674" s="47">
        <v>45905</v>
      </c>
      <c r="D2674" s="47">
        <v>45910</v>
      </c>
      <c r="E2674" s="8">
        <v>78.400000000000006</v>
      </c>
      <c r="F2674" s="8">
        <f t="shared" si="325"/>
        <v>6899.2000000000007</v>
      </c>
      <c r="G2674" s="56">
        <f t="shared" si="326"/>
        <v>78.400000000000006</v>
      </c>
      <c r="H2674" s="26">
        <v>575304</v>
      </c>
      <c r="I2674" s="26"/>
      <c r="J2674" s="26">
        <v>1</v>
      </c>
      <c r="K2674" s="26">
        <v>1</v>
      </c>
      <c r="L2674" s="26">
        <f t="shared" si="327"/>
        <v>0</v>
      </c>
      <c r="M2674" s="26" t="s">
        <v>3547</v>
      </c>
      <c r="N2674" s="47">
        <v>45913</v>
      </c>
      <c r="O2674" s="57">
        <v>9576</v>
      </c>
      <c r="P2674" s="26" t="s">
        <v>618</v>
      </c>
      <c r="Q2674" s="26">
        <v>58155620725</v>
      </c>
      <c r="R2674" s="26" t="s">
        <v>41</v>
      </c>
      <c r="S2674" s="3">
        <v>-20</v>
      </c>
      <c r="T2674" s="58"/>
      <c r="U2674" s="26" t="s">
        <v>19</v>
      </c>
      <c r="V2674" s="26" t="str">
        <f>VLOOKUP(P2674,'Customer List'!B:C,2,)</f>
        <v>Bhuvneshwar</v>
      </c>
      <c r="W2674" s="59"/>
      <c r="X2674" s="47">
        <v>45915</v>
      </c>
      <c r="Y2674" s="26">
        <f t="shared" si="328"/>
        <v>2</v>
      </c>
      <c r="Z2674" s="26" t="str">
        <f t="shared" si="329"/>
        <v>Saturday</v>
      </c>
      <c r="AA2674" s="26" t="str">
        <f t="shared" si="330"/>
        <v>Monday</v>
      </c>
      <c r="AB2674" s="26" t="str">
        <f>VLOOKUP(U2674,'Currency Sheet'!A:C,3,)</f>
        <v>DOLLAR</v>
      </c>
    </row>
    <row r="2675" spans="1:28" x14ac:dyDescent="0.25">
      <c r="A2675" s="26">
        <f t="shared" si="331"/>
        <v>2674</v>
      </c>
      <c r="B2675" s="26" t="s">
        <v>3442</v>
      </c>
      <c r="C2675" s="47">
        <v>45905</v>
      </c>
      <c r="D2675" s="47">
        <v>45910</v>
      </c>
      <c r="E2675" s="8">
        <v>107.1</v>
      </c>
      <c r="F2675" s="8">
        <f t="shared" si="325"/>
        <v>9424.7999999999993</v>
      </c>
      <c r="G2675" s="56">
        <f t="shared" si="326"/>
        <v>107.1</v>
      </c>
      <c r="H2675" s="26">
        <v>576404</v>
      </c>
      <c r="I2675" s="26"/>
      <c r="J2675" s="26">
        <v>1</v>
      </c>
      <c r="K2675" s="26">
        <v>1</v>
      </c>
      <c r="L2675" s="26">
        <f t="shared" si="327"/>
        <v>0</v>
      </c>
      <c r="M2675" s="26" t="s">
        <v>3545</v>
      </c>
      <c r="N2675" s="47">
        <v>45913</v>
      </c>
      <c r="O2675" s="57">
        <v>11621.88</v>
      </c>
      <c r="P2675" s="26" t="s">
        <v>277</v>
      </c>
      <c r="Q2675" s="26">
        <v>58155615501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Pune</v>
      </c>
      <c r="W2675" s="59"/>
      <c r="X2675" s="47">
        <v>45915</v>
      </c>
      <c r="Y2675" s="26">
        <f t="shared" si="328"/>
        <v>2</v>
      </c>
      <c r="Z2675" s="26" t="str">
        <f t="shared" si="329"/>
        <v>Saturday</v>
      </c>
      <c r="AA2675" s="26" t="str">
        <f t="shared" si="330"/>
        <v>Monday</v>
      </c>
      <c r="AB2675" s="26" t="str">
        <f>VLOOKUP(U2675,'Currency Sheet'!A:C,3,)</f>
        <v>DOLLAR</v>
      </c>
    </row>
    <row r="2676" spans="1:28" x14ac:dyDescent="0.25">
      <c r="A2676" s="26">
        <f t="shared" si="331"/>
        <v>2675</v>
      </c>
      <c r="B2676" s="26" t="s">
        <v>3442</v>
      </c>
      <c r="C2676" s="47">
        <v>45905</v>
      </c>
      <c r="D2676" s="47">
        <v>45910</v>
      </c>
      <c r="E2676" s="8">
        <v>0.33333333333333331</v>
      </c>
      <c r="F2676" s="8">
        <f t="shared" si="325"/>
        <v>29.333333333333332</v>
      </c>
      <c r="G2676" s="56">
        <f t="shared" si="326"/>
        <v>1</v>
      </c>
      <c r="H2676" s="26">
        <v>740811</v>
      </c>
      <c r="I2676" s="26"/>
      <c r="J2676" s="26">
        <v>3</v>
      </c>
      <c r="K2676" s="26"/>
      <c r="L2676" s="26">
        <f t="shared" si="327"/>
        <v>3</v>
      </c>
      <c r="M2676" s="26"/>
      <c r="N2676" s="47"/>
      <c r="O2676" s="57"/>
      <c r="P2676" s="26" t="s">
        <v>1149</v>
      </c>
      <c r="Q2676" s="26"/>
      <c r="R2676" s="26"/>
      <c r="S2676" s="3">
        <v>4</v>
      </c>
      <c r="T2676" s="58" t="s">
        <v>3449</v>
      </c>
      <c r="U2676" s="26" t="s">
        <v>19</v>
      </c>
      <c r="V2676" s="26" t="str">
        <f>VLOOKUP(P2676,'Customer List'!B:C,2,)</f>
        <v>STOCK</v>
      </c>
      <c r="W2676" s="59" t="s">
        <v>3450</v>
      </c>
      <c r="X2676" s="47"/>
      <c r="Y2676" s="26" t="str">
        <f t="shared" si="328"/>
        <v/>
      </c>
      <c r="Z2676" s="26" t="str">
        <f t="shared" si="329"/>
        <v/>
      </c>
      <c r="AA2676" s="26" t="str">
        <f t="shared" si="330"/>
        <v/>
      </c>
      <c r="AB2676" s="26" t="str">
        <f>VLOOKUP(U2676,'Currency Sheet'!A:C,3,)</f>
        <v>DOLLAR</v>
      </c>
    </row>
    <row r="2677" spans="1:28" x14ac:dyDescent="0.25">
      <c r="A2677" s="26">
        <f t="shared" si="331"/>
        <v>2676</v>
      </c>
      <c r="B2677" s="26" t="s">
        <v>3442</v>
      </c>
      <c r="C2677" s="47">
        <v>45905</v>
      </c>
      <c r="D2677" s="47">
        <v>45910</v>
      </c>
      <c r="E2677" s="8">
        <v>205.8</v>
      </c>
      <c r="F2677" s="8">
        <f t="shared" si="325"/>
        <v>18110.400000000001</v>
      </c>
      <c r="G2677" s="56">
        <f t="shared" si="326"/>
        <v>205.8</v>
      </c>
      <c r="H2677" s="26">
        <v>741094</v>
      </c>
      <c r="I2677" s="26"/>
      <c r="J2677" s="26">
        <v>1</v>
      </c>
      <c r="K2677" s="26">
        <v>1</v>
      </c>
      <c r="L2677" s="26">
        <f t="shared" si="327"/>
        <v>0</v>
      </c>
      <c r="M2677" s="26" t="s">
        <v>3530</v>
      </c>
      <c r="N2677" s="47">
        <v>45913</v>
      </c>
      <c r="O2677" s="57">
        <v>31899</v>
      </c>
      <c r="P2677" s="26" t="s">
        <v>2053</v>
      </c>
      <c r="Q2677" s="26">
        <v>58155618231</v>
      </c>
      <c r="R2677" s="26" t="s">
        <v>41</v>
      </c>
      <c r="S2677" s="3">
        <v>4</v>
      </c>
      <c r="T2677" s="58"/>
      <c r="U2677" s="26" t="s">
        <v>19</v>
      </c>
      <c r="V2677" s="26" t="str">
        <f>VLOOKUP(P2677,'Customer List'!B:C,2,)</f>
        <v>Banglore</v>
      </c>
      <c r="W2677" s="59"/>
      <c r="X2677" s="47">
        <v>45915</v>
      </c>
      <c r="Y2677" s="26">
        <f t="shared" si="328"/>
        <v>2</v>
      </c>
      <c r="Z2677" s="26" t="str">
        <f t="shared" si="329"/>
        <v>Saturday</v>
      </c>
      <c r="AA2677" s="26" t="str">
        <f t="shared" si="330"/>
        <v>Monday</v>
      </c>
      <c r="AB2677" s="26" t="str">
        <f>VLOOKUP(U2677,'Currency Sheet'!A:C,3,)</f>
        <v>DOLLAR</v>
      </c>
    </row>
    <row r="2678" spans="1:28" x14ac:dyDescent="0.25">
      <c r="A2678" s="26">
        <f t="shared" si="331"/>
        <v>2677</v>
      </c>
      <c r="B2678" s="26" t="s">
        <v>3442</v>
      </c>
      <c r="C2678" s="47">
        <v>45905</v>
      </c>
      <c r="D2678" s="47">
        <v>45910</v>
      </c>
      <c r="E2678" s="8">
        <v>41.3</v>
      </c>
      <c r="F2678" s="8">
        <f t="shared" si="325"/>
        <v>3634.3999999999996</v>
      </c>
      <c r="G2678" s="56">
        <f t="shared" si="326"/>
        <v>41.3</v>
      </c>
      <c r="H2678" s="26">
        <v>741095</v>
      </c>
      <c r="I2678" s="26"/>
      <c r="J2678" s="26">
        <v>1</v>
      </c>
      <c r="K2678" s="26">
        <v>1</v>
      </c>
      <c r="L2678" s="26">
        <f t="shared" si="327"/>
        <v>0</v>
      </c>
      <c r="M2678" s="26" t="s">
        <v>3530</v>
      </c>
      <c r="N2678" s="47">
        <v>45913</v>
      </c>
      <c r="O2678" s="57">
        <v>6401.5</v>
      </c>
      <c r="P2678" s="26" t="s">
        <v>2053</v>
      </c>
      <c r="Q2678" s="26">
        <v>58155618231</v>
      </c>
      <c r="R2678" s="26" t="s">
        <v>41</v>
      </c>
      <c r="S2678" s="3">
        <v>4</v>
      </c>
      <c r="T2678" s="58"/>
      <c r="U2678" s="26" t="s">
        <v>19</v>
      </c>
      <c r="V2678" s="26" t="str">
        <f>VLOOKUP(P2678,'Customer List'!B:C,2,)</f>
        <v>Banglore</v>
      </c>
      <c r="W2678" s="59"/>
      <c r="X2678" s="47">
        <v>45915</v>
      </c>
      <c r="Y2678" s="26">
        <f t="shared" si="328"/>
        <v>2</v>
      </c>
      <c r="Z2678" s="26" t="str">
        <f t="shared" si="329"/>
        <v>Saturday</v>
      </c>
      <c r="AA2678" s="26" t="str">
        <f t="shared" si="330"/>
        <v>Monday</v>
      </c>
      <c r="AB2678" s="26" t="str">
        <f>VLOOKUP(U2678,'Currency Sheet'!A:C,3,)</f>
        <v>DOLLAR</v>
      </c>
    </row>
    <row r="2679" spans="1:28" x14ac:dyDescent="0.25">
      <c r="A2679" s="26">
        <f t="shared" si="331"/>
        <v>2678</v>
      </c>
      <c r="B2679" s="26" t="s">
        <v>3442</v>
      </c>
      <c r="C2679" s="47">
        <v>45905</v>
      </c>
      <c r="D2679" s="47">
        <v>45910</v>
      </c>
      <c r="E2679" s="8">
        <v>82.6</v>
      </c>
      <c r="F2679" s="8">
        <f t="shared" si="325"/>
        <v>7268.7999999999993</v>
      </c>
      <c r="G2679" s="56">
        <f t="shared" si="326"/>
        <v>82.6</v>
      </c>
      <c r="H2679" s="26">
        <v>741096</v>
      </c>
      <c r="I2679" s="26"/>
      <c r="J2679" s="26">
        <v>1</v>
      </c>
      <c r="K2679" s="26">
        <v>1</v>
      </c>
      <c r="L2679" s="26">
        <f t="shared" si="327"/>
        <v>0</v>
      </c>
      <c r="M2679" s="26" t="s">
        <v>3530</v>
      </c>
      <c r="N2679" s="47">
        <v>45913</v>
      </c>
      <c r="O2679" s="57">
        <v>12803</v>
      </c>
      <c r="P2679" s="26" t="s">
        <v>2053</v>
      </c>
      <c r="Q2679" s="26">
        <v>58155618231</v>
      </c>
      <c r="R2679" s="26" t="s">
        <v>41</v>
      </c>
      <c r="S2679" s="3">
        <v>4</v>
      </c>
      <c r="T2679" s="58"/>
      <c r="U2679" s="26" t="s">
        <v>19</v>
      </c>
      <c r="V2679" s="26" t="str">
        <f>VLOOKUP(P2679,'Customer List'!B:C,2,)</f>
        <v>Banglore</v>
      </c>
      <c r="W2679" s="59"/>
      <c r="X2679" s="47">
        <v>45915</v>
      </c>
      <c r="Y2679" s="26">
        <f t="shared" si="328"/>
        <v>2</v>
      </c>
      <c r="Z2679" s="26" t="str">
        <f t="shared" si="329"/>
        <v>Saturday</v>
      </c>
      <c r="AA2679" s="26" t="str">
        <f t="shared" si="330"/>
        <v>Monday</v>
      </c>
      <c r="AB2679" s="26" t="str">
        <f>VLOOKUP(U2679,'Currency Sheet'!A:C,3,)</f>
        <v>DOLLAR</v>
      </c>
    </row>
    <row r="2680" spans="1:28" x14ac:dyDescent="0.25">
      <c r="A2680" s="26">
        <f t="shared" si="331"/>
        <v>2679</v>
      </c>
      <c r="B2680" s="26" t="s">
        <v>3442</v>
      </c>
      <c r="C2680" s="47">
        <v>45905</v>
      </c>
      <c r="D2680" s="47">
        <v>45910</v>
      </c>
      <c r="E2680" s="8">
        <v>82.6</v>
      </c>
      <c r="F2680" s="8">
        <f t="shared" si="325"/>
        <v>7268.7999999999993</v>
      </c>
      <c r="G2680" s="56">
        <f t="shared" si="326"/>
        <v>82.6</v>
      </c>
      <c r="H2680" s="26">
        <v>741100</v>
      </c>
      <c r="I2680" s="26"/>
      <c r="J2680" s="26">
        <v>1</v>
      </c>
      <c r="K2680" s="26">
        <v>1</v>
      </c>
      <c r="L2680" s="26">
        <f t="shared" si="327"/>
        <v>0</v>
      </c>
      <c r="M2680" s="26" t="s">
        <v>3530</v>
      </c>
      <c r="N2680" s="47">
        <v>45913</v>
      </c>
      <c r="O2680" s="57">
        <v>12803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28"/>
        <v>2</v>
      </c>
      <c r="Z2680" s="26" t="str">
        <f t="shared" si="329"/>
        <v>Saturday</v>
      </c>
      <c r="AA2680" s="26" t="str">
        <f t="shared" si="330"/>
        <v>Monday</v>
      </c>
      <c r="AB2680" s="26" t="str">
        <f>VLOOKUP(U2680,'Currency Sheet'!A:C,3,)</f>
        <v>DOLLAR</v>
      </c>
    </row>
    <row r="2681" spans="1:28" x14ac:dyDescent="0.25">
      <c r="A2681" s="26">
        <f t="shared" si="331"/>
        <v>2680</v>
      </c>
      <c r="B2681" s="26" t="s">
        <v>3442</v>
      </c>
      <c r="C2681" s="47">
        <v>45905</v>
      </c>
      <c r="D2681" s="47">
        <v>45910</v>
      </c>
      <c r="E2681" s="8">
        <v>82.6</v>
      </c>
      <c r="F2681" s="8">
        <f t="shared" ref="F2681:F2694" si="338">IF(AB2681="DOLLAR",E2681*88,E2681)</f>
        <v>7268.7999999999993</v>
      </c>
      <c r="G2681" s="56">
        <f t="shared" ref="G2681:G2694" si="339">E2681*J2681</f>
        <v>82.6</v>
      </c>
      <c r="H2681" s="26">
        <v>741101</v>
      </c>
      <c r="I2681" s="26"/>
      <c r="J2681" s="26">
        <v>1</v>
      </c>
      <c r="K2681" s="26">
        <v>1</v>
      </c>
      <c r="L2681" s="26">
        <f t="shared" si="327"/>
        <v>0</v>
      </c>
      <c r="M2681" s="26" t="s">
        <v>3530</v>
      </c>
      <c r="N2681" s="47">
        <v>45913</v>
      </c>
      <c r="O2681" s="57">
        <v>12803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28"/>
        <v>2</v>
      </c>
      <c r="Z2681" s="26" t="str">
        <f t="shared" si="329"/>
        <v>Saturday</v>
      </c>
      <c r="AA2681" s="26" t="str">
        <f t="shared" si="330"/>
        <v>Monday</v>
      </c>
      <c r="AB2681" s="26" t="str">
        <f>VLOOKUP(U2681,'Currency Sheet'!A:C,3,)</f>
        <v>DOLLAR</v>
      </c>
    </row>
    <row r="2682" spans="1:28" x14ac:dyDescent="0.25">
      <c r="A2682" s="26">
        <f t="shared" si="331"/>
        <v>2681</v>
      </c>
      <c r="B2682" s="26" t="s">
        <v>3442</v>
      </c>
      <c r="C2682" s="47">
        <v>45905</v>
      </c>
      <c r="D2682" s="47">
        <v>45910</v>
      </c>
      <c r="E2682" s="8">
        <v>82.6</v>
      </c>
      <c r="F2682" s="8">
        <f t="shared" si="338"/>
        <v>7268.7999999999993</v>
      </c>
      <c r="G2682" s="56">
        <f t="shared" si="339"/>
        <v>82.6</v>
      </c>
      <c r="H2682" s="26">
        <v>741105</v>
      </c>
      <c r="I2682" s="26"/>
      <c r="J2682" s="26">
        <v>1</v>
      </c>
      <c r="K2682" s="26">
        <v>1</v>
      </c>
      <c r="L2682" s="26">
        <f t="shared" si="327"/>
        <v>0</v>
      </c>
      <c r="M2682" s="26" t="s">
        <v>3530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28"/>
        <v>2</v>
      </c>
      <c r="Z2682" s="26" t="str">
        <f t="shared" si="329"/>
        <v>Saturday</v>
      </c>
      <c r="AA2682" s="26" t="str">
        <f t="shared" si="330"/>
        <v>Monday</v>
      </c>
      <c r="AB2682" s="26" t="str">
        <f>VLOOKUP(U2682,'Currency Sheet'!A:C,3,)</f>
        <v>DOLLAR</v>
      </c>
    </row>
    <row r="2683" spans="1:28" x14ac:dyDescent="0.25">
      <c r="A2683" s="26">
        <f t="shared" si="331"/>
        <v>2682</v>
      </c>
      <c r="B2683" s="26" t="s">
        <v>3442</v>
      </c>
      <c r="C2683" s="47">
        <v>45905</v>
      </c>
      <c r="D2683" s="47">
        <v>45910</v>
      </c>
      <c r="E2683" s="8">
        <v>82.6</v>
      </c>
      <c r="F2683" s="8">
        <f t="shared" si="338"/>
        <v>7268.7999999999993</v>
      </c>
      <c r="G2683" s="56">
        <f t="shared" si="339"/>
        <v>82.6</v>
      </c>
      <c r="H2683" s="26">
        <v>741108</v>
      </c>
      <c r="I2683" s="26"/>
      <c r="J2683" s="26">
        <v>1</v>
      </c>
      <c r="K2683" s="26">
        <v>1</v>
      </c>
      <c r="L2683" s="26">
        <f t="shared" si="327"/>
        <v>0</v>
      </c>
      <c r="M2683" s="26" t="s">
        <v>3530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28"/>
        <v>2</v>
      </c>
      <c r="Z2683" s="26" t="str">
        <f t="shared" si="329"/>
        <v>Saturday</v>
      </c>
      <c r="AA2683" s="26" t="str">
        <f t="shared" si="330"/>
        <v>Monday</v>
      </c>
      <c r="AB2683" s="26" t="str">
        <f>VLOOKUP(U2683,'Currency Sheet'!A:C,3,)</f>
        <v>DOLLAR</v>
      </c>
    </row>
    <row r="2684" spans="1:28" x14ac:dyDescent="0.25">
      <c r="A2684" s="26">
        <f t="shared" si="331"/>
        <v>2683</v>
      </c>
      <c r="B2684" s="26" t="s">
        <v>3442</v>
      </c>
      <c r="C2684" s="47">
        <v>45905</v>
      </c>
      <c r="D2684" s="47">
        <v>45910</v>
      </c>
      <c r="E2684" s="8">
        <v>82.6</v>
      </c>
      <c r="F2684" s="8">
        <f t="shared" si="338"/>
        <v>7268.7999999999993</v>
      </c>
      <c r="G2684" s="56">
        <f t="shared" si="339"/>
        <v>82.6</v>
      </c>
      <c r="H2684" s="26">
        <v>741114</v>
      </c>
      <c r="I2684" s="26"/>
      <c r="J2684" s="26">
        <v>1</v>
      </c>
      <c r="K2684" s="26">
        <v>1</v>
      </c>
      <c r="L2684" s="26">
        <f t="shared" si="327"/>
        <v>0</v>
      </c>
      <c r="M2684" s="26" t="s">
        <v>3530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28"/>
        <v>2</v>
      </c>
      <c r="Z2684" s="26" t="str">
        <f t="shared" si="329"/>
        <v>Saturday</v>
      </c>
      <c r="AA2684" s="26" t="str">
        <f t="shared" si="330"/>
        <v>Monday</v>
      </c>
      <c r="AB2684" s="26" t="str">
        <f>VLOOKUP(U2684,'Currency Sheet'!A:C,3,)</f>
        <v>DOLLAR</v>
      </c>
    </row>
    <row r="2685" spans="1:28" x14ac:dyDescent="0.25">
      <c r="A2685" s="26">
        <f t="shared" si="331"/>
        <v>2684</v>
      </c>
      <c r="B2685" s="26" t="s">
        <v>3442</v>
      </c>
      <c r="C2685" s="47">
        <v>45905</v>
      </c>
      <c r="D2685" s="47">
        <v>45910</v>
      </c>
      <c r="E2685" s="8">
        <v>82.6</v>
      </c>
      <c r="F2685" s="8">
        <f t="shared" si="338"/>
        <v>7268.7999999999993</v>
      </c>
      <c r="G2685" s="56">
        <f t="shared" si="339"/>
        <v>82.6</v>
      </c>
      <c r="H2685" s="26">
        <v>741121</v>
      </c>
      <c r="I2685" s="26"/>
      <c r="J2685" s="26">
        <v>1</v>
      </c>
      <c r="K2685" s="26">
        <v>1</v>
      </c>
      <c r="L2685" s="26">
        <f t="shared" si="327"/>
        <v>0</v>
      </c>
      <c r="M2685" s="26" t="s">
        <v>3530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28"/>
        <v>2</v>
      </c>
      <c r="Z2685" s="26" t="str">
        <f t="shared" si="329"/>
        <v>Saturday</v>
      </c>
      <c r="AA2685" s="26" t="str">
        <f t="shared" si="330"/>
        <v>Monday</v>
      </c>
      <c r="AB2685" s="26" t="str">
        <f>VLOOKUP(U2685,'Currency Sheet'!A:C,3,)</f>
        <v>DOLLAR</v>
      </c>
    </row>
    <row r="2686" spans="1:28" x14ac:dyDescent="0.25">
      <c r="A2686" s="26">
        <f t="shared" si="331"/>
        <v>2685</v>
      </c>
      <c r="B2686" s="26" t="s">
        <v>3442</v>
      </c>
      <c r="C2686" s="47">
        <v>45905</v>
      </c>
      <c r="D2686" s="47">
        <v>45910</v>
      </c>
      <c r="E2686" s="8">
        <v>0.33333333333333331</v>
      </c>
      <c r="F2686" s="8">
        <f t="shared" si="338"/>
        <v>29.333333333333332</v>
      </c>
      <c r="G2686" s="56">
        <f t="shared" si="339"/>
        <v>1</v>
      </c>
      <c r="H2686" s="26">
        <v>741146</v>
      </c>
      <c r="I2686" s="26"/>
      <c r="J2686" s="26">
        <v>3</v>
      </c>
      <c r="K2686" s="26"/>
      <c r="L2686" s="26">
        <f t="shared" si="327"/>
        <v>3</v>
      </c>
      <c r="M2686" s="26"/>
      <c r="N2686" s="47"/>
      <c r="O2686" s="57"/>
      <c r="P2686" s="26" t="s">
        <v>1149</v>
      </c>
      <c r="Q2686" s="26"/>
      <c r="R2686" s="26"/>
      <c r="S2686" s="3">
        <v>4</v>
      </c>
      <c r="T2686" s="58" t="s">
        <v>3449</v>
      </c>
      <c r="U2686" s="26" t="s">
        <v>19</v>
      </c>
      <c r="V2686" s="26" t="str">
        <f>VLOOKUP(P2686,'Customer List'!B:C,2,)</f>
        <v>STOCK</v>
      </c>
      <c r="W2686" s="59" t="s">
        <v>3450</v>
      </c>
      <c r="X2686" s="47"/>
      <c r="Y2686" s="26" t="str">
        <f t="shared" si="328"/>
        <v/>
      </c>
      <c r="Z2686" s="26" t="str">
        <f t="shared" si="329"/>
        <v/>
      </c>
      <c r="AA2686" s="26" t="str">
        <f t="shared" si="330"/>
        <v/>
      </c>
      <c r="AB2686" s="26" t="str">
        <f>VLOOKUP(U2686,'Currency Sheet'!A:C,3,)</f>
        <v>DOLLAR</v>
      </c>
    </row>
    <row r="2687" spans="1:28" x14ac:dyDescent="0.25">
      <c r="A2687" s="26">
        <f t="shared" si="331"/>
        <v>2686</v>
      </c>
      <c r="B2687" s="26" t="s">
        <v>3442</v>
      </c>
      <c r="C2687" s="47">
        <v>45905</v>
      </c>
      <c r="D2687" s="47">
        <v>45910</v>
      </c>
      <c r="E2687" s="8">
        <v>246.4</v>
      </c>
      <c r="F2687" s="8">
        <f t="shared" si="338"/>
        <v>21683.200000000001</v>
      </c>
      <c r="G2687" s="56">
        <f t="shared" si="339"/>
        <v>246.4</v>
      </c>
      <c r="H2687" s="26">
        <v>769404</v>
      </c>
      <c r="I2687" s="26"/>
      <c r="J2687" s="26">
        <v>1</v>
      </c>
      <c r="K2687" s="26">
        <v>1</v>
      </c>
      <c r="L2687" s="26">
        <f t="shared" si="327"/>
        <v>0</v>
      </c>
      <c r="M2687" s="26" t="s">
        <v>3545</v>
      </c>
      <c r="N2687" s="47">
        <v>45913</v>
      </c>
      <c r="O2687" s="57">
        <v>26737.919999999998</v>
      </c>
      <c r="P2687" s="26" t="s">
        <v>277</v>
      </c>
      <c r="Q2687" s="26">
        <v>58155615501</v>
      </c>
      <c r="R2687" s="26" t="s">
        <v>41</v>
      </c>
      <c r="S2687" s="3">
        <v>-20</v>
      </c>
      <c r="T2687" s="58"/>
      <c r="U2687" s="26" t="s">
        <v>19</v>
      </c>
      <c r="V2687" s="26" t="str">
        <f>VLOOKUP(P2687,'Customer List'!B:C,2,)</f>
        <v>Pune</v>
      </c>
      <c r="W2687" s="59"/>
      <c r="X2687" s="47">
        <v>45915</v>
      </c>
      <c r="Y2687" s="26">
        <f t="shared" si="328"/>
        <v>2</v>
      </c>
      <c r="Z2687" s="26" t="str">
        <f t="shared" si="329"/>
        <v>Saturday</v>
      </c>
      <c r="AA2687" s="26" t="str">
        <f t="shared" si="330"/>
        <v>Monday</v>
      </c>
      <c r="AB2687" s="26" t="str">
        <f>VLOOKUP(U2687,'Currency Sheet'!A:C,3,)</f>
        <v>DOLLAR</v>
      </c>
    </row>
    <row r="2688" spans="1:28" x14ac:dyDescent="0.25">
      <c r="A2688" s="26">
        <f t="shared" si="331"/>
        <v>2687</v>
      </c>
      <c r="B2688" s="26" t="s">
        <v>3442</v>
      </c>
      <c r="C2688" s="47">
        <v>45905</v>
      </c>
      <c r="D2688" s="47">
        <v>45910</v>
      </c>
      <c r="E2688" s="8">
        <v>389.2</v>
      </c>
      <c r="F2688" s="8">
        <f t="shared" si="338"/>
        <v>34249.599999999999</v>
      </c>
      <c r="G2688" s="56">
        <f t="shared" si="339"/>
        <v>389.2</v>
      </c>
      <c r="H2688" s="26">
        <v>902602</v>
      </c>
      <c r="I2688" s="26"/>
      <c r="J2688" s="26">
        <v>1</v>
      </c>
      <c r="K2688" s="26">
        <v>1</v>
      </c>
      <c r="L2688" s="26">
        <f t="shared" si="327"/>
        <v>0</v>
      </c>
      <c r="M2688" s="26" t="s">
        <v>3534</v>
      </c>
      <c r="N2688" s="47">
        <v>45913</v>
      </c>
      <c r="O2688" s="57">
        <v>62049.599999999999</v>
      </c>
      <c r="P2688" s="26" t="s">
        <v>212</v>
      </c>
      <c r="Q2688" s="26">
        <v>58155613880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28"/>
        <v>2</v>
      </c>
      <c r="Z2688" s="26" t="str">
        <f t="shared" si="329"/>
        <v>Saturday</v>
      </c>
      <c r="AA2688" s="26" t="str">
        <f t="shared" si="330"/>
        <v>Monday</v>
      </c>
      <c r="AB2688" s="26" t="str">
        <f>VLOOKUP(U2688,'Currency Sheet'!A:C,3,)</f>
        <v>DOLLAR</v>
      </c>
    </row>
    <row r="2689" spans="1:28" x14ac:dyDescent="0.25">
      <c r="A2689" s="26">
        <f t="shared" si="331"/>
        <v>2688</v>
      </c>
      <c r="B2689" s="26" t="s">
        <v>3442</v>
      </c>
      <c r="C2689" s="47">
        <v>45905</v>
      </c>
      <c r="D2689" s="47">
        <v>45910</v>
      </c>
      <c r="E2689" s="8">
        <v>93.1</v>
      </c>
      <c r="F2689" s="8">
        <f t="shared" si="338"/>
        <v>8192.7999999999993</v>
      </c>
      <c r="G2689" s="56">
        <f t="shared" si="339"/>
        <v>93.1</v>
      </c>
      <c r="H2689" s="26">
        <v>926506</v>
      </c>
      <c r="I2689" s="26"/>
      <c r="J2689" s="26">
        <v>1</v>
      </c>
      <c r="K2689" s="26">
        <v>1</v>
      </c>
      <c r="L2689" s="26">
        <f t="shared" si="327"/>
        <v>0</v>
      </c>
      <c r="M2689" s="26" t="s">
        <v>3463</v>
      </c>
      <c r="N2689" s="47">
        <v>45911</v>
      </c>
      <c r="O2689" s="57">
        <v>12768</v>
      </c>
      <c r="P2689" s="26" t="s">
        <v>209</v>
      </c>
      <c r="Q2689" s="26" t="s">
        <v>1131</v>
      </c>
      <c r="R2689" s="26" t="s">
        <v>1131</v>
      </c>
      <c r="S2689" s="3">
        <v>4</v>
      </c>
      <c r="T2689" s="58"/>
      <c r="U2689" s="26" t="s">
        <v>19</v>
      </c>
      <c r="V2689" s="26" t="str">
        <f>VLOOKUP(P2689,'Customer List'!B:C,2,)</f>
        <v>Delhi</v>
      </c>
      <c r="W2689" s="59" t="s">
        <v>606</v>
      </c>
      <c r="X2689" s="47"/>
      <c r="Y2689" s="26" t="str">
        <f t="shared" si="328"/>
        <v/>
      </c>
      <c r="Z2689" s="26" t="str">
        <f t="shared" si="329"/>
        <v>Thursday</v>
      </c>
      <c r="AA2689" s="26" t="str">
        <f t="shared" si="330"/>
        <v/>
      </c>
      <c r="AB2689" s="26" t="str">
        <f>VLOOKUP(U2689,'Currency Sheet'!A:C,3,)</f>
        <v>DOLLAR</v>
      </c>
    </row>
    <row r="2690" spans="1:28" x14ac:dyDescent="0.25">
      <c r="A2690" s="26">
        <f t="shared" si="331"/>
        <v>2689</v>
      </c>
      <c r="B2690" s="26" t="s">
        <v>3473</v>
      </c>
      <c r="C2690" s="47">
        <v>45904</v>
      </c>
      <c r="D2690" s="47">
        <v>45911</v>
      </c>
      <c r="E2690" s="8">
        <v>10248</v>
      </c>
      <c r="F2690" s="8">
        <f t="shared" si="338"/>
        <v>10248</v>
      </c>
      <c r="G2690" s="56">
        <f t="shared" si="339"/>
        <v>10248</v>
      </c>
      <c r="H2690" s="26" t="s">
        <v>3471</v>
      </c>
      <c r="I2690" s="26"/>
      <c r="J2690" s="26">
        <v>1</v>
      </c>
      <c r="K2690" s="26">
        <v>1</v>
      </c>
      <c r="L2690" s="26">
        <f t="shared" si="327"/>
        <v>0</v>
      </c>
      <c r="M2690" s="26" t="s">
        <v>3549</v>
      </c>
      <c r="N2690" s="47">
        <v>45913</v>
      </c>
      <c r="O2690" s="57">
        <v>17526.32</v>
      </c>
      <c r="P2690" s="26" t="s">
        <v>461</v>
      </c>
      <c r="Q2690" s="26">
        <v>58155620121</v>
      </c>
      <c r="R2690" s="26" t="s">
        <v>41</v>
      </c>
      <c r="S2690" s="3">
        <v>-20</v>
      </c>
      <c r="T2690" s="58"/>
      <c r="U2690" s="26" t="s">
        <v>3474</v>
      </c>
      <c r="V2690" s="26" t="str">
        <f>VLOOKUP(P2690,'Customer List'!B:C,2,)</f>
        <v>Hyderabad</v>
      </c>
      <c r="W2690" s="59"/>
      <c r="X2690" s="47">
        <v>45915</v>
      </c>
      <c r="Y2690" s="26">
        <f t="shared" si="328"/>
        <v>2</v>
      </c>
      <c r="Z2690" s="26" t="str">
        <f t="shared" si="329"/>
        <v>Saturday</v>
      </c>
      <c r="AA2690" s="26" t="str">
        <f t="shared" si="330"/>
        <v>Monday</v>
      </c>
      <c r="AB2690" s="26" t="str">
        <f>VLOOKUP(U2690,'Currency Sheet'!A:C,3,)</f>
        <v>INR</v>
      </c>
    </row>
    <row r="2691" spans="1:28" x14ac:dyDescent="0.25">
      <c r="A2691" s="26">
        <f t="shared" si="331"/>
        <v>2690</v>
      </c>
      <c r="B2691" s="26" t="s">
        <v>3473</v>
      </c>
      <c r="C2691" s="47">
        <v>45904</v>
      </c>
      <c r="D2691" s="47">
        <v>45911</v>
      </c>
      <c r="E2691" s="8">
        <v>15540</v>
      </c>
      <c r="F2691" s="8">
        <f t="shared" si="338"/>
        <v>15540</v>
      </c>
      <c r="G2691" s="56">
        <f t="shared" si="339"/>
        <v>15540</v>
      </c>
      <c r="H2691" s="26" t="s">
        <v>3472</v>
      </c>
      <c r="I2691" s="26"/>
      <c r="J2691" s="26">
        <v>1</v>
      </c>
      <c r="K2691" s="26">
        <v>1</v>
      </c>
      <c r="L2691" s="26">
        <f t="shared" ref="L2691:L2755" si="340">J2691-K2691</f>
        <v>0</v>
      </c>
      <c r="M2691" s="26" t="s">
        <v>3549</v>
      </c>
      <c r="N2691" s="47">
        <v>45913</v>
      </c>
      <c r="O2691" s="57">
        <v>1157.9000000000001</v>
      </c>
      <c r="P2691" s="26" t="s">
        <v>461</v>
      </c>
      <c r="Q2691" s="26">
        <v>58155620121</v>
      </c>
      <c r="R2691" s="26" t="s">
        <v>41</v>
      </c>
      <c r="S2691" s="3">
        <v>-20</v>
      </c>
      <c r="T2691" s="58"/>
      <c r="U2691" s="26" t="s">
        <v>3474</v>
      </c>
      <c r="V2691" s="26" t="str">
        <f>VLOOKUP(P2691,'Customer List'!B:C,2,)</f>
        <v>Hyderabad</v>
      </c>
      <c r="W2691" s="59"/>
      <c r="X2691" s="47">
        <v>45915</v>
      </c>
      <c r="Y2691" s="26">
        <f t="shared" ref="Y2691:Y2705" si="341">IF(X2691="", "", X2691-N2691)</f>
        <v>2</v>
      </c>
      <c r="Z2691" s="26" t="str">
        <f t="shared" ref="Z2691:Z2705" si="342">IF(N2691="", "", TEXT(N2691, "dddd"))</f>
        <v>Saturday</v>
      </c>
      <c r="AA2691" s="26" t="str">
        <f t="shared" ref="AA2691:AA2705" si="343">IF(X2691="", "", TEXT(X2691, "dddd"))</f>
        <v>Monday</v>
      </c>
      <c r="AB2691" s="26" t="str">
        <f>VLOOKUP(U2691,'Currency Sheet'!A:C,3,)</f>
        <v>INR</v>
      </c>
    </row>
    <row r="2692" spans="1:28" x14ac:dyDescent="0.25">
      <c r="A2692" s="26">
        <f t="shared" ref="A2692:A2756" si="344">A2691+1</f>
        <v>2691</v>
      </c>
      <c r="B2692" s="26">
        <v>338804</v>
      </c>
      <c r="C2692" s="47">
        <v>45905</v>
      </c>
      <c r="D2692" s="47">
        <v>45911</v>
      </c>
      <c r="E2692" s="8">
        <v>72</v>
      </c>
      <c r="F2692" s="8">
        <f t="shared" si="338"/>
        <v>6336</v>
      </c>
      <c r="G2692" s="56">
        <f t="shared" si="339"/>
        <v>144</v>
      </c>
      <c r="H2692" s="26" t="s">
        <v>3475</v>
      </c>
      <c r="I2692" s="26"/>
      <c r="J2692" s="26">
        <v>2</v>
      </c>
      <c r="K2692" s="26">
        <v>2</v>
      </c>
      <c r="L2692" s="26">
        <f t="shared" si="340"/>
        <v>0</v>
      </c>
      <c r="M2692" s="26" t="s">
        <v>3581</v>
      </c>
      <c r="N2692" s="47">
        <v>45916</v>
      </c>
      <c r="O2692" s="57">
        <v>10416</v>
      </c>
      <c r="P2692" s="26" t="s">
        <v>634</v>
      </c>
      <c r="Q2692" s="26" t="s">
        <v>637</v>
      </c>
      <c r="R2692" s="26" t="s">
        <v>725</v>
      </c>
      <c r="S2692" s="3" t="s">
        <v>300</v>
      </c>
      <c r="T2692" s="58"/>
      <c r="U2692" s="26" t="s">
        <v>512</v>
      </c>
      <c r="V2692" s="26" t="str">
        <f>VLOOKUP(P2692,'Customer List'!B:C,2,)</f>
        <v>Manesar</v>
      </c>
      <c r="W2692" s="59" t="s">
        <v>849</v>
      </c>
      <c r="X2692" s="47"/>
      <c r="Y2692" s="26" t="str">
        <f t="shared" si="341"/>
        <v/>
      </c>
      <c r="Z2692" s="26" t="str">
        <f t="shared" si="342"/>
        <v>Tuesday</v>
      </c>
      <c r="AA2692" s="26" t="str">
        <f t="shared" si="343"/>
        <v/>
      </c>
      <c r="AB2692" s="26" t="str">
        <f>VLOOKUP(U2692,'Currency Sheet'!A:C,3,)</f>
        <v>DOLLAR</v>
      </c>
    </row>
    <row r="2693" spans="1:28" x14ac:dyDescent="0.25">
      <c r="A2693" s="26">
        <f t="shared" si="344"/>
        <v>2692</v>
      </c>
      <c r="B2693" s="26">
        <v>338804</v>
      </c>
      <c r="C2693" s="47">
        <v>45905</v>
      </c>
      <c r="D2693" s="47">
        <v>45911</v>
      </c>
      <c r="E2693" s="8">
        <v>146.25</v>
      </c>
      <c r="F2693" s="8">
        <f t="shared" si="338"/>
        <v>12870</v>
      </c>
      <c r="G2693" s="56">
        <f t="shared" si="339"/>
        <v>146.25</v>
      </c>
      <c r="H2693" s="26" t="s">
        <v>3476</v>
      </c>
      <c r="I2693" s="26"/>
      <c r="J2693" s="26">
        <v>1</v>
      </c>
      <c r="K2693" s="26">
        <v>1</v>
      </c>
      <c r="L2693" s="26">
        <f t="shared" si="340"/>
        <v>0</v>
      </c>
      <c r="M2693" s="26" t="s">
        <v>3567</v>
      </c>
      <c r="N2693" s="47">
        <v>45915</v>
      </c>
      <c r="O2693" s="57">
        <v>21762</v>
      </c>
      <c r="P2693" s="26" t="s">
        <v>50</v>
      </c>
      <c r="Q2693" s="26" t="s">
        <v>637</v>
      </c>
      <c r="R2693" s="26" t="s">
        <v>638</v>
      </c>
      <c r="S2693" s="3">
        <v>4</v>
      </c>
      <c r="T2693" s="58"/>
      <c r="U2693" s="26" t="s">
        <v>512</v>
      </c>
      <c r="V2693" s="26" t="str">
        <f>VLOOKUP(P2693,'Customer List'!B:C,2,)</f>
        <v>Delhi</v>
      </c>
      <c r="W2693" s="59" t="s">
        <v>606</v>
      </c>
      <c r="X2693" s="47"/>
      <c r="Y2693" s="26" t="str">
        <f t="shared" si="341"/>
        <v/>
      </c>
      <c r="Z2693" s="26" t="str">
        <f t="shared" si="342"/>
        <v>Monday</v>
      </c>
      <c r="AA2693" s="26" t="str">
        <f t="shared" si="343"/>
        <v/>
      </c>
      <c r="AB2693" s="26" t="str">
        <f>VLOOKUP(U2693,'Currency Sheet'!A:C,3,)</f>
        <v>DOLLAR</v>
      </c>
    </row>
    <row r="2694" spans="1:28" x14ac:dyDescent="0.25">
      <c r="A2694" s="26">
        <f t="shared" si="344"/>
        <v>2693</v>
      </c>
      <c r="B2694" s="26" t="s">
        <v>1956</v>
      </c>
      <c r="C2694" s="47" t="s">
        <v>14</v>
      </c>
      <c r="D2694" s="47">
        <v>45911</v>
      </c>
      <c r="E2694" s="8">
        <v>25.2</v>
      </c>
      <c r="F2694" s="8">
        <f t="shared" si="338"/>
        <v>2217.6</v>
      </c>
      <c r="G2694" s="56">
        <f t="shared" si="339"/>
        <v>75.599999999999994</v>
      </c>
      <c r="H2694" s="26">
        <v>421101</v>
      </c>
      <c r="I2694" s="26"/>
      <c r="J2694" s="26">
        <v>3</v>
      </c>
      <c r="K2694" s="26"/>
      <c r="L2694" s="26">
        <f t="shared" si="340"/>
        <v>3</v>
      </c>
      <c r="M2694" s="26"/>
      <c r="N2694" s="47"/>
      <c r="O2694" s="57"/>
      <c r="P2694" s="26" t="s">
        <v>1149</v>
      </c>
      <c r="Q2694" s="26"/>
      <c r="R2694" s="26"/>
      <c r="S2694" s="3">
        <v>4</v>
      </c>
      <c r="T2694" s="58"/>
      <c r="U2694" s="26" t="s">
        <v>19</v>
      </c>
      <c r="V2694" s="26" t="str">
        <f>VLOOKUP(P2694,'Customer List'!B:C,2,)</f>
        <v>STOCK</v>
      </c>
      <c r="W2694" s="59" t="s">
        <v>1149</v>
      </c>
      <c r="X2694" s="47"/>
      <c r="Y2694" s="26" t="str">
        <f t="shared" si="341"/>
        <v/>
      </c>
      <c r="Z2694" s="26" t="str">
        <f t="shared" si="342"/>
        <v/>
      </c>
      <c r="AA2694" s="26" t="str">
        <f t="shared" si="343"/>
        <v/>
      </c>
      <c r="AB2694" s="26" t="str">
        <f>VLOOKUP(U2694,'Currency Sheet'!A:C,3,)</f>
        <v>DOLLAR</v>
      </c>
    </row>
    <row r="2695" spans="1:28" x14ac:dyDescent="0.25">
      <c r="A2695" s="26">
        <f t="shared" si="344"/>
        <v>2694</v>
      </c>
      <c r="B2695" s="26" t="s">
        <v>1956</v>
      </c>
      <c r="C2695" s="47" t="s">
        <v>14</v>
      </c>
      <c r="D2695" s="47">
        <v>45911</v>
      </c>
      <c r="E2695" s="8">
        <v>141</v>
      </c>
      <c r="F2695" s="8">
        <f t="shared" ref="F2695:F2707" si="345">IF(AB2695="DOLLAR",E2695*88,E2695)</f>
        <v>12408</v>
      </c>
      <c r="G2695" s="56">
        <f t="shared" ref="G2695:G2707" si="346">E2695*J2695</f>
        <v>141</v>
      </c>
      <c r="H2695" s="26">
        <v>424602</v>
      </c>
      <c r="I2695" s="26"/>
      <c r="J2695" s="26">
        <v>1</v>
      </c>
      <c r="K2695" s="26"/>
      <c r="L2695" s="26">
        <f t="shared" si="340"/>
        <v>1</v>
      </c>
      <c r="M2695" s="26"/>
      <c r="N2695" s="47"/>
      <c r="O2695" s="57"/>
      <c r="P2695" s="26" t="s">
        <v>1149</v>
      </c>
      <c r="Q2695" s="26"/>
      <c r="R2695" s="26"/>
      <c r="S2695" s="3">
        <v>4</v>
      </c>
      <c r="T2695" s="58"/>
      <c r="U2695" s="26" t="s">
        <v>19</v>
      </c>
      <c r="V2695" s="26" t="str">
        <f>VLOOKUP(P2695,'Customer List'!B:C,2,)</f>
        <v>STOCK</v>
      </c>
      <c r="W2695" s="59" t="s">
        <v>1149</v>
      </c>
      <c r="X2695" s="47"/>
      <c r="Y2695" s="26" t="str">
        <f t="shared" si="341"/>
        <v/>
      </c>
      <c r="Z2695" s="26" t="str">
        <f t="shared" si="342"/>
        <v/>
      </c>
      <c r="AA2695" s="26" t="str">
        <f t="shared" si="343"/>
        <v/>
      </c>
      <c r="AB2695" s="26" t="str">
        <f>VLOOKUP(U2695,'Currency Sheet'!A:C,3,)</f>
        <v>DOLLAR</v>
      </c>
    </row>
    <row r="2696" spans="1:28" x14ac:dyDescent="0.25">
      <c r="A2696" s="26">
        <f t="shared" si="344"/>
        <v>2695</v>
      </c>
      <c r="B2696" s="26" t="s">
        <v>1956</v>
      </c>
      <c r="C2696" s="47" t="s">
        <v>14</v>
      </c>
      <c r="D2696" s="47">
        <v>45911</v>
      </c>
      <c r="E2696" s="8">
        <v>45.5</v>
      </c>
      <c r="F2696" s="8">
        <f t="shared" si="345"/>
        <v>4004</v>
      </c>
      <c r="G2696" s="56">
        <f t="shared" si="346"/>
        <v>91</v>
      </c>
      <c r="H2696" s="26">
        <v>420301</v>
      </c>
      <c r="I2696" s="26"/>
      <c r="J2696" s="26">
        <v>2</v>
      </c>
      <c r="K2696" s="26"/>
      <c r="L2696" s="26">
        <f t="shared" si="340"/>
        <v>2</v>
      </c>
      <c r="M2696" s="26"/>
      <c r="N2696" s="47"/>
      <c r="O2696" s="57"/>
      <c r="P2696" s="26" t="s">
        <v>1149</v>
      </c>
      <c r="Q2696" s="26"/>
      <c r="R2696" s="26"/>
      <c r="S2696" s="3">
        <v>4</v>
      </c>
      <c r="T2696" s="58"/>
      <c r="U2696" s="26" t="s">
        <v>19</v>
      </c>
      <c r="V2696" s="26" t="str">
        <f>VLOOKUP(P2696,'Customer List'!B:C,2,)</f>
        <v>STOCK</v>
      </c>
      <c r="W2696" s="59" t="s">
        <v>1149</v>
      </c>
      <c r="X2696" s="47"/>
      <c r="Y2696" s="26" t="str">
        <f t="shared" si="341"/>
        <v/>
      </c>
      <c r="Z2696" s="26" t="str">
        <f t="shared" si="342"/>
        <v/>
      </c>
      <c r="AA2696" s="26" t="str">
        <f t="shared" si="343"/>
        <v/>
      </c>
      <c r="AB2696" s="26" t="str">
        <f>VLOOKUP(U2696,'Currency Sheet'!A:C,3,)</f>
        <v>DOLLAR</v>
      </c>
    </row>
    <row r="2697" spans="1:28" x14ac:dyDescent="0.25">
      <c r="A2697" s="26">
        <f t="shared" si="344"/>
        <v>2696</v>
      </c>
      <c r="B2697" s="26" t="s">
        <v>1956</v>
      </c>
      <c r="C2697" s="47" t="s">
        <v>14</v>
      </c>
      <c r="D2697" s="47">
        <v>45911</v>
      </c>
      <c r="E2697" s="8">
        <v>38.35</v>
      </c>
      <c r="F2697" s="8">
        <f t="shared" si="345"/>
        <v>3374.8</v>
      </c>
      <c r="G2697" s="56">
        <f t="shared" si="346"/>
        <v>76.7</v>
      </c>
      <c r="H2697" s="26">
        <v>420801</v>
      </c>
      <c r="I2697" s="26"/>
      <c r="J2697" s="26">
        <v>2</v>
      </c>
      <c r="K2697" s="26"/>
      <c r="L2697" s="26">
        <f t="shared" si="340"/>
        <v>2</v>
      </c>
      <c r="M2697" s="26"/>
      <c r="N2697" s="47"/>
      <c r="O2697" s="57"/>
      <c r="P2697" s="26" t="s">
        <v>1149</v>
      </c>
      <c r="Q2697" s="26"/>
      <c r="R2697" s="26"/>
      <c r="S2697" s="3">
        <v>4</v>
      </c>
      <c r="T2697" s="58"/>
      <c r="U2697" s="26" t="s">
        <v>19</v>
      </c>
      <c r="V2697" s="26" t="str">
        <f>VLOOKUP(P2697,'Customer List'!B:C,2,)</f>
        <v>STOCK</v>
      </c>
      <c r="W2697" s="59" t="s">
        <v>1149</v>
      </c>
      <c r="X2697" s="47"/>
      <c r="Y2697" s="26" t="str">
        <f t="shared" si="341"/>
        <v/>
      </c>
      <c r="Z2697" s="26" t="str">
        <f t="shared" si="342"/>
        <v/>
      </c>
      <c r="AA2697" s="26" t="str">
        <f t="shared" si="343"/>
        <v/>
      </c>
      <c r="AB2697" s="26" t="str">
        <f>VLOOKUP(U2697,'Currency Sheet'!A:C,3,)</f>
        <v>DOLLAR</v>
      </c>
    </row>
    <row r="2698" spans="1:28" x14ac:dyDescent="0.25">
      <c r="A2698" s="26">
        <f t="shared" si="344"/>
        <v>2697</v>
      </c>
      <c r="B2698" s="26">
        <v>20914</v>
      </c>
      <c r="C2698" s="47">
        <v>45909</v>
      </c>
      <c r="D2698" s="47">
        <v>45912</v>
      </c>
      <c r="E2698" s="8">
        <v>870.98</v>
      </c>
      <c r="F2698" s="8">
        <f t="shared" si="345"/>
        <v>76646.240000000005</v>
      </c>
      <c r="G2698" s="56">
        <f t="shared" si="346"/>
        <v>870.98</v>
      </c>
      <c r="H2698" s="26" t="s">
        <v>3477</v>
      </c>
      <c r="I2698" s="26"/>
      <c r="J2698" s="26">
        <v>1</v>
      </c>
      <c r="K2698" s="26"/>
      <c r="L2698" s="26">
        <f t="shared" si="340"/>
        <v>1</v>
      </c>
      <c r="M2698" s="26"/>
      <c r="N2698" s="47"/>
      <c r="O2698" s="57"/>
      <c r="P2698" s="26" t="s">
        <v>3478</v>
      </c>
      <c r="Q2698" s="26"/>
      <c r="R2698" s="26"/>
      <c r="S2698" s="3">
        <v>4</v>
      </c>
      <c r="T2698" s="58"/>
      <c r="U2698" s="26" t="s">
        <v>612</v>
      </c>
      <c r="V2698" s="26" t="str">
        <f>VLOOKUP(P2698,'Customer List'!B:C,2,)</f>
        <v>PUNE</v>
      </c>
      <c r="W2698" s="59" t="s">
        <v>3618</v>
      </c>
      <c r="X2698" s="47"/>
      <c r="Y2698" s="26" t="str">
        <f t="shared" si="341"/>
        <v/>
      </c>
      <c r="Z2698" s="26" t="str">
        <f t="shared" si="342"/>
        <v/>
      </c>
      <c r="AA2698" s="26" t="str">
        <f t="shared" si="343"/>
        <v/>
      </c>
      <c r="AB2698" s="26" t="str">
        <f>VLOOKUP(U2698,'Currency Sheet'!A:C,3,)</f>
        <v>DOLLAR</v>
      </c>
    </row>
    <row r="2699" spans="1:28" x14ac:dyDescent="0.25">
      <c r="A2699" s="26">
        <f t="shared" si="344"/>
        <v>2698</v>
      </c>
      <c r="B2699" s="26" t="s">
        <v>3479</v>
      </c>
      <c r="C2699" s="47">
        <v>45910</v>
      </c>
      <c r="D2699" s="47">
        <v>45912</v>
      </c>
      <c r="E2699" s="8">
        <v>27</v>
      </c>
      <c r="F2699" s="8">
        <f t="shared" si="345"/>
        <v>2376</v>
      </c>
      <c r="G2699" s="56">
        <f t="shared" si="346"/>
        <v>27</v>
      </c>
      <c r="H2699" s="26" t="s">
        <v>3480</v>
      </c>
      <c r="I2699" s="26"/>
      <c r="J2699" s="26">
        <v>1</v>
      </c>
      <c r="K2699" s="26">
        <v>1</v>
      </c>
      <c r="L2699" s="26">
        <f t="shared" si="340"/>
        <v>0</v>
      </c>
      <c r="M2699" s="26" t="s">
        <v>3551</v>
      </c>
      <c r="N2699" s="47">
        <v>45913</v>
      </c>
      <c r="O2699" s="57">
        <v>4364.5</v>
      </c>
      <c r="P2699" s="26" t="s">
        <v>1034</v>
      </c>
      <c r="Q2699" s="26">
        <v>58155614005</v>
      </c>
      <c r="R2699" s="26" t="s">
        <v>41</v>
      </c>
      <c r="S2699" s="3">
        <v>-20</v>
      </c>
      <c r="T2699" s="58"/>
      <c r="U2699" s="26" t="s">
        <v>521</v>
      </c>
      <c r="V2699" s="26" t="str">
        <f>VLOOKUP(P2699,'Customer List'!B:C,2,)</f>
        <v>Kerala</v>
      </c>
      <c r="W2699" s="59"/>
      <c r="X2699" s="47">
        <v>45915</v>
      </c>
      <c r="Y2699" s="26">
        <f t="shared" si="341"/>
        <v>2</v>
      </c>
      <c r="Z2699" s="26" t="str">
        <f t="shared" si="342"/>
        <v>Saturday</v>
      </c>
      <c r="AA2699" s="26" t="str">
        <f t="shared" si="343"/>
        <v>Monday</v>
      </c>
      <c r="AB2699" s="26" t="str">
        <f>VLOOKUP(U2699,'Currency Sheet'!A:C,3,)</f>
        <v>DOLLAR</v>
      </c>
    </row>
    <row r="2700" spans="1:28" x14ac:dyDescent="0.25">
      <c r="A2700" s="26">
        <f t="shared" si="344"/>
        <v>2699</v>
      </c>
      <c r="B2700" s="26" t="s">
        <v>3479</v>
      </c>
      <c r="C2700" s="47">
        <v>45910</v>
      </c>
      <c r="D2700" s="47">
        <v>45912</v>
      </c>
      <c r="E2700" s="8">
        <v>25.8</v>
      </c>
      <c r="F2700" s="8">
        <f t="shared" si="345"/>
        <v>2270.4</v>
      </c>
      <c r="G2700" s="56">
        <f t="shared" si="346"/>
        <v>25.8</v>
      </c>
      <c r="H2700" s="26" t="s">
        <v>3481</v>
      </c>
      <c r="I2700" s="26"/>
      <c r="J2700" s="26">
        <v>1</v>
      </c>
      <c r="K2700" s="26">
        <v>1</v>
      </c>
      <c r="L2700" s="26">
        <f t="shared" si="340"/>
        <v>0</v>
      </c>
      <c r="M2700" s="26" t="s">
        <v>3551</v>
      </c>
      <c r="N2700" s="47">
        <v>45913</v>
      </c>
      <c r="O2700" s="57">
        <v>4364.5</v>
      </c>
      <c r="P2700" s="26" t="s">
        <v>1034</v>
      </c>
      <c r="Q2700" s="26">
        <v>58155614005</v>
      </c>
      <c r="R2700" s="26" t="s">
        <v>41</v>
      </c>
      <c r="S2700" s="3">
        <v>-20</v>
      </c>
      <c r="T2700" s="58"/>
      <c r="U2700" s="26" t="s">
        <v>521</v>
      </c>
      <c r="V2700" s="26" t="str">
        <f>VLOOKUP(P2700,'Customer List'!B:C,2,)</f>
        <v>Kerala</v>
      </c>
      <c r="W2700" s="59"/>
      <c r="X2700" s="47">
        <v>45915</v>
      </c>
      <c r="Y2700" s="26">
        <f t="shared" si="341"/>
        <v>2</v>
      </c>
      <c r="Z2700" s="26" t="str">
        <f t="shared" si="342"/>
        <v>Saturday</v>
      </c>
      <c r="AA2700" s="26" t="str">
        <f t="shared" si="343"/>
        <v>Monday</v>
      </c>
      <c r="AB2700" s="26" t="str">
        <f>VLOOKUP(U2700,'Currency Sheet'!A:C,3,)</f>
        <v>DOLLAR</v>
      </c>
    </row>
    <row r="2701" spans="1:28" x14ac:dyDescent="0.25">
      <c r="A2701" s="26">
        <f t="shared" si="344"/>
        <v>2700</v>
      </c>
      <c r="B2701" s="26" t="s">
        <v>3479</v>
      </c>
      <c r="C2701" s="47">
        <v>45910</v>
      </c>
      <c r="D2701" s="47">
        <v>45912</v>
      </c>
      <c r="E2701" s="8">
        <v>43.8</v>
      </c>
      <c r="F2701" s="8">
        <f t="shared" si="345"/>
        <v>3854.3999999999996</v>
      </c>
      <c r="G2701" s="56">
        <f t="shared" si="346"/>
        <v>43.8</v>
      </c>
      <c r="H2701" s="26" t="s">
        <v>3482</v>
      </c>
      <c r="I2701" s="26"/>
      <c r="J2701" s="26">
        <v>1</v>
      </c>
      <c r="K2701" s="26">
        <v>1</v>
      </c>
      <c r="L2701" s="26">
        <f t="shared" si="340"/>
        <v>0</v>
      </c>
      <c r="M2701" s="26" t="s">
        <v>3551</v>
      </c>
      <c r="N2701" s="47">
        <v>45913</v>
      </c>
      <c r="O2701" s="57">
        <v>7409.5</v>
      </c>
      <c r="P2701" s="26" t="s">
        <v>1034</v>
      </c>
      <c r="Q2701" s="26">
        <v>58155614005</v>
      </c>
      <c r="R2701" s="26" t="s">
        <v>41</v>
      </c>
      <c r="S2701" s="3">
        <v>-20</v>
      </c>
      <c r="T2701" s="58"/>
      <c r="U2701" s="26" t="s">
        <v>521</v>
      </c>
      <c r="V2701" s="26" t="str">
        <f>VLOOKUP(P2701,'Customer List'!B:C,2,)</f>
        <v>Kerala</v>
      </c>
      <c r="W2701" s="59"/>
      <c r="X2701" s="47">
        <v>45915</v>
      </c>
      <c r="Y2701" s="26">
        <f t="shared" si="341"/>
        <v>2</v>
      </c>
      <c r="Z2701" s="26" t="str">
        <f t="shared" si="342"/>
        <v>Saturday</v>
      </c>
      <c r="AA2701" s="26" t="str">
        <f t="shared" si="343"/>
        <v>Monday</v>
      </c>
      <c r="AB2701" s="26" t="str">
        <f>VLOOKUP(U2701,'Currency Sheet'!A:C,3,)</f>
        <v>DOLLAR</v>
      </c>
    </row>
    <row r="2702" spans="1:28" x14ac:dyDescent="0.25">
      <c r="A2702" s="26">
        <f t="shared" si="344"/>
        <v>2701</v>
      </c>
      <c r="B2702" s="26" t="s">
        <v>3479</v>
      </c>
      <c r="C2702" s="47">
        <v>45910</v>
      </c>
      <c r="D2702" s="47">
        <v>45912</v>
      </c>
      <c r="E2702" s="8">
        <v>18</v>
      </c>
      <c r="F2702" s="8">
        <f t="shared" si="345"/>
        <v>1584</v>
      </c>
      <c r="G2702" s="56">
        <f t="shared" si="346"/>
        <v>18</v>
      </c>
      <c r="H2702" s="26" t="s">
        <v>3483</v>
      </c>
      <c r="I2702" s="26"/>
      <c r="J2702" s="26">
        <v>1</v>
      </c>
      <c r="K2702" s="26">
        <v>1</v>
      </c>
      <c r="L2702" s="26">
        <f t="shared" si="340"/>
        <v>0</v>
      </c>
      <c r="M2702" s="26" t="s">
        <v>3544</v>
      </c>
      <c r="N2702" s="47">
        <v>45913</v>
      </c>
      <c r="O2702" s="57">
        <v>3360</v>
      </c>
      <c r="P2702" s="26" t="s">
        <v>3484</v>
      </c>
      <c r="Q2702" s="26">
        <v>58155614370</v>
      </c>
      <c r="R2702" s="26" t="s">
        <v>41</v>
      </c>
      <c r="S2702" s="3">
        <v>-20</v>
      </c>
      <c r="T2702" s="58"/>
      <c r="U2702" s="26" t="s">
        <v>521</v>
      </c>
      <c r="V2702" s="26" t="str">
        <f>VLOOKUP(P2702,'Customer List'!B:C,2,)</f>
        <v>PUNE</v>
      </c>
      <c r="W2702" s="59"/>
      <c r="X2702" s="47">
        <v>45915</v>
      </c>
      <c r="Y2702" s="26">
        <f t="shared" si="341"/>
        <v>2</v>
      </c>
      <c r="Z2702" s="26" t="str">
        <f t="shared" si="342"/>
        <v>Saturday</v>
      </c>
      <c r="AA2702" s="26" t="str">
        <f t="shared" si="343"/>
        <v>Monday</v>
      </c>
      <c r="AB2702" s="26" t="str">
        <f>VLOOKUP(U2702,'Currency Sheet'!A:C,3,)</f>
        <v>DOLLAR</v>
      </c>
    </row>
    <row r="2703" spans="1:28" x14ac:dyDescent="0.25">
      <c r="A2703" s="26">
        <f t="shared" si="344"/>
        <v>2702</v>
      </c>
      <c r="B2703" s="26" t="s">
        <v>3485</v>
      </c>
      <c r="C2703" s="47">
        <v>45910</v>
      </c>
      <c r="D2703" s="47">
        <v>45912</v>
      </c>
      <c r="E2703" s="8">
        <v>193.2</v>
      </c>
      <c r="F2703" s="8">
        <f t="shared" si="345"/>
        <v>17001.599999999999</v>
      </c>
      <c r="G2703" s="56">
        <f t="shared" si="346"/>
        <v>193.2</v>
      </c>
      <c r="H2703" s="26" t="s">
        <v>3486</v>
      </c>
      <c r="I2703" s="26"/>
      <c r="J2703" s="26">
        <v>1</v>
      </c>
      <c r="K2703" s="26">
        <v>1</v>
      </c>
      <c r="L2703" s="26">
        <f t="shared" si="340"/>
        <v>0</v>
      </c>
      <c r="M2703" s="26" t="s">
        <v>3542</v>
      </c>
      <c r="N2703" s="47">
        <v>45913</v>
      </c>
      <c r="O2703" s="57">
        <v>30348.5</v>
      </c>
      <c r="P2703" s="26" t="s">
        <v>630</v>
      </c>
      <c r="Q2703" s="26">
        <v>58155619712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Gujrat</v>
      </c>
      <c r="W2703" s="59"/>
      <c r="X2703" s="47">
        <v>45915</v>
      </c>
      <c r="Y2703" s="26">
        <f t="shared" si="341"/>
        <v>2</v>
      </c>
      <c r="Z2703" s="26" t="str">
        <f t="shared" si="342"/>
        <v>Saturday</v>
      </c>
      <c r="AA2703" s="26" t="str">
        <f t="shared" si="343"/>
        <v>Monday</v>
      </c>
      <c r="AB2703" s="26" t="str">
        <f>VLOOKUP(U2703,'Currency Sheet'!A:C,3,)</f>
        <v>DOLLAR</v>
      </c>
    </row>
    <row r="2704" spans="1:28" x14ac:dyDescent="0.25">
      <c r="A2704" s="26">
        <f t="shared" si="344"/>
        <v>2703</v>
      </c>
      <c r="B2704" s="26" t="s">
        <v>3487</v>
      </c>
      <c r="C2704" s="47">
        <v>45910</v>
      </c>
      <c r="D2704" s="47">
        <v>45912</v>
      </c>
      <c r="E2704" s="8">
        <v>21</v>
      </c>
      <c r="F2704" s="8">
        <f t="shared" si="345"/>
        <v>1848</v>
      </c>
      <c r="G2704" s="56">
        <f t="shared" si="346"/>
        <v>21</v>
      </c>
      <c r="H2704" s="26" t="s">
        <v>3488</v>
      </c>
      <c r="I2704" s="26"/>
      <c r="J2704" s="26">
        <v>1</v>
      </c>
      <c r="K2704" s="26">
        <v>1</v>
      </c>
      <c r="L2704" s="26">
        <f t="shared" si="340"/>
        <v>0</v>
      </c>
      <c r="M2704" s="26" t="s">
        <v>3550</v>
      </c>
      <c r="N2704" s="47">
        <v>45913</v>
      </c>
      <c r="O2704" s="57">
        <v>3298.75</v>
      </c>
      <c r="P2704" s="26" t="s">
        <v>461</v>
      </c>
      <c r="Q2704" s="26">
        <v>58155620121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Hyderabad</v>
      </c>
      <c r="W2704" s="59"/>
      <c r="X2704" s="47">
        <v>45915</v>
      </c>
      <c r="Y2704" s="26">
        <f t="shared" si="341"/>
        <v>2</v>
      </c>
      <c r="Z2704" s="26" t="str">
        <f t="shared" si="342"/>
        <v>Saturday</v>
      </c>
      <c r="AA2704" s="26" t="str">
        <f t="shared" si="343"/>
        <v>Monday</v>
      </c>
      <c r="AB2704" s="26" t="str">
        <f>VLOOKUP(U2704,'Currency Sheet'!A:C,3,)</f>
        <v>DOLLAR</v>
      </c>
    </row>
    <row r="2705" spans="1:28" x14ac:dyDescent="0.25">
      <c r="A2705" s="26">
        <f t="shared" si="344"/>
        <v>2704</v>
      </c>
      <c r="B2705" s="26" t="s">
        <v>3487</v>
      </c>
      <c r="C2705" s="47">
        <v>45910</v>
      </c>
      <c r="D2705" s="47">
        <v>45912</v>
      </c>
      <c r="E2705" s="8">
        <v>88.2</v>
      </c>
      <c r="F2705" s="8">
        <f t="shared" si="345"/>
        <v>7761.6</v>
      </c>
      <c r="G2705" s="56">
        <f t="shared" si="346"/>
        <v>88.2</v>
      </c>
      <c r="H2705" s="26" t="s">
        <v>3489</v>
      </c>
      <c r="I2705" s="26"/>
      <c r="J2705" s="26">
        <v>1</v>
      </c>
      <c r="K2705" s="26">
        <v>1</v>
      </c>
      <c r="L2705" s="26">
        <f t="shared" si="340"/>
        <v>0</v>
      </c>
      <c r="M2705" s="26" t="s">
        <v>3550</v>
      </c>
      <c r="N2705" s="47">
        <v>45913</v>
      </c>
      <c r="O2705" s="57">
        <v>13854.75</v>
      </c>
      <c r="P2705" s="26" t="s">
        <v>461</v>
      </c>
      <c r="Q2705" s="26">
        <v>58155620121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Hyderabad</v>
      </c>
      <c r="W2705" s="59"/>
      <c r="X2705" s="47">
        <v>45915</v>
      </c>
      <c r="Y2705" s="26">
        <f t="shared" si="341"/>
        <v>2</v>
      </c>
      <c r="Z2705" s="26" t="str">
        <f t="shared" si="342"/>
        <v>Saturday</v>
      </c>
      <c r="AA2705" s="26" t="str">
        <f t="shared" si="343"/>
        <v>Monday</v>
      </c>
      <c r="AB2705" s="26" t="str">
        <f>VLOOKUP(U2705,'Currency Sheet'!A:C,3,)</f>
        <v>DOLLAR</v>
      </c>
    </row>
    <row r="2706" spans="1:28" x14ac:dyDescent="0.25">
      <c r="A2706" s="26">
        <f t="shared" si="344"/>
        <v>2705</v>
      </c>
      <c r="B2706" s="26">
        <v>178586</v>
      </c>
      <c r="C2706" s="47">
        <v>45909</v>
      </c>
      <c r="D2706" s="47">
        <v>45912</v>
      </c>
      <c r="E2706" s="8">
        <v>492</v>
      </c>
      <c r="F2706" s="8">
        <f t="shared" si="345"/>
        <v>43296</v>
      </c>
      <c r="G2706" s="56">
        <f t="shared" si="346"/>
        <v>492</v>
      </c>
      <c r="H2706" s="26" t="s">
        <v>3497</v>
      </c>
      <c r="I2706" s="26"/>
      <c r="J2706" s="26">
        <v>1</v>
      </c>
      <c r="K2706" s="26">
        <v>1</v>
      </c>
      <c r="L2706" s="26">
        <f t="shared" si="340"/>
        <v>0</v>
      </c>
      <c r="M2706" s="26" t="s">
        <v>3553</v>
      </c>
      <c r="N2706" s="47">
        <v>45913</v>
      </c>
      <c r="O2706" s="57">
        <v>12642</v>
      </c>
      <c r="P2706" s="26" t="s">
        <v>461</v>
      </c>
      <c r="Q2706" s="26">
        <v>58155620121</v>
      </c>
      <c r="R2706" s="26" t="s">
        <v>41</v>
      </c>
      <c r="S2706" s="3">
        <v>4</v>
      </c>
      <c r="T2706" s="58"/>
      <c r="U2706" s="26" t="s">
        <v>424</v>
      </c>
      <c r="V2706" s="26" t="str">
        <f>VLOOKUP(P2706,'Customer List'!B:C,2,)</f>
        <v>Hyderabad</v>
      </c>
      <c r="W2706" s="59"/>
      <c r="X2706" s="47">
        <v>45915</v>
      </c>
      <c r="Y2706" s="26">
        <f t="shared" ref="Y2706:Y2707" si="347">IF(X2706="", "", X2706-N2706)</f>
        <v>2</v>
      </c>
      <c r="Z2706" s="26" t="str">
        <f t="shared" ref="Z2706:Z2707" si="348">IF(N2706="", "", TEXT(N2706, "dddd"))</f>
        <v>Saturday</v>
      </c>
      <c r="AA2706" s="26" t="str">
        <f t="shared" ref="AA2706:AA2707" si="349">IF(X2706="", "", TEXT(X2706, "dddd"))</f>
        <v>Monday</v>
      </c>
      <c r="AB2706" s="26" t="str">
        <f>VLOOKUP(U2706,'Currency Sheet'!A:C,3,)</f>
        <v>DOLLAR</v>
      </c>
    </row>
    <row r="2707" spans="1:28" x14ac:dyDescent="0.25">
      <c r="A2707" s="26">
        <f t="shared" si="344"/>
        <v>2706</v>
      </c>
      <c r="B2707" s="26">
        <v>178586</v>
      </c>
      <c r="C2707" s="47">
        <v>45909</v>
      </c>
      <c r="D2707" s="47">
        <v>45912</v>
      </c>
      <c r="E2707" s="8">
        <v>103.2</v>
      </c>
      <c r="F2707" s="8">
        <f t="shared" si="345"/>
        <v>9081.6</v>
      </c>
      <c r="G2707" s="56">
        <f t="shared" si="346"/>
        <v>103.2</v>
      </c>
      <c r="H2707" s="26" t="s">
        <v>3498</v>
      </c>
      <c r="I2707" s="26"/>
      <c r="J2707" s="26">
        <v>1</v>
      </c>
      <c r="K2707" s="26">
        <v>1</v>
      </c>
      <c r="L2707" s="26">
        <f t="shared" si="340"/>
        <v>0</v>
      </c>
      <c r="M2707" s="26"/>
      <c r="N2707" s="47">
        <v>45917</v>
      </c>
      <c r="O2707" s="57"/>
      <c r="P2707" s="26" t="s">
        <v>255</v>
      </c>
      <c r="Q2707" s="26" t="s">
        <v>637</v>
      </c>
      <c r="R2707" s="26" t="s">
        <v>725</v>
      </c>
      <c r="S2707" s="3">
        <v>4</v>
      </c>
      <c r="T2707" s="58"/>
      <c r="U2707" s="26" t="s">
        <v>424</v>
      </c>
      <c r="V2707" s="26" t="str">
        <f>VLOOKUP(P2707,'Customer List'!B:C,2,)</f>
        <v>Delhi</v>
      </c>
      <c r="W2707" s="59" t="s">
        <v>606</v>
      </c>
      <c r="X2707" s="47"/>
      <c r="Y2707" s="26" t="str">
        <f t="shared" si="347"/>
        <v/>
      </c>
      <c r="Z2707" s="26" t="str">
        <f t="shared" si="348"/>
        <v>Wednesday</v>
      </c>
      <c r="AA2707" s="26" t="str">
        <f t="shared" si="349"/>
        <v/>
      </c>
      <c r="AB2707" s="26" t="str">
        <f>VLOOKUP(U2707,'Currency Sheet'!A:C,3,)</f>
        <v>DOLLAR</v>
      </c>
    </row>
    <row r="2708" spans="1:28" x14ac:dyDescent="0.25">
      <c r="A2708" s="26">
        <f t="shared" si="344"/>
        <v>2707</v>
      </c>
      <c r="B2708" s="26" t="s">
        <v>3526</v>
      </c>
      <c r="C2708" s="47">
        <v>45911</v>
      </c>
      <c r="D2708" s="47">
        <v>45913</v>
      </c>
      <c r="E2708" s="8">
        <v>105.46</v>
      </c>
      <c r="F2708" s="8">
        <f t="shared" ref="F2708:F2738" si="350">IF(AB2708="DOLLAR",E2708*88,E2708)</f>
        <v>9280.48</v>
      </c>
      <c r="G2708" s="56">
        <f t="shared" ref="G2708:G2738" si="351">E2708*J2708</f>
        <v>105.46</v>
      </c>
      <c r="H2708" s="26" t="s">
        <v>3499</v>
      </c>
      <c r="I2708" s="26"/>
      <c r="J2708" s="26">
        <v>1</v>
      </c>
      <c r="K2708" s="26">
        <v>1</v>
      </c>
      <c r="L2708" s="26">
        <f t="shared" si="340"/>
        <v>0</v>
      </c>
      <c r="M2708" s="26" t="s">
        <v>3562</v>
      </c>
      <c r="N2708" s="47">
        <v>45915</v>
      </c>
      <c r="O2708" s="57">
        <v>15140.33</v>
      </c>
      <c r="P2708" s="26" t="s">
        <v>384</v>
      </c>
      <c r="Q2708" s="26">
        <v>58155668325</v>
      </c>
      <c r="R2708" s="26" t="s">
        <v>41</v>
      </c>
      <c r="S2708" s="3">
        <v>-20</v>
      </c>
      <c r="T2708" s="58"/>
      <c r="U2708" s="26" t="s">
        <v>321</v>
      </c>
      <c r="V2708" s="26" t="str">
        <f>VLOOKUP(P2708,'Customer List'!B:C,2,)</f>
        <v>Pune</v>
      </c>
      <c r="W2708" s="59"/>
      <c r="X2708" s="47">
        <v>45917</v>
      </c>
      <c r="Y2708" s="26">
        <f t="shared" ref="Y2708:Y2736" si="352">IF(X2708="", "", X2708-N2708)</f>
        <v>2</v>
      </c>
      <c r="Z2708" s="26" t="str">
        <f t="shared" ref="Z2708:Z2736" si="353">IF(N2708="", "", TEXT(N2708, "dddd"))</f>
        <v>Monday</v>
      </c>
      <c r="AA2708" s="26" t="str">
        <f t="shared" ref="AA2708:AA2736" si="354">IF(X2708="", "", TEXT(X2708, "dddd"))</f>
        <v>Wednesday</v>
      </c>
      <c r="AB2708" s="26" t="str">
        <f>VLOOKUP(U2708,'Currency Sheet'!A:C,3,)</f>
        <v>DOLLAR</v>
      </c>
    </row>
    <row r="2709" spans="1:28" x14ac:dyDescent="0.25">
      <c r="A2709" s="26">
        <f t="shared" si="344"/>
        <v>2708</v>
      </c>
      <c r="B2709" s="26" t="s">
        <v>3526</v>
      </c>
      <c r="C2709" s="47">
        <v>45911</v>
      </c>
      <c r="D2709" s="47">
        <v>45913</v>
      </c>
      <c r="E2709" s="8">
        <v>105.46</v>
      </c>
      <c r="F2709" s="8">
        <f t="shared" si="350"/>
        <v>9280.48</v>
      </c>
      <c r="G2709" s="56">
        <f t="shared" si="351"/>
        <v>105.46</v>
      </c>
      <c r="H2709" s="26" t="s">
        <v>3500</v>
      </c>
      <c r="I2709" s="26"/>
      <c r="J2709" s="26">
        <v>1</v>
      </c>
      <c r="K2709" s="26">
        <v>1</v>
      </c>
      <c r="L2709" s="26">
        <f t="shared" si="340"/>
        <v>0</v>
      </c>
      <c r="M2709" s="26" t="s">
        <v>3562</v>
      </c>
      <c r="N2709" s="47">
        <v>45915</v>
      </c>
      <c r="O2709" s="57">
        <v>15140.33</v>
      </c>
      <c r="P2709" s="26" t="s">
        <v>384</v>
      </c>
      <c r="Q2709" s="26">
        <v>58155668325</v>
      </c>
      <c r="R2709" s="26" t="s">
        <v>41</v>
      </c>
      <c r="S2709" s="3">
        <v>-20</v>
      </c>
      <c r="T2709" s="58"/>
      <c r="U2709" s="26" t="s">
        <v>321</v>
      </c>
      <c r="V2709" s="26" t="str">
        <f>VLOOKUP(P2709,'Customer List'!B:C,2,)</f>
        <v>Pune</v>
      </c>
      <c r="W2709" s="59"/>
      <c r="X2709" s="47">
        <v>45917</v>
      </c>
      <c r="Y2709" s="26">
        <f t="shared" si="352"/>
        <v>2</v>
      </c>
      <c r="Z2709" s="26" t="str">
        <f t="shared" si="353"/>
        <v>Monday</v>
      </c>
      <c r="AA2709" s="26" t="str">
        <f t="shared" si="354"/>
        <v>Wednesday</v>
      </c>
      <c r="AB2709" s="26" t="str">
        <f>VLOOKUP(U2709,'Currency Sheet'!A:C,3,)</f>
        <v>DOLLAR</v>
      </c>
    </row>
    <row r="2710" spans="1:28" x14ac:dyDescent="0.25">
      <c r="A2710" s="26">
        <f t="shared" si="344"/>
        <v>2709</v>
      </c>
      <c r="B2710" s="26" t="s">
        <v>3526</v>
      </c>
      <c r="C2710" s="47">
        <v>45911</v>
      </c>
      <c r="D2710" s="47">
        <v>45913</v>
      </c>
      <c r="E2710" s="8">
        <v>105.46</v>
      </c>
      <c r="F2710" s="8">
        <f t="shared" si="350"/>
        <v>9280.48</v>
      </c>
      <c r="G2710" s="56">
        <f t="shared" si="351"/>
        <v>105.46</v>
      </c>
      <c r="H2710" s="26" t="s">
        <v>3501</v>
      </c>
      <c r="I2710" s="26"/>
      <c r="J2710" s="26">
        <v>1</v>
      </c>
      <c r="K2710" s="26">
        <v>1</v>
      </c>
      <c r="L2710" s="26">
        <f t="shared" si="340"/>
        <v>0</v>
      </c>
      <c r="M2710" s="26" t="s">
        <v>3562</v>
      </c>
      <c r="N2710" s="47">
        <v>45915</v>
      </c>
      <c r="O2710" s="57">
        <v>15140.33</v>
      </c>
      <c r="P2710" s="26" t="s">
        <v>384</v>
      </c>
      <c r="Q2710" s="26">
        <v>58155668325</v>
      </c>
      <c r="R2710" s="26" t="s">
        <v>41</v>
      </c>
      <c r="S2710" s="3">
        <v>-20</v>
      </c>
      <c r="T2710" s="58"/>
      <c r="U2710" s="26" t="s">
        <v>321</v>
      </c>
      <c r="V2710" s="26" t="str">
        <f>VLOOKUP(P2710,'Customer List'!B:C,2,)</f>
        <v>Pune</v>
      </c>
      <c r="W2710" s="59"/>
      <c r="X2710" s="47">
        <v>45917</v>
      </c>
      <c r="Y2710" s="26">
        <f t="shared" si="352"/>
        <v>2</v>
      </c>
      <c r="Z2710" s="26" t="str">
        <f t="shared" si="353"/>
        <v>Monday</v>
      </c>
      <c r="AA2710" s="26" t="str">
        <f t="shared" si="354"/>
        <v>Wednesday</v>
      </c>
      <c r="AB2710" s="26" t="str">
        <f>VLOOKUP(U2710,'Currency Sheet'!A:C,3,)</f>
        <v>DOLLAR</v>
      </c>
    </row>
    <row r="2711" spans="1:28" x14ac:dyDescent="0.25">
      <c r="A2711" s="26">
        <f t="shared" si="344"/>
        <v>2710</v>
      </c>
      <c r="B2711" s="26" t="s">
        <v>3526</v>
      </c>
      <c r="C2711" s="47">
        <v>45911</v>
      </c>
      <c r="D2711" s="47">
        <v>45913</v>
      </c>
      <c r="E2711" s="8">
        <v>105.46</v>
      </c>
      <c r="F2711" s="8">
        <f t="shared" si="350"/>
        <v>9280.48</v>
      </c>
      <c r="G2711" s="56">
        <f t="shared" si="351"/>
        <v>105.46</v>
      </c>
      <c r="H2711" s="26" t="s">
        <v>3502</v>
      </c>
      <c r="I2711" s="26"/>
      <c r="J2711" s="26">
        <v>1</v>
      </c>
      <c r="K2711" s="26">
        <v>1</v>
      </c>
      <c r="L2711" s="26">
        <f t="shared" si="340"/>
        <v>0</v>
      </c>
      <c r="M2711" s="26" t="s">
        <v>3562</v>
      </c>
      <c r="N2711" s="47">
        <v>45915</v>
      </c>
      <c r="O2711" s="57">
        <v>15140.33</v>
      </c>
      <c r="P2711" s="26" t="s">
        <v>384</v>
      </c>
      <c r="Q2711" s="26">
        <v>58155668325</v>
      </c>
      <c r="R2711" s="26" t="s">
        <v>41</v>
      </c>
      <c r="S2711" s="3">
        <v>-20</v>
      </c>
      <c r="T2711" s="58"/>
      <c r="U2711" s="26" t="s">
        <v>321</v>
      </c>
      <c r="V2711" s="26" t="str">
        <f>VLOOKUP(P2711,'Customer List'!B:C,2,)</f>
        <v>Pune</v>
      </c>
      <c r="W2711" s="59"/>
      <c r="X2711" s="47">
        <v>45917</v>
      </c>
      <c r="Y2711" s="26">
        <f t="shared" si="352"/>
        <v>2</v>
      </c>
      <c r="Z2711" s="26" t="str">
        <f t="shared" si="353"/>
        <v>Monday</v>
      </c>
      <c r="AA2711" s="26" t="str">
        <f t="shared" si="354"/>
        <v>Wednesday</v>
      </c>
      <c r="AB2711" s="26" t="str">
        <f>VLOOKUP(U2711,'Currency Sheet'!A:C,3,)</f>
        <v>DOLLAR</v>
      </c>
    </row>
    <row r="2712" spans="1:28" x14ac:dyDescent="0.25">
      <c r="A2712" s="26">
        <f t="shared" si="344"/>
        <v>2711</v>
      </c>
      <c r="B2712" s="26" t="s">
        <v>3526</v>
      </c>
      <c r="C2712" s="47">
        <v>45911</v>
      </c>
      <c r="D2712" s="47">
        <v>45913</v>
      </c>
      <c r="E2712" s="8">
        <v>105.46</v>
      </c>
      <c r="F2712" s="8">
        <f t="shared" si="350"/>
        <v>9280.48</v>
      </c>
      <c r="G2712" s="56">
        <f t="shared" si="351"/>
        <v>105.46</v>
      </c>
      <c r="H2712" s="26" t="s">
        <v>3503</v>
      </c>
      <c r="I2712" s="26"/>
      <c r="J2712" s="26">
        <v>1</v>
      </c>
      <c r="K2712" s="26">
        <v>1</v>
      </c>
      <c r="L2712" s="26">
        <f t="shared" si="340"/>
        <v>0</v>
      </c>
      <c r="M2712" s="26" t="s">
        <v>3562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 t="s">
        <v>41</v>
      </c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>
        <v>45917</v>
      </c>
      <c r="Y2712" s="26">
        <f t="shared" si="352"/>
        <v>2</v>
      </c>
      <c r="Z2712" s="26" t="str">
        <f t="shared" si="353"/>
        <v>Monday</v>
      </c>
      <c r="AA2712" s="26" t="str">
        <f t="shared" si="354"/>
        <v>Wednesday</v>
      </c>
      <c r="AB2712" s="26" t="str">
        <f>VLOOKUP(U2712,'Currency Sheet'!A:C,3,)</f>
        <v>DOLLAR</v>
      </c>
    </row>
    <row r="2713" spans="1:28" x14ac:dyDescent="0.25">
      <c r="A2713" s="26">
        <f t="shared" si="344"/>
        <v>2712</v>
      </c>
      <c r="B2713" s="26" t="s">
        <v>3526</v>
      </c>
      <c r="C2713" s="47">
        <v>45911</v>
      </c>
      <c r="D2713" s="47">
        <v>45913</v>
      </c>
      <c r="E2713" s="8">
        <v>105.46</v>
      </c>
      <c r="F2713" s="8">
        <f t="shared" si="350"/>
        <v>9280.48</v>
      </c>
      <c r="G2713" s="56">
        <f t="shared" si="351"/>
        <v>105.46</v>
      </c>
      <c r="H2713" s="26" t="s">
        <v>3504</v>
      </c>
      <c r="I2713" s="26"/>
      <c r="J2713" s="26">
        <v>1</v>
      </c>
      <c r="K2713" s="26">
        <v>1</v>
      </c>
      <c r="L2713" s="26">
        <f t="shared" si="340"/>
        <v>0</v>
      </c>
      <c r="M2713" s="26" t="s">
        <v>3562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 t="s">
        <v>41</v>
      </c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>
        <v>45917</v>
      </c>
      <c r="Y2713" s="26">
        <f t="shared" si="352"/>
        <v>2</v>
      </c>
      <c r="Z2713" s="26" t="str">
        <f t="shared" si="353"/>
        <v>Monday</v>
      </c>
      <c r="AA2713" s="26" t="str">
        <f t="shared" si="354"/>
        <v>Wednesday</v>
      </c>
      <c r="AB2713" s="26" t="str">
        <f>VLOOKUP(U2713,'Currency Sheet'!A:C,3,)</f>
        <v>DOLLAR</v>
      </c>
    </row>
    <row r="2714" spans="1:28" x14ac:dyDescent="0.25">
      <c r="A2714" s="26">
        <f t="shared" si="344"/>
        <v>2713</v>
      </c>
      <c r="B2714" s="26" t="s">
        <v>3526</v>
      </c>
      <c r="C2714" s="47">
        <v>45911</v>
      </c>
      <c r="D2714" s="47">
        <v>45913</v>
      </c>
      <c r="E2714" s="8">
        <v>105.46</v>
      </c>
      <c r="F2714" s="8">
        <f t="shared" si="350"/>
        <v>9280.48</v>
      </c>
      <c r="G2714" s="56">
        <f t="shared" si="351"/>
        <v>105.46</v>
      </c>
      <c r="H2714" s="26" t="s">
        <v>3505</v>
      </c>
      <c r="I2714" s="26"/>
      <c r="J2714" s="26">
        <v>1</v>
      </c>
      <c r="K2714" s="26">
        <v>1</v>
      </c>
      <c r="L2714" s="26">
        <f t="shared" si="340"/>
        <v>0</v>
      </c>
      <c r="M2714" s="26" t="s">
        <v>3562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 t="s">
        <v>41</v>
      </c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>
        <v>45917</v>
      </c>
      <c r="Y2714" s="26">
        <f t="shared" si="352"/>
        <v>2</v>
      </c>
      <c r="Z2714" s="26" t="str">
        <f t="shared" si="353"/>
        <v>Monday</v>
      </c>
      <c r="AA2714" s="26" t="str">
        <f t="shared" si="354"/>
        <v>Wednesday</v>
      </c>
      <c r="AB2714" s="26" t="str">
        <f>VLOOKUP(U2714,'Currency Sheet'!A:C,3,)</f>
        <v>DOLLAR</v>
      </c>
    </row>
    <row r="2715" spans="1:28" x14ac:dyDescent="0.25">
      <c r="A2715" s="26">
        <f t="shared" si="344"/>
        <v>2714</v>
      </c>
      <c r="B2715" s="26" t="s">
        <v>3526</v>
      </c>
      <c r="C2715" s="47">
        <v>45911</v>
      </c>
      <c r="D2715" s="47">
        <v>45913</v>
      </c>
      <c r="E2715" s="8">
        <v>105.46</v>
      </c>
      <c r="F2715" s="8">
        <f t="shared" si="350"/>
        <v>9280.48</v>
      </c>
      <c r="G2715" s="56">
        <f t="shared" si="351"/>
        <v>105.46</v>
      </c>
      <c r="H2715" s="26" t="s">
        <v>3506</v>
      </c>
      <c r="I2715" s="26"/>
      <c r="J2715" s="26">
        <v>1</v>
      </c>
      <c r="K2715" s="26">
        <v>1</v>
      </c>
      <c r="L2715" s="26">
        <f t="shared" si="340"/>
        <v>0</v>
      </c>
      <c r="M2715" s="26" t="s">
        <v>3562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 t="s">
        <v>41</v>
      </c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>
        <v>45917</v>
      </c>
      <c r="Y2715" s="26">
        <f t="shared" si="352"/>
        <v>2</v>
      </c>
      <c r="Z2715" s="26" t="str">
        <f t="shared" si="353"/>
        <v>Monday</v>
      </c>
      <c r="AA2715" s="26" t="str">
        <f t="shared" si="354"/>
        <v>Wednesday</v>
      </c>
      <c r="AB2715" s="26" t="str">
        <f>VLOOKUP(U2715,'Currency Sheet'!A:C,3,)</f>
        <v>DOLLAR</v>
      </c>
    </row>
    <row r="2716" spans="1:28" x14ac:dyDescent="0.25">
      <c r="A2716" s="26">
        <f t="shared" si="344"/>
        <v>2715</v>
      </c>
      <c r="B2716" s="26" t="s">
        <v>3526</v>
      </c>
      <c r="C2716" s="47">
        <v>45911</v>
      </c>
      <c r="D2716" s="47">
        <v>45913</v>
      </c>
      <c r="E2716" s="8">
        <v>105.46</v>
      </c>
      <c r="F2716" s="8">
        <f t="shared" si="350"/>
        <v>9280.48</v>
      </c>
      <c r="G2716" s="56">
        <f t="shared" si="351"/>
        <v>105.46</v>
      </c>
      <c r="H2716" s="26" t="s">
        <v>3507</v>
      </c>
      <c r="I2716" s="26"/>
      <c r="J2716" s="26">
        <v>1</v>
      </c>
      <c r="K2716" s="26">
        <v>1</v>
      </c>
      <c r="L2716" s="26">
        <f t="shared" si="340"/>
        <v>0</v>
      </c>
      <c r="M2716" s="26" t="s">
        <v>3562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 t="s">
        <v>41</v>
      </c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>
        <v>45917</v>
      </c>
      <c r="Y2716" s="26">
        <f t="shared" si="352"/>
        <v>2</v>
      </c>
      <c r="Z2716" s="26" t="str">
        <f t="shared" si="353"/>
        <v>Monday</v>
      </c>
      <c r="AA2716" s="26" t="str">
        <f t="shared" si="354"/>
        <v>Wednesday</v>
      </c>
      <c r="AB2716" s="26" t="str">
        <f>VLOOKUP(U2716,'Currency Sheet'!A:C,3,)</f>
        <v>DOLLAR</v>
      </c>
    </row>
    <row r="2717" spans="1:28" x14ac:dyDescent="0.25">
      <c r="A2717" s="26">
        <f t="shared" si="344"/>
        <v>2716</v>
      </c>
      <c r="B2717" s="26" t="s">
        <v>3526</v>
      </c>
      <c r="C2717" s="47">
        <v>45911</v>
      </c>
      <c r="D2717" s="47">
        <v>45913</v>
      </c>
      <c r="E2717" s="8">
        <v>105.46</v>
      </c>
      <c r="F2717" s="8">
        <f t="shared" si="350"/>
        <v>9280.48</v>
      </c>
      <c r="G2717" s="56">
        <f t="shared" si="351"/>
        <v>105.46</v>
      </c>
      <c r="H2717" s="26" t="s">
        <v>3508</v>
      </c>
      <c r="I2717" s="26"/>
      <c r="J2717" s="26">
        <v>1</v>
      </c>
      <c r="K2717" s="26">
        <v>1</v>
      </c>
      <c r="L2717" s="26">
        <f t="shared" si="340"/>
        <v>0</v>
      </c>
      <c r="M2717" s="26" t="s">
        <v>3562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 t="s">
        <v>41</v>
      </c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>
        <v>45917</v>
      </c>
      <c r="Y2717" s="26">
        <f t="shared" si="352"/>
        <v>2</v>
      </c>
      <c r="Z2717" s="26" t="str">
        <f t="shared" si="353"/>
        <v>Monday</v>
      </c>
      <c r="AA2717" s="26" t="str">
        <f t="shared" si="354"/>
        <v>Wednesday</v>
      </c>
      <c r="AB2717" s="26" t="str">
        <f>VLOOKUP(U2717,'Currency Sheet'!A:C,3,)</f>
        <v>DOLLAR</v>
      </c>
    </row>
    <row r="2718" spans="1:28" x14ac:dyDescent="0.25">
      <c r="A2718" s="26">
        <f t="shared" si="344"/>
        <v>2717</v>
      </c>
      <c r="B2718" s="26" t="s">
        <v>3526</v>
      </c>
      <c r="C2718" s="47">
        <v>45911</v>
      </c>
      <c r="D2718" s="47">
        <v>45913</v>
      </c>
      <c r="E2718" s="8">
        <v>105.46</v>
      </c>
      <c r="F2718" s="8">
        <f t="shared" si="350"/>
        <v>9280.48</v>
      </c>
      <c r="G2718" s="56">
        <f t="shared" si="351"/>
        <v>105.46</v>
      </c>
      <c r="H2718" s="26" t="s">
        <v>3509</v>
      </c>
      <c r="I2718" s="26"/>
      <c r="J2718" s="26">
        <v>1</v>
      </c>
      <c r="K2718" s="26">
        <v>1</v>
      </c>
      <c r="L2718" s="26">
        <f t="shared" si="340"/>
        <v>0</v>
      </c>
      <c r="M2718" s="26" t="s">
        <v>3562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 t="s">
        <v>41</v>
      </c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>
        <v>45917</v>
      </c>
      <c r="Y2718" s="26">
        <f t="shared" si="352"/>
        <v>2</v>
      </c>
      <c r="Z2718" s="26" t="str">
        <f t="shared" si="353"/>
        <v>Monday</v>
      </c>
      <c r="AA2718" s="26" t="str">
        <f t="shared" si="354"/>
        <v>Wednesday</v>
      </c>
      <c r="AB2718" s="26" t="str">
        <f>VLOOKUP(U2718,'Currency Sheet'!A:C,3,)</f>
        <v>DOLLAR</v>
      </c>
    </row>
    <row r="2719" spans="1:28" x14ac:dyDescent="0.25">
      <c r="A2719" s="26">
        <f t="shared" si="344"/>
        <v>2718</v>
      </c>
      <c r="B2719" s="26" t="s">
        <v>3526</v>
      </c>
      <c r="C2719" s="47">
        <v>45911</v>
      </c>
      <c r="D2719" s="47">
        <v>45913</v>
      </c>
      <c r="E2719" s="8">
        <v>126.88</v>
      </c>
      <c r="F2719" s="8">
        <f t="shared" si="350"/>
        <v>11165.439999999999</v>
      </c>
      <c r="G2719" s="56">
        <f t="shared" si="351"/>
        <v>126.88</v>
      </c>
      <c r="H2719" s="26" t="s">
        <v>3510</v>
      </c>
      <c r="I2719" s="26"/>
      <c r="J2719" s="26">
        <v>1</v>
      </c>
      <c r="K2719" s="26">
        <v>1</v>
      </c>
      <c r="L2719" s="26">
        <f t="shared" si="340"/>
        <v>0</v>
      </c>
      <c r="M2719" s="26"/>
      <c r="N2719" s="47">
        <v>45917</v>
      </c>
      <c r="O2719" s="57"/>
      <c r="P2719" s="26" t="s">
        <v>255</v>
      </c>
      <c r="Q2719" s="26" t="s">
        <v>637</v>
      </c>
      <c r="R2719" s="26" t="s">
        <v>725</v>
      </c>
      <c r="S2719" s="3">
        <v>-20</v>
      </c>
      <c r="T2719" s="58"/>
      <c r="U2719" s="26" t="s">
        <v>321</v>
      </c>
      <c r="V2719" s="26" t="str">
        <f>VLOOKUP(P2719,'Customer List'!B:C,2,)</f>
        <v>Delhi</v>
      </c>
      <c r="W2719" s="59" t="s">
        <v>606</v>
      </c>
      <c r="X2719" s="47"/>
      <c r="Y2719" s="26" t="str">
        <f t="shared" si="352"/>
        <v/>
      </c>
      <c r="Z2719" s="26" t="str">
        <f t="shared" si="353"/>
        <v>Wednesday</v>
      </c>
      <c r="AA2719" s="26" t="str">
        <f t="shared" si="354"/>
        <v/>
      </c>
      <c r="AB2719" s="26" t="str">
        <f>VLOOKUP(U2719,'Currency Sheet'!A:C,3,)</f>
        <v>DOLLAR</v>
      </c>
    </row>
    <row r="2720" spans="1:28" x14ac:dyDescent="0.25">
      <c r="A2720" s="26">
        <f t="shared" si="344"/>
        <v>2719</v>
      </c>
      <c r="B2720" s="26" t="s">
        <v>3526</v>
      </c>
      <c r="C2720" s="47">
        <v>45911</v>
      </c>
      <c r="D2720" s="47">
        <v>45913</v>
      </c>
      <c r="E2720" s="8">
        <v>137.58000000000001</v>
      </c>
      <c r="F2720" s="8">
        <f t="shared" si="350"/>
        <v>12107.04</v>
      </c>
      <c r="G2720" s="56">
        <f t="shared" si="351"/>
        <v>137.58000000000001</v>
      </c>
      <c r="H2720" s="26" t="s">
        <v>3511</v>
      </c>
      <c r="I2720" s="26"/>
      <c r="J2720" s="26">
        <v>1</v>
      </c>
      <c r="K2720" s="26">
        <v>1</v>
      </c>
      <c r="L2720" s="26">
        <f t="shared" si="340"/>
        <v>0</v>
      </c>
      <c r="M2720" s="26"/>
      <c r="N2720" s="47">
        <v>45917</v>
      </c>
      <c r="O2720" s="57"/>
      <c r="P2720" s="26" t="s">
        <v>255</v>
      </c>
      <c r="Q2720" s="26" t="s">
        <v>637</v>
      </c>
      <c r="R2720" s="26" t="s">
        <v>725</v>
      </c>
      <c r="S2720" s="3">
        <v>-20</v>
      </c>
      <c r="T2720" s="58"/>
      <c r="U2720" s="26" t="s">
        <v>321</v>
      </c>
      <c r="V2720" s="26" t="str">
        <f>VLOOKUP(P2720,'Customer List'!B:C,2,)</f>
        <v>Delhi</v>
      </c>
      <c r="W2720" s="59" t="s">
        <v>606</v>
      </c>
      <c r="X2720" s="47"/>
      <c r="Y2720" s="26" t="str">
        <f t="shared" si="352"/>
        <v/>
      </c>
      <c r="Z2720" s="26" t="str">
        <f t="shared" si="353"/>
        <v>Wednesday</v>
      </c>
      <c r="AA2720" s="26" t="str">
        <f t="shared" si="354"/>
        <v/>
      </c>
      <c r="AB2720" s="26" t="str">
        <f>VLOOKUP(U2720,'Currency Sheet'!A:C,3,)</f>
        <v>DOLLAR</v>
      </c>
    </row>
    <row r="2721" spans="1:28" x14ac:dyDescent="0.25">
      <c r="A2721" s="26">
        <f t="shared" si="344"/>
        <v>2720</v>
      </c>
      <c r="B2721" s="26" t="s">
        <v>3526</v>
      </c>
      <c r="C2721" s="47">
        <v>45911</v>
      </c>
      <c r="D2721" s="47">
        <v>45913</v>
      </c>
      <c r="E2721" s="8">
        <v>126.88</v>
      </c>
      <c r="F2721" s="8">
        <f t="shared" si="350"/>
        <v>11165.439999999999</v>
      </c>
      <c r="G2721" s="56">
        <f t="shared" si="351"/>
        <v>126.88</v>
      </c>
      <c r="H2721" s="26" t="s">
        <v>3512</v>
      </c>
      <c r="I2721" s="26"/>
      <c r="J2721" s="26">
        <v>1</v>
      </c>
      <c r="K2721" s="26">
        <v>1</v>
      </c>
      <c r="L2721" s="26">
        <f t="shared" si="340"/>
        <v>0</v>
      </c>
      <c r="M2721" s="26"/>
      <c r="N2721" s="47">
        <v>45917</v>
      </c>
      <c r="O2721" s="57"/>
      <c r="P2721" s="26" t="s">
        <v>255</v>
      </c>
      <c r="Q2721" s="26" t="s">
        <v>637</v>
      </c>
      <c r="R2721" s="26" t="s">
        <v>725</v>
      </c>
      <c r="S2721" s="3">
        <v>-20</v>
      </c>
      <c r="T2721" s="58"/>
      <c r="U2721" s="26" t="s">
        <v>321</v>
      </c>
      <c r="V2721" s="26" t="str">
        <f>VLOOKUP(P2721,'Customer List'!B:C,2,)</f>
        <v>Delhi</v>
      </c>
      <c r="W2721" s="59" t="s">
        <v>606</v>
      </c>
      <c r="X2721" s="47"/>
      <c r="Y2721" s="26" t="str">
        <f t="shared" si="352"/>
        <v/>
      </c>
      <c r="Z2721" s="26" t="str">
        <f t="shared" si="353"/>
        <v>Wednesday</v>
      </c>
      <c r="AA2721" s="26" t="str">
        <f t="shared" si="354"/>
        <v/>
      </c>
      <c r="AB2721" s="26" t="str">
        <f>VLOOKUP(U2721,'Currency Sheet'!A:C,3,)</f>
        <v>DOLLAR</v>
      </c>
    </row>
    <row r="2722" spans="1:28" x14ac:dyDescent="0.25">
      <c r="A2722" s="26">
        <f t="shared" si="344"/>
        <v>2721</v>
      </c>
      <c r="B2722" s="26" t="s">
        <v>3526</v>
      </c>
      <c r="C2722" s="47">
        <v>45911</v>
      </c>
      <c r="D2722" s="47">
        <v>45913</v>
      </c>
      <c r="E2722" s="8">
        <v>105.46</v>
      </c>
      <c r="F2722" s="8">
        <f t="shared" si="350"/>
        <v>9280.48</v>
      </c>
      <c r="G2722" s="56">
        <f t="shared" si="351"/>
        <v>105.46</v>
      </c>
      <c r="H2722" s="26" t="s">
        <v>3513</v>
      </c>
      <c r="I2722" s="26"/>
      <c r="J2722" s="26">
        <v>1</v>
      </c>
      <c r="K2722" s="26">
        <v>1</v>
      </c>
      <c r="L2722" s="26">
        <f t="shared" si="340"/>
        <v>0</v>
      </c>
      <c r="M2722" s="26"/>
      <c r="N2722" s="47">
        <v>45917</v>
      </c>
      <c r="O2722" s="57"/>
      <c r="P2722" s="26" t="s">
        <v>255</v>
      </c>
      <c r="Q2722" s="26" t="s">
        <v>637</v>
      </c>
      <c r="R2722" s="26" t="s">
        <v>725</v>
      </c>
      <c r="S2722" s="3">
        <v>-20</v>
      </c>
      <c r="T2722" s="58"/>
      <c r="U2722" s="26" t="s">
        <v>321</v>
      </c>
      <c r="V2722" s="26" t="str">
        <f>VLOOKUP(P2722,'Customer List'!B:C,2,)</f>
        <v>Delhi</v>
      </c>
      <c r="W2722" s="59" t="s">
        <v>606</v>
      </c>
      <c r="X2722" s="47"/>
      <c r="Y2722" s="26" t="str">
        <f t="shared" si="352"/>
        <v/>
      </c>
      <c r="Z2722" s="26" t="str">
        <f t="shared" si="353"/>
        <v>Wednesday</v>
      </c>
      <c r="AA2722" s="26" t="str">
        <f t="shared" si="354"/>
        <v/>
      </c>
      <c r="AB2722" s="26" t="str">
        <f>VLOOKUP(U2722,'Currency Sheet'!A:C,3,)</f>
        <v>DOLLAR</v>
      </c>
    </row>
    <row r="2723" spans="1:28" x14ac:dyDescent="0.25">
      <c r="A2723" s="26">
        <f t="shared" si="344"/>
        <v>2722</v>
      </c>
      <c r="B2723" s="26" t="s">
        <v>3526</v>
      </c>
      <c r="C2723" s="47">
        <v>45911</v>
      </c>
      <c r="D2723" s="47">
        <v>45913</v>
      </c>
      <c r="E2723" s="8">
        <v>116.16</v>
      </c>
      <c r="F2723" s="8">
        <f t="shared" si="350"/>
        <v>10222.08</v>
      </c>
      <c r="G2723" s="56">
        <f t="shared" si="351"/>
        <v>116.16</v>
      </c>
      <c r="H2723" s="26" t="s">
        <v>3514</v>
      </c>
      <c r="I2723" s="26"/>
      <c r="J2723" s="26">
        <v>1</v>
      </c>
      <c r="K2723" s="26">
        <v>1</v>
      </c>
      <c r="L2723" s="26">
        <f t="shared" si="340"/>
        <v>0</v>
      </c>
      <c r="M2723" s="26"/>
      <c r="N2723" s="47">
        <v>45917</v>
      </c>
      <c r="O2723" s="57"/>
      <c r="P2723" s="26" t="s">
        <v>255</v>
      </c>
      <c r="Q2723" s="26" t="s">
        <v>637</v>
      </c>
      <c r="R2723" s="26" t="s">
        <v>725</v>
      </c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 t="s">
        <v>606</v>
      </c>
      <c r="X2723" s="47"/>
      <c r="Y2723" s="26" t="str">
        <f t="shared" si="352"/>
        <v/>
      </c>
      <c r="Z2723" s="26" t="str">
        <f t="shared" si="353"/>
        <v>Wednesday</v>
      </c>
      <c r="AA2723" s="26" t="str">
        <f t="shared" si="354"/>
        <v/>
      </c>
      <c r="AB2723" s="26" t="str">
        <f>VLOOKUP(U2723,'Currency Sheet'!A:C,3,)</f>
        <v>DOLLAR</v>
      </c>
    </row>
    <row r="2724" spans="1:28" x14ac:dyDescent="0.25">
      <c r="A2724" s="26">
        <f t="shared" si="344"/>
        <v>2723</v>
      </c>
      <c r="B2724" s="26" t="s">
        <v>3526</v>
      </c>
      <c r="C2724" s="47">
        <v>45911</v>
      </c>
      <c r="D2724" s="47">
        <v>45913</v>
      </c>
      <c r="E2724" s="8">
        <v>126.88</v>
      </c>
      <c r="F2724" s="8">
        <f t="shared" si="350"/>
        <v>11165.439999999999</v>
      </c>
      <c r="G2724" s="56">
        <f t="shared" si="351"/>
        <v>126.88</v>
      </c>
      <c r="H2724" s="26" t="s">
        <v>3515</v>
      </c>
      <c r="I2724" s="26"/>
      <c r="J2724" s="26">
        <v>1</v>
      </c>
      <c r="K2724" s="26">
        <v>1</v>
      </c>
      <c r="L2724" s="26">
        <f t="shared" si="340"/>
        <v>0</v>
      </c>
      <c r="M2724" s="26"/>
      <c r="N2724" s="47">
        <v>45917</v>
      </c>
      <c r="O2724" s="57"/>
      <c r="P2724" s="26" t="s">
        <v>255</v>
      </c>
      <c r="Q2724" s="26" t="s">
        <v>637</v>
      </c>
      <c r="R2724" s="26" t="s">
        <v>725</v>
      </c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 t="s">
        <v>606</v>
      </c>
      <c r="X2724" s="47"/>
      <c r="Y2724" s="26" t="str">
        <f t="shared" si="352"/>
        <v/>
      </c>
      <c r="Z2724" s="26" t="str">
        <f t="shared" si="353"/>
        <v>Wednesday</v>
      </c>
      <c r="AA2724" s="26" t="str">
        <f t="shared" si="354"/>
        <v/>
      </c>
      <c r="AB2724" s="26" t="str">
        <f>VLOOKUP(U2724,'Currency Sheet'!A:C,3,)</f>
        <v>DOLLAR</v>
      </c>
    </row>
    <row r="2725" spans="1:28" x14ac:dyDescent="0.25">
      <c r="A2725" s="26">
        <f t="shared" si="344"/>
        <v>2724</v>
      </c>
      <c r="B2725" s="26" t="s">
        <v>3526</v>
      </c>
      <c r="C2725" s="47">
        <v>45911</v>
      </c>
      <c r="D2725" s="47">
        <v>45913</v>
      </c>
      <c r="E2725" s="8">
        <v>279.82</v>
      </c>
      <c r="F2725" s="8">
        <f t="shared" si="350"/>
        <v>24624.16</v>
      </c>
      <c r="G2725" s="56">
        <f t="shared" si="351"/>
        <v>279.82</v>
      </c>
      <c r="H2725" s="26" t="s">
        <v>3516</v>
      </c>
      <c r="I2725" s="26"/>
      <c r="J2725" s="26">
        <v>1</v>
      </c>
      <c r="K2725" s="26">
        <v>1</v>
      </c>
      <c r="L2725" s="26">
        <f t="shared" si="340"/>
        <v>0</v>
      </c>
      <c r="M2725" s="26"/>
      <c r="N2725" s="47">
        <v>45917</v>
      </c>
      <c r="O2725" s="57"/>
      <c r="P2725" s="26" t="s">
        <v>255</v>
      </c>
      <c r="Q2725" s="26" t="s">
        <v>637</v>
      </c>
      <c r="R2725" s="26" t="s">
        <v>725</v>
      </c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 t="s">
        <v>606</v>
      </c>
      <c r="X2725" s="47"/>
      <c r="Y2725" s="26" t="str">
        <f t="shared" si="352"/>
        <v/>
      </c>
      <c r="Z2725" s="26" t="str">
        <f t="shared" si="353"/>
        <v>Wednesday</v>
      </c>
      <c r="AA2725" s="26" t="str">
        <f t="shared" si="354"/>
        <v/>
      </c>
      <c r="AB2725" s="26" t="str">
        <f>VLOOKUP(U2725,'Currency Sheet'!A:C,3,)</f>
        <v>DOLLAR</v>
      </c>
    </row>
    <row r="2726" spans="1:28" x14ac:dyDescent="0.25">
      <c r="A2726" s="26">
        <f t="shared" si="344"/>
        <v>2725</v>
      </c>
      <c r="B2726" s="26" t="s">
        <v>3526</v>
      </c>
      <c r="C2726" s="47">
        <v>45911</v>
      </c>
      <c r="D2726" s="47">
        <v>45913</v>
      </c>
      <c r="E2726" s="8">
        <v>269.11</v>
      </c>
      <c r="F2726" s="8">
        <f t="shared" si="350"/>
        <v>23681.68</v>
      </c>
      <c r="G2726" s="56">
        <f t="shared" si="351"/>
        <v>269.11</v>
      </c>
      <c r="H2726" s="26" t="s">
        <v>3517</v>
      </c>
      <c r="I2726" s="26"/>
      <c r="J2726" s="26">
        <v>1</v>
      </c>
      <c r="K2726" s="26">
        <v>1</v>
      </c>
      <c r="L2726" s="26">
        <f t="shared" si="340"/>
        <v>0</v>
      </c>
      <c r="M2726" s="26"/>
      <c r="N2726" s="47">
        <v>45917</v>
      </c>
      <c r="O2726" s="57"/>
      <c r="P2726" s="26" t="s">
        <v>255</v>
      </c>
      <c r="Q2726" s="26" t="s">
        <v>637</v>
      </c>
      <c r="R2726" s="26" t="s">
        <v>725</v>
      </c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 t="s">
        <v>606</v>
      </c>
      <c r="X2726" s="47"/>
      <c r="Y2726" s="26" t="str">
        <f t="shared" si="352"/>
        <v/>
      </c>
      <c r="Z2726" s="26" t="str">
        <f t="shared" si="353"/>
        <v>Wednesday</v>
      </c>
      <c r="AA2726" s="26" t="str">
        <f t="shared" si="354"/>
        <v/>
      </c>
      <c r="AB2726" s="26" t="str">
        <f>VLOOKUP(U2726,'Currency Sheet'!A:C,3,)</f>
        <v>DOLLAR</v>
      </c>
    </row>
    <row r="2727" spans="1:28" x14ac:dyDescent="0.25">
      <c r="A2727" s="26">
        <f t="shared" si="344"/>
        <v>2726</v>
      </c>
      <c r="B2727" s="26" t="s">
        <v>3526</v>
      </c>
      <c r="C2727" s="47">
        <v>45911</v>
      </c>
      <c r="D2727" s="47">
        <v>45913</v>
      </c>
      <c r="E2727" s="8">
        <v>269.11</v>
      </c>
      <c r="F2727" s="8">
        <f t="shared" si="350"/>
        <v>23681.68</v>
      </c>
      <c r="G2727" s="56">
        <f t="shared" si="351"/>
        <v>269.11</v>
      </c>
      <c r="H2727" s="26" t="s">
        <v>3518</v>
      </c>
      <c r="I2727" s="26"/>
      <c r="J2727" s="26">
        <v>1</v>
      </c>
      <c r="K2727" s="26">
        <v>1</v>
      </c>
      <c r="L2727" s="26">
        <f t="shared" si="340"/>
        <v>0</v>
      </c>
      <c r="M2727" s="26"/>
      <c r="N2727" s="47">
        <v>45917</v>
      </c>
      <c r="O2727" s="57"/>
      <c r="P2727" s="26" t="s">
        <v>255</v>
      </c>
      <c r="Q2727" s="26" t="s">
        <v>637</v>
      </c>
      <c r="R2727" s="26" t="s">
        <v>725</v>
      </c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 t="s">
        <v>606</v>
      </c>
      <c r="X2727" s="47"/>
      <c r="Y2727" s="26" t="str">
        <f t="shared" si="352"/>
        <v/>
      </c>
      <c r="Z2727" s="26" t="str">
        <f t="shared" si="353"/>
        <v>Wednesday</v>
      </c>
      <c r="AA2727" s="26" t="str">
        <f t="shared" si="354"/>
        <v/>
      </c>
      <c r="AB2727" s="26" t="str">
        <f>VLOOKUP(U2727,'Currency Sheet'!A:C,3,)</f>
        <v>DOLLAR</v>
      </c>
    </row>
    <row r="2728" spans="1:28" x14ac:dyDescent="0.25">
      <c r="A2728" s="26">
        <f t="shared" si="344"/>
        <v>2727</v>
      </c>
      <c r="B2728" s="26" t="s">
        <v>3526</v>
      </c>
      <c r="C2728" s="47">
        <v>45911</v>
      </c>
      <c r="D2728" s="47">
        <v>45913</v>
      </c>
      <c r="E2728" s="8">
        <v>105.46</v>
      </c>
      <c r="F2728" s="8">
        <f t="shared" si="350"/>
        <v>9280.48</v>
      </c>
      <c r="G2728" s="56">
        <f t="shared" si="351"/>
        <v>105.46</v>
      </c>
      <c r="H2728" s="26" t="s">
        <v>3519</v>
      </c>
      <c r="I2728" s="26"/>
      <c r="J2728" s="26">
        <v>1</v>
      </c>
      <c r="K2728" s="26">
        <v>1</v>
      </c>
      <c r="L2728" s="26">
        <f t="shared" si="340"/>
        <v>0</v>
      </c>
      <c r="M2728" s="26"/>
      <c r="N2728" s="47">
        <v>45917</v>
      </c>
      <c r="O2728" s="57"/>
      <c r="P2728" s="26" t="s">
        <v>255</v>
      </c>
      <c r="Q2728" s="26" t="s">
        <v>637</v>
      </c>
      <c r="R2728" s="26" t="s">
        <v>725</v>
      </c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 t="s">
        <v>606</v>
      </c>
      <c r="X2728" s="47"/>
      <c r="Y2728" s="26" t="str">
        <f t="shared" si="352"/>
        <v/>
      </c>
      <c r="Z2728" s="26" t="str">
        <f t="shared" si="353"/>
        <v>Wednesday</v>
      </c>
      <c r="AA2728" s="26" t="str">
        <f t="shared" si="354"/>
        <v/>
      </c>
      <c r="AB2728" s="26" t="str">
        <f>VLOOKUP(U2728,'Currency Sheet'!A:C,3,)</f>
        <v>DOLLAR</v>
      </c>
    </row>
    <row r="2729" spans="1:28" x14ac:dyDescent="0.25">
      <c r="A2729" s="26">
        <f t="shared" si="344"/>
        <v>2728</v>
      </c>
      <c r="B2729" s="26" t="s">
        <v>3526</v>
      </c>
      <c r="C2729" s="47">
        <v>45911</v>
      </c>
      <c r="D2729" s="47">
        <v>45913</v>
      </c>
      <c r="E2729" s="8">
        <v>148.30000000000001</v>
      </c>
      <c r="F2729" s="8">
        <f t="shared" si="350"/>
        <v>13050.400000000001</v>
      </c>
      <c r="G2729" s="56">
        <f t="shared" si="351"/>
        <v>148.30000000000001</v>
      </c>
      <c r="H2729" s="26" t="s">
        <v>3520</v>
      </c>
      <c r="I2729" s="26"/>
      <c r="J2729" s="26">
        <v>1</v>
      </c>
      <c r="K2729" s="26">
        <v>1</v>
      </c>
      <c r="L2729" s="26">
        <f t="shared" si="340"/>
        <v>0</v>
      </c>
      <c r="M2729" s="26"/>
      <c r="N2729" s="47">
        <v>45917</v>
      </c>
      <c r="O2729" s="57"/>
      <c r="P2729" s="26" t="s">
        <v>255</v>
      </c>
      <c r="Q2729" s="26" t="s">
        <v>637</v>
      </c>
      <c r="R2729" s="26" t="s">
        <v>725</v>
      </c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 t="s">
        <v>606</v>
      </c>
      <c r="X2729" s="47"/>
      <c r="Y2729" s="26" t="str">
        <f t="shared" si="352"/>
        <v/>
      </c>
      <c r="Z2729" s="26" t="str">
        <f t="shared" si="353"/>
        <v>Wednesday</v>
      </c>
      <c r="AA2729" s="26" t="str">
        <f t="shared" si="354"/>
        <v/>
      </c>
      <c r="AB2729" s="26" t="str">
        <f>VLOOKUP(U2729,'Currency Sheet'!A:C,3,)</f>
        <v>DOLLAR</v>
      </c>
    </row>
    <row r="2730" spans="1:28" x14ac:dyDescent="0.25">
      <c r="A2730" s="26">
        <f t="shared" si="344"/>
        <v>2729</v>
      </c>
      <c r="B2730" s="26" t="s">
        <v>3526</v>
      </c>
      <c r="C2730" s="47">
        <v>45911</v>
      </c>
      <c r="D2730" s="47">
        <v>45913</v>
      </c>
      <c r="E2730" s="8">
        <v>126.88</v>
      </c>
      <c r="F2730" s="8">
        <f t="shared" si="350"/>
        <v>11165.439999999999</v>
      </c>
      <c r="G2730" s="56">
        <f t="shared" si="351"/>
        <v>126.88</v>
      </c>
      <c r="H2730" s="26" t="s">
        <v>3521</v>
      </c>
      <c r="I2730" s="26"/>
      <c r="J2730" s="26">
        <v>1</v>
      </c>
      <c r="K2730" s="26">
        <v>1</v>
      </c>
      <c r="L2730" s="26">
        <f t="shared" si="340"/>
        <v>0</v>
      </c>
      <c r="M2730" s="26"/>
      <c r="N2730" s="47">
        <v>45917</v>
      </c>
      <c r="O2730" s="57"/>
      <c r="P2730" s="26" t="s">
        <v>255</v>
      </c>
      <c r="Q2730" s="26" t="s">
        <v>637</v>
      </c>
      <c r="R2730" s="26" t="s">
        <v>725</v>
      </c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 t="s">
        <v>606</v>
      </c>
      <c r="X2730" s="47"/>
      <c r="Y2730" s="26" t="str">
        <f t="shared" si="352"/>
        <v/>
      </c>
      <c r="Z2730" s="26" t="str">
        <f t="shared" si="353"/>
        <v>Wednesday</v>
      </c>
      <c r="AA2730" s="26" t="str">
        <f t="shared" si="354"/>
        <v/>
      </c>
      <c r="AB2730" s="26" t="str">
        <f>VLOOKUP(U2730,'Currency Sheet'!A:C,3,)</f>
        <v>DOLLAR</v>
      </c>
    </row>
    <row r="2731" spans="1:28" x14ac:dyDescent="0.25">
      <c r="A2731" s="26">
        <f t="shared" si="344"/>
        <v>2730</v>
      </c>
      <c r="B2731" s="26" t="s">
        <v>3526</v>
      </c>
      <c r="C2731" s="47">
        <v>45911</v>
      </c>
      <c r="D2731" s="47">
        <v>45913</v>
      </c>
      <c r="E2731" s="8">
        <v>374</v>
      </c>
      <c r="F2731" s="8">
        <f t="shared" si="350"/>
        <v>32912</v>
      </c>
      <c r="G2731" s="56">
        <f t="shared" si="351"/>
        <v>374</v>
      </c>
      <c r="H2731" s="26" t="s">
        <v>3522</v>
      </c>
      <c r="I2731" s="26"/>
      <c r="J2731" s="26">
        <v>1</v>
      </c>
      <c r="K2731" s="26">
        <v>1</v>
      </c>
      <c r="L2731" s="26">
        <f t="shared" si="340"/>
        <v>0</v>
      </c>
      <c r="M2731" s="26" t="s">
        <v>3558</v>
      </c>
      <c r="N2731" s="47">
        <v>45915</v>
      </c>
      <c r="O2731" s="57">
        <v>48060</v>
      </c>
      <c r="P2731" s="26" t="s">
        <v>2052</v>
      </c>
      <c r="Q2731" s="26">
        <v>58155667533</v>
      </c>
      <c r="R2731" s="26" t="s">
        <v>41</v>
      </c>
      <c r="S2731" s="3">
        <v>-20</v>
      </c>
      <c r="T2731" s="58"/>
      <c r="U2731" s="26" t="s">
        <v>321</v>
      </c>
      <c r="V2731" s="26" t="str">
        <f>VLOOKUP(P2731,'Customer List'!B:C,2,)</f>
        <v>Pune</v>
      </c>
      <c r="W2731" s="59"/>
      <c r="X2731" s="47">
        <v>45916</v>
      </c>
      <c r="Y2731" s="26">
        <f t="shared" si="352"/>
        <v>1</v>
      </c>
      <c r="Z2731" s="26" t="str">
        <f t="shared" si="353"/>
        <v>Monday</v>
      </c>
      <c r="AA2731" s="26" t="str">
        <f t="shared" si="354"/>
        <v>Tuesday</v>
      </c>
      <c r="AB2731" s="26" t="str">
        <f>VLOOKUP(U2731,'Currency Sheet'!A:C,3,)</f>
        <v>DOLLAR</v>
      </c>
    </row>
    <row r="2732" spans="1:28" x14ac:dyDescent="0.25">
      <c r="A2732" s="26">
        <f t="shared" si="344"/>
        <v>2731</v>
      </c>
      <c r="B2732" s="26" t="s">
        <v>3526</v>
      </c>
      <c r="C2732" s="47">
        <v>45911</v>
      </c>
      <c r="D2732" s="47">
        <v>45913</v>
      </c>
      <c r="E2732" s="8">
        <v>374</v>
      </c>
      <c r="F2732" s="8">
        <f t="shared" si="350"/>
        <v>32912</v>
      </c>
      <c r="G2732" s="56">
        <f t="shared" si="351"/>
        <v>374</v>
      </c>
      <c r="H2732" s="26" t="s">
        <v>3523</v>
      </c>
      <c r="I2732" s="26"/>
      <c r="J2732" s="26">
        <v>1</v>
      </c>
      <c r="K2732" s="26">
        <v>1</v>
      </c>
      <c r="L2732" s="26">
        <f t="shared" si="340"/>
        <v>0</v>
      </c>
      <c r="M2732" s="26" t="s">
        <v>3558</v>
      </c>
      <c r="N2732" s="47">
        <v>45915</v>
      </c>
      <c r="O2732" s="57">
        <v>48060</v>
      </c>
      <c r="P2732" s="26" t="s">
        <v>2052</v>
      </c>
      <c r="Q2732" s="26">
        <v>58155667533</v>
      </c>
      <c r="R2732" s="26" t="s">
        <v>41</v>
      </c>
      <c r="S2732" s="3">
        <v>-20</v>
      </c>
      <c r="T2732" s="58"/>
      <c r="U2732" s="26" t="s">
        <v>321</v>
      </c>
      <c r="V2732" s="26" t="str">
        <f>VLOOKUP(P2732,'Customer List'!B:C,2,)</f>
        <v>Pune</v>
      </c>
      <c r="W2732" s="59"/>
      <c r="X2732" s="47">
        <v>45916</v>
      </c>
      <c r="Y2732" s="26">
        <f t="shared" si="352"/>
        <v>1</v>
      </c>
      <c r="Z2732" s="26" t="str">
        <f t="shared" si="353"/>
        <v>Monday</v>
      </c>
      <c r="AA2732" s="26" t="str">
        <f t="shared" si="354"/>
        <v>Tuesday</v>
      </c>
      <c r="AB2732" s="26" t="str">
        <f>VLOOKUP(U2732,'Currency Sheet'!A:C,3,)</f>
        <v>DOLLAR</v>
      </c>
    </row>
    <row r="2733" spans="1:28" x14ac:dyDescent="0.25">
      <c r="A2733" s="26">
        <f t="shared" si="344"/>
        <v>2732</v>
      </c>
      <c r="B2733" s="26" t="s">
        <v>3526</v>
      </c>
      <c r="C2733" s="47">
        <v>45911</v>
      </c>
      <c r="D2733" s="47">
        <v>45913</v>
      </c>
      <c r="E2733" s="8">
        <v>587</v>
      </c>
      <c r="F2733" s="8">
        <f t="shared" si="350"/>
        <v>51656</v>
      </c>
      <c r="G2733" s="56">
        <f t="shared" si="351"/>
        <v>587</v>
      </c>
      <c r="H2733" s="26" t="s">
        <v>3524</v>
      </c>
      <c r="I2733" s="26"/>
      <c r="J2733" s="26">
        <v>1</v>
      </c>
      <c r="K2733" s="26">
        <v>1</v>
      </c>
      <c r="L2733" s="26">
        <f t="shared" si="340"/>
        <v>0</v>
      </c>
      <c r="M2733" s="26" t="s">
        <v>3556</v>
      </c>
      <c r="N2733" s="47">
        <v>45915</v>
      </c>
      <c r="O2733" s="57">
        <v>84088.77</v>
      </c>
      <c r="P2733" s="26" t="s">
        <v>629</v>
      </c>
      <c r="Q2733" s="26">
        <v>58155667113</v>
      </c>
      <c r="R2733" s="26" t="s">
        <v>41</v>
      </c>
      <c r="S2733" s="3">
        <v>-20</v>
      </c>
      <c r="T2733" s="58"/>
      <c r="U2733" s="26" t="s">
        <v>321</v>
      </c>
      <c r="V2733" s="26" t="str">
        <f>VLOOKUP(P2733,'Customer List'!B:C,2,)</f>
        <v>Banglore</v>
      </c>
      <c r="W2733" s="59"/>
      <c r="X2733" s="47">
        <v>45917</v>
      </c>
      <c r="Y2733" s="26">
        <f t="shared" si="352"/>
        <v>2</v>
      </c>
      <c r="Z2733" s="26" t="str">
        <f t="shared" si="353"/>
        <v>Monday</v>
      </c>
      <c r="AA2733" s="26" t="str">
        <f t="shared" si="354"/>
        <v>Wednesday</v>
      </c>
      <c r="AB2733" s="26" t="str">
        <f>VLOOKUP(U2733,'Currency Sheet'!A:C,3,)</f>
        <v>DOLLAR</v>
      </c>
    </row>
    <row r="2734" spans="1:28" x14ac:dyDescent="0.25">
      <c r="A2734" s="26">
        <f t="shared" si="344"/>
        <v>2733</v>
      </c>
      <c r="B2734" s="26" t="s">
        <v>3526</v>
      </c>
      <c r="C2734" s="47">
        <v>45911</v>
      </c>
      <c r="D2734" s="47">
        <v>45913</v>
      </c>
      <c r="E2734" s="8">
        <v>185</v>
      </c>
      <c r="F2734" s="8">
        <f t="shared" si="350"/>
        <v>16280</v>
      </c>
      <c r="G2734" s="56">
        <f t="shared" si="351"/>
        <v>185</v>
      </c>
      <c r="H2734" s="26" t="s">
        <v>373</v>
      </c>
      <c r="I2734" s="26"/>
      <c r="J2734" s="26">
        <v>1</v>
      </c>
      <c r="K2734" s="26">
        <v>1</v>
      </c>
      <c r="L2734" s="26">
        <f t="shared" si="340"/>
        <v>0</v>
      </c>
      <c r="M2734" s="26" t="s">
        <v>3556</v>
      </c>
      <c r="N2734" s="47">
        <v>45915</v>
      </c>
      <c r="O2734" s="57">
        <v>26960.53</v>
      </c>
      <c r="P2734" s="26" t="s">
        <v>629</v>
      </c>
      <c r="Q2734" s="26">
        <v>58155667113</v>
      </c>
      <c r="R2734" s="26" t="s">
        <v>41</v>
      </c>
      <c r="S2734" s="3">
        <v>-20</v>
      </c>
      <c r="T2734" s="58"/>
      <c r="U2734" s="26" t="s">
        <v>321</v>
      </c>
      <c r="V2734" s="26" t="str">
        <f>VLOOKUP(P2734,'Customer List'!B:C,2,)</f>
        <v>Banglore</v>
      </c>
      <c r="W2734" s="59"/>
      <c r="X2734" s="47">
        <v>45917</v>
      </c>
      <c r="Y2734" s="26">
        <f t="shared" si="352"/>
        <v>2</v>
      </c>
      <c r="Z2734" s="26" t="str">
        <f t="shared" si="353"/>
        <v>Monday</v>
      </c>
      <c r="AA2734" s="26" t="str">
        <f t="shared" si="354"/>
        <v>Wednesday</v>
      </c>
      <c r="AB2734" s="26" t="str">
        <f>VLOOKUP(U2734,'Currency Sheet'!A:C,3,)</f>
        <v>DOLLAR</v>
      </c>
    </row>
    <row r="2735" spans="1:28" x14ac:dyDescent="0.25">
      <c r="A2735" s="26">
        <f t="shared" si="344"/>
        <v>2734</v>
      </c>
      <c r="B2735" s="26" t="s">
        <v>3526</v>
      </c>
      <c r="C2735" s="47">
        <v>45911</v>
      </c>
      <c r="D2735" s="47">
        <v>45913</v>
      </c>
      <c r="E2735" s="8">
        <v>393</v>
      </c>
      <c r="F2735" s="8">
        <f t="shared" si="350"/>
        <v>34584</v>
      </c>
      <c r="G2735" s="56">
        <f t="shared" si="351"/>
        <v>786</v>
      </c>
      <c r="H2735" s="26" t="s">
        <v>365</v>
      </c>
      <c r="I2735" s="26"/>
      <c r="J2735" s="26">
        <v>2</v>
      </c>
      <c r="K2735" s="26">
        <v>2</v>
      </c>
      <c r="L2735" s="26">
        <f t="shared" si="340"/>
        <v>0</v>
      </c>
      <c r="M2735" s="26"/>
      <c r="N2735" s="47">
        <v>45917</v>
      </c>
      <c r="O2735" s="57"/>
      <c r="P2735" s="26" t="s">
        <v>255</v>
      </c>
      <c r="Q2735" s="26" t="s">
        <v>637</v>
      </c>
      <c r="R2735" s="26" t="s">
        <v>725</v>
      </c>
      <c r="S2735" s="3">
        <v>4</v>
      </c>
      <c r="T2735" s="58"/>
      <c r="U2735" s="26" t="s">
        <v>321</v>
      </c>
      <c r="V2735" s="26" t="str">
        <f>VLOOKUP(P2735,'Customer List'!B:C,2,)</f>
        <v>Delhi</v>
      </c>
      <c r="W2735" s="59" t="s">
        <v>606</v>
      </c>
      <c r="X2735" s="47"/>
      <c r="Y2735" s="26" t="str">
        <f t="shared" si="352"/>
        <v/>
      </c>
      <c r="Z2735" s="26" t="str">
        <f t="shared" si="353"/>
        <v>Wednesday</v>
      </c>
      <c r="AA2735" s="26" t="str">
        <f t="shared" si="354"/>
        <v/>
      </c>
      <c r="AB2735" s="26" t="str">
        <f>VLOOKUP(U2735,'Currency Sheet'!A:C,3,)</f>
        <v>DOLLAR</v>
      </c>
    </row>
    <row r="2736" spans="1:28" x14ac:dyDescent="0.25">
      <c r="A2736" s="26">
        <f t="shared" si="344"/>
        <v>2735</v>
      </c>
      <c r="B2736" s="26" t="s">
        <v>3526</v>
      </c>
      <c r="C2736" s="47">
        <v>45911</v>
      </c>
      <c r="D2736" s="47">
        <v>45913</v>
      </c>
      <c r="E2736" s="8">
        <v>3</v>
      </c>
      <c r="F2736" s="8">
        <f t="shared" si="350"/>
        <v>264</v>
      </c>
      <c r="G2736" s="56">
        <f t="shared" si="351"/>
        <v>3</v>
      </c>
      <c r="H2736" s="26" t="s">
        <v>3525</v>
      </c>
      <c r="I2736" s="26"/>
      <c r="J2736" s="26">
        <v>1</v>
      </c>
      <c r="K2736" s="26"/>
      <c r="L2736" s="26">
        <f t="shared" si="340"/>
        <v>1</v>
      </c>
      <c r="M2736" s="26"/>
      <c r="N2736" s="47"/>
      <c r="O2736" s="57"/>
      <c r="P2736" s="26" t="s">
        <v>841</v>
      </c>
      <c r="Q2736" s="26"/>
      <c r="R2736" s="26"/>
      <c r="S2736" s="3">
        <v>-20</v>
      </c>
      <c r="T2736" s="58" t="s">
        <v>610</v>
      </c>
      <c r="U2736" s="26" t="s">
        <v>321</v>
      </c>
      <c r="V2736" s="26" t="str">
        <f>VLOOKUP(P2736,'Customer List'!B:C,2,)</f>
        <v>Hyderabad</v>
      </c>
      <c r="W2736" s="59" t="s">
        <v>3628</v>
      </c>
      <c r="X2736" s="47"/>
      <c r="Y2736" s="26" t="str">
        <f t="shared" si="352"/>
        <v/>
      </c>
      <c r="Z2736" s="26" t="str">
        <f t="shared" si="353"/>
        <v/>
      </c>
      <c r="AA2736" s="26" t="str">
        <f t="shared" si="354"/>
        <v/>
      </c>
      <c r="AB2736" s="26" t="str">
        <f>VLOOKUP(U2736,'Currency Sheet'!A:C,3,)</f>
        <v>DOLLAR</v>
      </c>
    </row>
    <row r="2737" spans="1:28" x14ac:dyDescent="0.25">
      <c r="A2737" s="26">
        <f t="shared" si="344"/>
        <v>2736</v>
      </c>
      <c r="B2737" s="26" t="s">
        <v>3528</v>
      </c>
      <c r="C2737" s="47">
        <v>45912</v>
      </c>
      <c r="D2737" s="47">
        <v>45915</v>
      </c>
      <c r="E2737" s="8">
        <v>104.8</v>
      </c>
      <c r="F2737" s="8">
        <f t="shared" si="350"/>
        <v>9222.4</v>
      </c>
      <c r="G2737" s="56">
        <f t="shared" si="351"/>
        <v>104.8</v>
      </c>
      <c r="H2737" s="26" t="s">
        <v>667</v>
      </c>
      <c r="I2737" s="26"/>
      <c r="J2737" s="26">
        <v>1</v>
      </c>
      <c r="K2737" s="26">
        <v>1</v>
      </c>
      <c r="L2737" s="26">
        <f t="shared" si="340"/>
        <v>0</v>
      </c>
      <c r="M2737" s="26" t="s">
        <v>3561</v>
      </c>
      <c r="N2737" s="47">
        <v>45915</v>
      </c>
      <c r="O2737" s="57">
        <v>16244</v>
      </c>
      <c r="P2737" s="26" t="s">
        <v>3529</v>
      </c>
      <c r="Q2737" s="26">
        <v>58155667743</v>
      </c>
      <c r="R2737" s="26" t="s">
        <v>41</v>
      </c>
      <c r="S2737" s="3">
        <v>4</v>
      </c>
      <c r="T2737" s="58"/>
      <c r="U2737" s="26" t="s">
        <v>508</v>
      </c>
      <c r="V2737" s="26" t="str">
        <f>VLOOKUP(P2737,'Customer List'!B:C,2,)</f>
        <v>Mumbai</v>
      </c>
      <c r="W2737" s="59"/>
      <c r="X2737" s="47">
        <v>45916</v>
      </c>
      <c r="Y2737" s="26">
        <f t="shared" ref="Y2737:Y2752" si="355">IF(X2737="", "", X2737-N2737)</f>
        <v>1</v>
      </c>
      <c r="Z2737" s="26" t="str">
        <f t="shared" ref="Z2737:Z2752" si="356">IF(N2737="", "", TEXT(N2737, "dddd"))</f>
        <v>Monday</v>
      </c>
      <c r="AA2737" s="26" t="str">
        <f t="shared" ref="AA2737:AA2752" si="357">IF(X2737="", "", TEXT(X2737, "dddd"))</f>
        <v>Tuesday</v>
      </c>
      <c r="AB2737" s="26" t="str">
        <f>VLOOKUP(U2737,'Currency Sheet'!A:C,3,)</f>
        <v>DOLLAR</v>
      </c>
    </row>
    <row r="2738" spans="1:28" x14ac:dyDescent="0.25">
      <c r="A2738" s="26">
        <f t="shared" si="344"/>
        <v>2737</v>
      </c>
      <c r="B2738" s="26" t="s">
        <v>3528</v>
      </c>
      <c r="C2738" s="47">
        <v>45912</v>
      </c>
      <c r="D2738" s="47">
        <v>45915</v>
      </c>
      <c r="E2738" s="8">
        <v>112.8</v>
      </c>
      <c r="F2738" s="8">
        <f t="shared" si="350"/>
        <v>9926.4</v>
      </c>
      <c r="G2738" s="56">
        <f t="shared" si="351"/>
        <v>451.2</v>
      </c>
      <c r="H2738" s="26">
        <v>41003</v>
      </c>
      <c r="I2738" s="26"/>
      <c r="J2738" s="26">
        <v>4</v>
      </c>
      <c r="K2738" s="26"/>
      <c r="L2738" s="26">
        <f t="shared" si="340"/>
        <v>4</v>
      </c>
      <c r="M2738" s="26"/>
      <c r="N2738" s="47"/>
      <c r="O2738" s="57"/>
      <c r="P2738" s="26" t="s">
        <v>1149</v>
      </c>
      <c r="Q2738" s="26"/>
      <c r="R2738" s="26"/>
      <c r="S2738" s="3" t="s">
        <v>300</v>
      </c>
      <c r="T2738" s="58"/>
      <c r="U2738" s="26" t="s">
        <v>508</v>
      </c>
      <c r="V2738" s="26" t="str">
        <f>VLOOKUP(P2738,'Customer List'!B:C,2,)</f>
        <v>STOCK</v>
      </c>
      <c r="W2738" s="59" t="s">
        <v>1149</v>
      </c>
      <c r="X2738" s="47"/>
      <c r="Y2738" s="26" t="str">
        <f t="shared" si="355"/>
        <v/>
      </c>
      <c r="Z2738" s="26" t="str">
        <f t="shared" si="356"/>
        <v/>
      </c>
      <c r="AA2738" s="26" t="str">
        <f t="shared" si="357"/>
        <v/>
      </c>
      <c r="AB2738" s="26" t="str">
        <f>VLOOKUP(U2738,'Currency Sheet'!A:C,3,)</f>
        <v>DOLLAR</v>
      </c>
    </row>
    <row r="2739" spans="1:28" x14ac:dyDescent="0.25">
      <c r="A2739" s="26">
        <f t="shared" si="344"/>
        <v>2738</v>
      </c>
      <c r="B2739" s="26" t="s">
        <v>2668</v>
      </c>
      <c r="C2739" s="47">
        <v>45912</v>
      </c>
      <c r="D2739" s="47">
        <v>45916</v>
      </c>
      <c r="E2739" s="8">
        <v>0</v>
      </c>
      <c r="F2739" s="8">
        <f t="shared" ref="F2739:F2740" si="358">IF(AB2739="DOLLAR",E2739*88,E2739)</f>
        <v>0</v>
      </c>
      <c r="G2739" s="56">
        <f t="shared" ref="G2739:G2740" si="359">E2739*J2739</f>
        <v>0</v>
      </c>
      <c r="H2739" s="26" t="s">
        <v>3582</v>
      </c>
      <c r="I2739" s="26"/>
      <c r="J2739" s="26">
        <v>1</v>
      </c>
      <c r="K2739" s="26"/>
      <c r="L2739" s="26">
        <f t="shared" si="340"/>
        <v>1</v>
      </c>
      <c r="M2739" s="26"/>
      <c r="N2739" s="47"/>
      <c r="O2739" s="57"/>
      <c r="P2739" s="26" t="s">
        <v>623</v>
      </c>
      <c r="Q2739" s="26"/>
      <c r="R2739" s="26"/>
      <c r="S2739" s="3" t="s">
        <v>300</v>
      </c>
      <c r="T2739" s="58"/>
      <c r="U2739" s="26" t="s">
        <v>2303</v>
      </c>
      <c r="V2739" s="26" t="str">
        <f>VLOOKUP(P2739,'Customer List'!B:C,2,)</f>
        <v>Delhi</v>
      </c>
      <c r="W2739" s="59" t="s">
        <v>2668</v>
      </c>
      <c r="X2739" s="47"/>
      <c r="Y2739" s="26" t="str">
        <f t="shared" si="355"/>
        <v/>
      </c>
      <c r="Z2739" s="26" t="str">
        <f t="shared" si="356"/>
        <v/>
      </c>
      <c r="AA2739" s="26" t="str">
        <f t="shared" si="357"/>
        <v/>
      </c>
      <c r="AB2739" s="26" t="str">
        <f>VLOOKUP(U2739,'Currency Sheet'!A:C,3,)</f>
        <v>DOLLAR</v>
      </c>
    </row>
    <row r="2740" spans="1:28" x14ac:dyDescent="0.25">
      <c r="A2740" s="26">
        <f t="shared" si="344"/>
        <v>2739</v>
      </c>
      <c r="B2740" s="26" t="s">
        <v>2668</v>
      </c>
      <c r="C2740" s="47">
        <v>45912</v>
      </c>
      <c r="D2740" s="47">
        <v>45916</v>
      </c>
      <c r="E2740" s="8">
        <v>0</v>
      </c>
      <c r="F2740" s="8">
        <f t="shared" si="358"/>
        <v>0</v>
      </c>
      <c r="G2740" s="56">
        <f t="shared" si="359"/>
        <v>0</v>
      </c>
      <c r="H2740" s="26" t="s">
        <v>3583</v>
      </c>
      <c r="I2740" s="26"/>
      <c r="J2740" s="26">
        <v>1</v>
      </c>
      <c r="K2740" s="26"/>
      <c r="L2740" s="26">
        <f t="shared" si="340"/>
        <v>1</v>
      </c>
      <c r="M2740" s="26"/>
      <c r="N2740" s="47"/>
      <c r="O2740" s="57"/>
      <c r="P2740" s="26" t="s">
        <v>623</v>
      </c>
      <c r="Q2740" s="26"/>
      <c r="R2740" s="26"/>
      <c r="S2740" s="3" t="s">
        <v>300</v>
      </c>
      <c r="T2740" s="58"/>
      <c r="U2740" s="26" t="s">
        <v>2303</v>
      </c>
      <c r="V2740" s="26" t="str">
        <f>VLOOKUP(P2740,'Customer List'!B:C,2,)</f>
        <v>Delhi</v>
      </c>
      <c r="W2740" s="59" t="s">
        <v>2668</v>
      </c>
      <c r="X2740" s="47"/>
      <c r="Y2740" s="26" t="str">
        <f t="shared" si="355"/>
        <v/>
      </c>
      <c r="Z2740" s="26" t="str">
        <f t="shared" si="356"/>
        <v/>
      </c>
      <c r="AA2740" s="26" t="str">
        <f t="shared" si="357"/>
        <v/>
      </c>
      <c r="AB2740" s="26" t="str">
        <f>VLOOKUP(U2740,'Currency Sheet'!A:C,3,)</f>
        <v>DOLLAR</v>
      </c>
    </row>
    <row r="2741" spans="1:28" x14ac:dyDescent="0.25">
      <c r="A2741" s="26">
        <f t="shared" si="344"/>
        <v>2740</v>
      </c>
      <c r="B2741" s="26" t="s">
        <v>3590</v>
      </c>
      <c r="C2741" s="47">
        <v>45912</v>
      </c>
      <c r="D2741" s="47">
        <v>45916</v>
      </c>
      <c r="E2741" s="8">
        <v>5747.5</v>
      </c>
      <c r="F2741" s="8">
        <f t="shared" ref="F2741:F2749" si="360">IF(AB2741="DOLLAR",E2741*88,E2741)</f>
        <v>505780</v>
      </c>
      <c r="G2741" s="56">
        <f t="shared" ref="G2741:G2749" si="361">E2741*J2741</f>
        <v>5747.5</v>
      </c>
      <c r="H2741" s="26">
        <v>78176</v>
      </c>
      <c r="I2741" s="26"/>
      <c r="J2741" s="26">
        <v>1</v>
      </c>
      <c r="K2741" s="26">
        <v>1</v>
      </c>
      <c r="L2741" s="26">
        <f t="shared" si="340"/>
        <v>0</v>
      </c>
      <c r="M2741" s="26"/>
      <c r="N2741" s="47">
        <v>45918</v>
      </c>
      <c r="O2741" s="57"/>
      <c r="P2741" s="26" t="s">
        <v>3592</v>
      </c>
      <c r="Q2741" s="26"/>
      <c r="R2741" s="26"/>
      <c r="S2741" s="3">
        <v>-80</v>
      </c>
      <c r="T2741" s="58"/>
      <c r="U2741" s="26" t="s">
        <v>493</v>
      </c>
      <c r="V2741" s="26" t="str">
        <f>VLOOKUP(P2741,'Customer List'!B:C,2,)</f>
        <v>DELHI</v>
      </c>
      <c r="W2741" s="59" t="s">
        <v>3527</v>
      </c>
      <c r="X2741" s="47"/>
      <c r="Y2741" s="26" t="str">
        <f t="shared" si="355"/>
        <v/>
      </c>
      <c r="Z2741" s="26" t="str">
        <f t="shared" si="356"/>
        <v>Thursday</v>
      </c>
      <c r="AA2741" s="26" t="str">
        <f t="shared" si="357"/>
        <v/>
      </c>
      <c r="AB2741" s="26" t="str">
        <f>VLOOKUP(U2741,'Currency Sheet'!A:C,3,)</f>
        <v>DOLLAR</v>
      </c>
    </row>
    <row r="2742" spans="1:28" x14ac:dyDescent="0.25">
      <c r="A2742" s="26">
        <f t="shared" si="344"/>
        <v>2741</v>
      </c>
      <c r="B2742" s="26" t="s">
        <v>3590</v>
      </c>
      <c r="C2742" s="47">
        <v>45912</v>
      </c>
      <c r="D2742" s="47">
        <v>45916</v>
      </c>
      <c r="E2742" s="8">
        <v>6112.5</v>
      </c>
      <c r="F2742" s="8">
        <f t="shared" si="360"/>
        <v>537900</v>
      </c>
      <c r="G2742" s="56">
        <f t="shared" si="361"/>
        <v>6112.5</v>
      </c>
      <c r="H2742" s="26">
        <v>78589</v>
      </c>
      <c r="I2742" s="26"/>
      <c r="J2742" s="26">
        <v>1</v>
      </c>
      <c r="K2742" s="26">
        <v>1</v>
      </c>
      <c r="L2742" s="26">
        <f t="shared" si="340"/>
        <v>0</v>
      </c>
      <c r="M2742" s="26"/>
      <c r="N2742" s="47">
        <v>45918</v>
      </c>
      <c r="O2742" s="57"/>
      <c r="P2742" s="26" t="s">
        <v>3592</v>
      </c>
      <c r="Q2742" s="26"/>
      <c r="R2742" s="26"/>
      <c r="S2742" s="3">
        <v>-80</v>
      </c>
      <c r="T2742" s="58"/>
      <c r="U2742" s="26" t="s">
        <v>493</v>
      </c>
      <c r="V2742" s="26" t="str">
        <f>VLOOKUP(P2742,'Customer List'!B:C,2,)</f>
        <v>DELHI</v>
      </c>
      <c r="W2742" s="59" t="s">
        <v>3527</v>
      </c>
      <c r="X2742" s="47"/>
      <c r="Y2742" s="26" t="str">
        <f t="shared" si="355"/>
        <v/>
      </c>
      <c r="Z2742" s="26" t="str">
        <f t="shared" si="356"/>
        <v>Thursday</v>
      </c>
      <c r="AA2742" s="26" t="str">
        <f t="shared" si="357"/>
        <v/>
      </c>
      <c r="AB2742" s="26" t="str">
        <f>VLOOKUP(U2742,'Currency Sheet'!A:C,3,)</f>
        <v>DOLLAR</v>
      </c>
    </row>
    <row r="2743" spans="1:28" x14ac:dyDescent="0.25">
      <c r="A2743" s="26">
        <f t="shared" si="344"/>
        <v>2742</v>
      </c>
      <c r="B2743" s="26" t="s">
        <v>3590</v>
      </c>
      <c r="C2743" s="47">
        <v>45912</v>
      </c>
      <c r="D2743" s="47">
        <v>45916</v>
      </c>
      <c r="E2743" s="8">
        <v>5</v>
      </c>
      <c r="F2743" s="8">
        <f t="shared" si="360"/>
        <v>440</v>
      </c>
      <c r="G2743" s="56">
        <f t="shared" si="361"/>
        <v>15</v>
      </c>
      <c r="H2743" s="26" t="s">
        <v>3584</v>
      </c>
      <c r="I2743" s="26"/>
      <c r="J2743" s="26">
        <v>3</v>
      </c>
      <c r="K2743" s="26">
        <v>3</v>
      </c>
      <c r="L2743" s="26">
        <f t="shared" si="340"/>
        <v>0</v>
      </c>
      <c r="M2743" s="26"/>
      <c r="N2743" s="47">
        <v>45918</v>
      </c>
      <c r="O2743" s="57"/>
      <c r="P2743" s="26" t="s">
        <v>3592</v>
      </c>
      <c r="Q2743" s="26"/>
      <c r="R2743" s="26"/>
      <c r="S2743" s="3">
        <v>-20</v>
      </c>
      <c r="T2743" s="58"/>
      <c r="U2743" s="26" t="s">
        <v>493</v>
      </c>
      <c r="V2743" s="26" t="str">
        <f>VLOOKUP(P2743,'Customer List'!B:C,2,)</f>
        <v>DELHI</v>
      </c>
      <c r="W2743" s="59" t="s">
        <v>3527</v>
      </c>
      <c r="X2743" s="47"/>
      <c r="Y2743" s="26" t="str">
        <f t="shared" si="355"/>
        <v/>
      </c>
      <c r="Z2743" s="26" t="str">
        <f t="shared" si="356"/>
        <v>Thursday</v>
      </c>
      <c r="AA2743" s="26" t="str">
        <f t="shared" si="357"/>
        <v/>
      </c>
      <c r="AB2743" s="26" t="str">
        <f>VLOOKUP(U2743,'Currency Sheet'!A:C,3,)</f>
        <v>DOLLAR</v>
      </c>
    </row>
    <row r="2744" spans="1:28" x14ac:dyDescent="0.25">
      <c r="A2744" s="26">
        <f t="shared" si="344"/>
        <v>2743</v>
      </c>
      <c r="B2744" s="26" t="s">
        <v>3590</v>
      </c>
      <c r="C2744" s="47">
        <v>45912</v>
      </c>
      <c r="D2744" s="47">
        <v>45916</v>
      </c>
      <c r="E2744" s="8">
        <v>392.5</v>
      </c>
      <c r="F2744" s="8">
        <f t="shared" si="360"/>
        <v>34540</v>
      </c>
      <c r="G2744" s="56">
        <f t="shared" si="361"/>
        <v>1177.5</v>
      </c>
      <c r="H2744" s="26" t="s">
        <v>3585</v>
      </c>
      <c r="I2744" s="26"/>
      <c r="J2744" s="26">
        <v>3</v>
      </c>
      <c r="K2744" s="26">
        <v>3</v>
      </c>
      <c r="L2744" s="26">
        <f t="shared" si="340"/>
        <v>0</v>
      </c>
      <c r="M2744" s="26"/>
      <c r="N2744" s="47">
        <v>45918</v>
      </c>
      <c r="O2744" s="57"/>
      <c r="P2744" s="26" t="s">
        <v>3592</v>
      </c>
      <c r="Q2744" s="26"/>
      <c r="R2744" s="26"/>
      <c r="S2744" s="3">
        <v>-20</v>
      </c>
      <c r="T2744" s="58"/>
      <c r="U2744" s="26" t="s">
        <v>493</v>
      </c>
      <c r="V2744" s="26" t="str">
        <f>VLOOKUP(P2744,'Customer List'!B:C,2,)</f>
        <v>DELHI</v>
      </c>
      <c r="W2744" s="59" t="s">
        <v>3527</v>
      </c>
      <c r="X2744" s="47"/>
      <c r="Y2744" s="26" t="str">
        <f t="shared" si="355"/>
        <v/>
      </c>
      <c r="Z2744" s="26" t="str">
        <f t="shared" si="356"/>
        <v>Thursday</v>
      </c>
      <c r="AA2744" s="26" t="str">
        <f t="shared" si="357"/>
        <v/>
      </c>
      <c r="AB2744" s="26" t="str">
        <f>VLOOKUP(U2744,'Currency Sheet'!A:C,3,)</f>
        <v>DOLLAR</v>
      </c>
    </row>
    <row r="2745" spans="1:28" x14ac:dyDescent="0.25">
      <c r="A2745" s="26">
        <f t="shared" si="344"/>
        <v>2744</v>
      </c>
      <c r="B2745" s="26" t="s">
        <v>3590</v>
      </c>
      <c r="C2745" s="47">
        <v>45912</v>
      </c>
      <c r="D2745" s="47">
        <v>45916</v>
      </c>
      <c r="E2745" s="8">
        <v>415</v>
      </c>
      <c r="F2745" s="8">
        <f t="shared" si="360"/>
        <v>36520</v>
      </c>
      <c r="G2745" s="56">
        <f t="shared" si="361"/>
        <v>1245</v>
      </c>
      <c r="H2745" s="26" t="s">
        <v>3586</v>
      </c>
      <c r="I2745" s="26"/>
      <c r="J2745" s="26">
        <v>3</v>
      </c>
      <c r="K2745" s="26">
        <v>3</v>
      </c>
      <c r="L2745" s="26">
        <f t="shared" si="340"/>
        <v>0</v>
      </c>
      <c r="M2745" s="26"/>
      <c r="N2745" s="47">
        <v>45918</v>
      </c>
      <c r="O2745" s="57"/>
      <c r="P2745" s="26" t="s">
        <v>3592</v>
      </c>
      <c r="Q2745" s="26"/>
      <c r="R2745" s="26"/>
      <c r="S2745" s="3">
        <v>-20</v>
      </c>
      <c r="T2745" s="58"/>
      <c r="U2745" s="26" t="s">
        <v>493</v>
      </c>
      <c r="V2745" s="26" t="str">
        <f>VLOOKUP(P2745,'Customer List'!B:C,2,)</f>
        <v>DELHI</v>
      </c>
      <c r="W2745" s="59" t="s">
        <v>3527</v>
      </c>
      <c r="X2745" s="47"/>
      <c r="Y2745" s="26" t="str">
        <f t="shared" si="355"/>
        <v/>
      </c>
      <c r="Z2745" s="26" t="str">
        <f t="shared" si="356"/>
        <v>Thursday</v>
      </c>
      <c r="AA2745" s="26" t="str">
        <f t="shared" si="357"/>
        <v/>
      </c>
      <c r="AB2745" s="26" t="str">
        <f>VLOOKUP(U2745,'Currency Sheet'!A:C,3,)</f>
        <v>DOLLAR</v>
      </c>
    </row>
    <row r="2746" spans="1:28" x14ac:dyDescent="0.25">
      <c r="A2746" s="26">
        <f t="shared" si="344"/>
        <v>2745</v>
      </c>
      <c r="B2746" s="26" t="s">
        <v>3590</v>
      </c>
      <c r="C2746" s="47">
        <v>45912</v>
      </c>
      <c r="D2746" s="47">
        <v>45916</v>
      </c>
      <c r="E2746" s="8">
        <v>165</v>
      </c>
      <c r="F2746" s="8">
        <f t="shared" si="360"/>
        <v>14520</v>
      </c>
      <c r="G2746" s="56">
        <f t="shared" si="361"/>
        <v>495</v>
      </c>
      <c r="H2746" s="26" t="s">
        <v>3587</v>
      </c>
      <c r="I2746" s="26"/>
      <c r="J2746" s="26">
        <v>3</v>
      </c>
      <c r="K2746" s="26">
        <v>3</v>
      </c>
      <c r="L2746" s="26">
        <f t="shared" si="340"/>
        <v>0</v>
      </c>
      <c r="M2746" s="26"/>
      <c r="N2746" s="47">
        <v>45918</v>
      </c>
      <c r="O2746" s="57"/>
      <c r="P2746" s="26" t="s">
        <v>3592</v>
      </c>
      <c r="Q2746" s="26"/>
      <c r="R2746" s="26"/>
      <c r="S2746" s="3">
        <v>-20</v>
      </c>
      <c r="T2746" s="58"/>
      <c r="U2746" s="26" t="s">
        <v>493</v>
      </c>
      <c r="V2746" s="26" t="str">
        <f>VLOOKUP(P2746,'Customer List'!B:C,2,)</f>
        <v>DELHI</v>
      </c>
      <c r="W2746" s="59" t="s">
        <v>3527</v>
      </c>
      <c r="X2746" s="47"/>
      <c r="Y2746" s="26" t="str">
        <f t="shared" si="355"/>
        <v/>
      </c>
      <c r="Z2746" s="26" t="str">
        <f t="shared" si="356"/>
        <v>Thursday</v>
      </c>
      <c r="AA2746" s="26" t="str">
        <f t="shared" si="357"/>
        <v/>
      </c>
      <c r="AB2746" s="26" t="str">
        <f>VLOOKUP(U2746,'Currency Sheet'!A:C,3,)</f>
        <v>DOLLAR</v>
      </c>
    </row>
    <row r="2747" spans="1:28" x14ac:dyDescent="0.25">
      <c r="A2747" s="26">
        <f t="shared" si="344"/>
        <v>2746</v>
      </c>
      <c r="B2747" s="26" t="s">
        <v>3590</v>
      </c>
      <c r="C2747" s="47">
        <v>45912</v>
      </c>
      <c r="D2747" s="47">
        <v>45916</v>
      </c>
      <c r="E2747" s="8">
        <v>522.5</v>
      </c>
      <c r="F2747" s="8">
        <f t="shared" si="360"/>
        <v>45980</v>
      </c>
      <c r="G2747" s="56">
        <f t="shared" si="361"/>
        <v>2612.5</v>
      </c>
      <c r="H2747" s="26" t="s">
        <v>3588</v>
      </c>
      <c r="I2747" s="26"/>
      <c r="J2747" s="26">
        <v>5</v>
      </c>
      <c r="K2747" s="26">
        <v>5</v>
      </c>
      <c r="L2747" s="26">
        <f t="shared" si="340"/>
        <v>0</v>
      </c>
      <c r="M2747" s="26"/>
      <c r="N2747" s="47">
        <v>45918</v>
      </c>
      <c r="O2747" s="57"/>
      <c r="P2747" s="26" t="s">
        <v>3592</v>
      </c>
      <c r="Q2747" s="26"/>
      <c r="R2747" s="26"/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 t="s">
        <v>3527</v>
      </c>
      <c r="X2747" s="47"/>
      <c r="Y2747" s="26" t="str">
        <f t="shared" si="355"/>
        <v/>
      </c>
      <c r="Z2747" s="26" t="str">
        <f t="shared" si="356"/>
        <v>Thursday</v>
      </c>
      <c r="AA2747" s="26" t="str">
        <f t="shared" si="357"/>
        <v/>
      </c>
      <c r="AB2747" s="26" t="str">
        <f>VLOOKUP(U2747,'Currency Sheet'!A:C,3,)</f>
        <v>DOLLAR</v>
      </c>
    </row>
    <row r="2748" spans="1:28" x14ac:dyDescent="0.25">
      <c r="A2748" s="26">
        <f t="shared" si="344"/>
        <v>2747</v>
      </c>
      <c r="B2748" s="26" t="s">
        <v>3590</v>
      </c>
      <c r="C2748" s="47">
        <v>45912</v>
      </c>
      <c r="D2748" s="47">
        <v>45916</v>
      </c>
      <c r="E2748" s="8">
        <v>310</v>
      </c>
      <c r="F2748" s="8">
        <f t="shared" si="360"/>
        <v>27280</v>
      </c>
      <c r="G2748" s="56">
        <f t="shared" si="361"/>
        <v>310</v>
      </c>
      <c r="H2748" s="26">
        <v>79700</v>
      </c>
      <c r="I2748" s="26"/>
      <c r="J2748" s="26">
        <v>1</v>
      </c>
      <c r="K2748" s="26"/>
      <c r="L2748" s="26">
        <f t="shared" si="340"/>
        <v>1</v>
      </c>
      <c r="M2748" s="26"/>
      <c r="N2748" s="47"/>
      <c r="O2748" s="57"/>
      <c r="P2748" s="26" t="s">
        <v>3591</v>
      </c>
      <c r="Q2748" s="26"/>
      <c r="R2748" s="26"/>
      <c r="S2748" s="3">
        <v>-80</v>
      </c>
      <c r="T2748" s="58"/>
      <c r="U2748" s="26" t="s">
        <v>493</v>
      </c>
      <c r="V2748" s="26" t="str">
        <f>VLOOKUP(P2748,'Customer List'!B:C,2,)</f>
        <v>JAIPUR</v>
      </c>
      <c r="W2748" s="59" t="s">
        <v>3618</v>
      </c>
      <c r="X2748" s="47"/>
      <c r="Y2748" s="26" t="str">
        <f t="shared" si="355"/>
        <v/>
      </c>
      <c r="Z2748" s="26" t="str">
        <f t="shared" si="356"/>
        <v/>
      </c>
      <c r="AA2748" s="26" t="str">
        <f t="shared" si="357"/>
        <v/>
      </c>
      <c r="AB2748" s="26" t="str">
        <f>VLOOKUP(U2748,'Currency Sheet'!A:C,3,)</f>
        <v>DOLLAR</v>
      </c>
    </row>
    <row r="2749" spans="1:28" x14ac:dyDescent="0.25">
      <c r="A2749" s="26">
        <f t="shared" si="344"/>
        <v>2748</v>
      </c>
      <c r="B2749" s="26" t="s">
        <v>3590</v>
      </c>
      <c r="C2749" s="47">
        <v>45912</v>
      </c>
      <c r="D2749" s="47">
        <v>45916</v>
      </c>
      <c r="E2749" s="8">
        <v>152.5</v>
      </c>
      <c r="F2749" s="8">
        <f t="shared" si="360"/>
        <v>13420</v>
      </c>
      <c r="G2749" s="56">
        <f t="shared" si="361"/>
        <v>152.5</v>
      </c>
      <c r="H2749" s="26" t="s">
        <v>3589</v>
      </c>
      <c r="I2749" s="26"/>
      <c r="J2749" s="26">
        <v>1</v>
      </c>
      <c r="K2749" s="26">
        <v>1</v>
      </c>
      <c r="L2749" s="26">
        <f t="shared" si="340"/>
        <v>0</v>
      </c>
      <c r="M2749" s="26"/>
      <c r="N2749" s="47">
        <v>45918</v>
      </c>
      <c r="O2749" s="57"/>
      <c r="P2749" s="26" t="s">
        <v>3592</v>
      </c>
      <c r="Q2749" s="26"/>
      <c r="R2749" s="26"/>
      <c r="S2749" s="3">
        <v>-80</v>
      </c>
      <c r="T2749" s="58"/>
      <c r="U2749" s="26" t="s">
        <v>493</v>
      </c>
      <c r="V2749" s="26" t="str">
        <f>VLOOKUP(P2749,'Customer List'!B:C,2,)</f>
        <v>DELHI</v>
      </c>
      <c r="W2749" s="59" t="s">
        <v>3527</v>
      </c>
      <c r="X2749" s="47"/>
      <c r="Y2749" s="26" t="str">
        <f t="shared" si="355"/>
        <v/>
      </c>
      <c r="Z2749" s="26" t="str">
        <f t="shared" si="356"/>
        <v>Thursday</v>
      </c>
      <c r="AA2749" s="26" t="str">
        <f t="shared" si="357"/>
        <v/>
      </c>
      <c r="AB2749" s="26" t="str">
        <f>VLOOKUP(U2749,'Currency Sheet'!A:C,3,)</f>
        <v>DOLLAR</v>
      </c>
    </row>
    <row r="2750" spans="1:28" x14ac:dyDescent="0.25">
      <c r="A2750" s="26">
        <f t="shared" si="344"/>
        <v>2749</v>
      </c>
      <c r="B2750" s="26">
        <v>44825</v>
      </c>
      <c r="C2750" s="47">
        <v>45911</v>
      </c>
      <c r="D2750" s="47">
        <v>45916</v>
      </c>
      <c r="E2750" s="8">
        <v>136.80000000000001</v>
      </c>
      <c r="F2750" s="8">
        <f t="shared" ref="F2750:F2752" si="362">IF(AB2750="DOLLAR",E2750*88,E2750)</f>
        <v>12038.400000000001</v>
      </c>
      <c r="G2750" s="56">
        <f t="shared" ref="G2750:G2752" si="363">E2750*J2750</f>
        <v>547.20000000000005</v>
      </c>
      <c r="H2750" s="26" t="s">
        <v>565</v>
      </c>
      <c r="I2750" s="26"/>
      <c r="J2750" s="26">
        <v>4</v>
      </c>
      <c r="K2750" s="26"/>
      <c r="L2750" s="26">
        <f t="shared" si="340"/>
        <v>4</v>
      </c>
      <c r="M2750" s="26"/>
      <c r="N2750" s="47"/>
      <c r="O2750" s="57"/>
      <c r="P2750" s="26" t="s">
        <v>946</v>
      </c>
      <c r="Q2750" s="26"/>
      <c r="R2750" s="26"/>
      <c r="S2750" s="3">
        <v>-20</v>
      </c>
      <c r="T2750" s="58"/>
      <c r="U2750" s="26" t="s">
        <v>3367</v>
      </c>
      <c r="V2750" s="26" t="str">
        <f>VLOOKUP(P2750,'Customer List'!B:C,2,)</f>
        <v>Banglore</v>
      </c>
      <c r="W2750" s="59" t="s">
        <v>3618</v>
      </c>
      <c r="X2750" s="47"/>
      <c r="Y2750" s="26" t="str">
        <f t="shared" si="355"/>
        <v/>
      </c>
      <c r="Z2750" s="26" t="str">
        <f t="shared" si="356"/>
        <v/>
      </c>
      <c r="AA2750" s="26" t="str">
        <f t="shared" si="357"/>
        <v/>
      </c>
      <c r="AB2750" s="26" t="str">
        <f>VLOOKUP(U2750,'Currency Sheet'!A:C,3,)</f>
        <v>DOLLAR</v>
      </c>
    </row>
    <row r="2751" spans="1:28" x14ac:dyDescent="0.25">
      <c r="A2751" s="26">
        <f t="shared" si="344"/>
        <v>2750</v>
      </c>
      <c r="B2751" s="26">
        <v>44825</v>
      </c>
      <c r="C2751" s="47">
        <v>45911</v>
      </c>
      <c r="D2751" s="47">
        <v>45916</v>
      </c>
      <c r="E2751" s="8">
        <v>160</v>
      </c>
      <c r="F2751" s="8">
        <f t="shared" si="362"/>
        <v>14080</v>
      </c>
      <c r="G2751" s="56">
        <f t="shared" si="363"/>
        <v>640</v>
      </c>
      <c r="H2751" s="26" t="s">
        <v>2798</v>
      </c>
      <c r="I2751" s="26"/>
      <c r="J2751" s="26">
        <v>4</v>
      </c>
      <c r="K2751" s="26">
        <v>4</v>
      </c>
      <c r="L2751" s="26">
        <f t="shared" si="340"/>
        <v>0</v>
      </c>
      <c r="M2751" s="26"/>
      <c r="N2751" s="47">
        <v>45916</v>
      </c>
      <c r="O2751" s="57"/>
      <c r="P2751" s="26" t="s">
        <v>17</v>
      </c>
      <c r="Q2751" s="26"/>
      <c r="R2751" s="26"/>
      <c r="S2751" s="3">
        <v>-20</v>
      </c>
      <c r="T2751" s="58"/>
      <c r="U2751" s="26" t="s">
        <v>3367</v>
      </c>
      <c r="V2751" s="26" t="str">
        <f>VLOOKUP(P2751,'Customer List'!B:C,2,)</f>
        <v>Delhi</v>
      </c>
      <c r="W2751" s="59"/>
      <c r="X2751" s="47"/>
      <c r="Y2751" s="26" t="str">
        <f t="shared" si="355"/>
        <v/>
      </c>
      <c r="Z2751" s="26" t="str">
        <f t="shared" si="356"/>
        <v>Tuesday</v>
      </c>
      <c r="AA2751" s="26" t="str">
        <f t="shared" si="357"/>
        <v/>
      </c>
      <c r="AB2751" s="26" t="str">
        <f>VLOOKUP(U2751,'Currency Sheet'!A:C,3,)</f>
        <v>DOLLAR</v>
      </c>
    </row>
    <row r="2752" spans="1:28" x14ac:dyDescent="0.25">
      <c r="A2752" s="26">
        <f t="shared" si="344"/>
        <v>2751</v>
      </c>
      <c r="B2752" s="26">
        <v>44825</v>
      </c>
      <c r="C2752" s="47">
        <v>45911</v>
      </c>
      <c r="D2752" s="47">
        <v>45916</v>
      </c>
      <c r="E2752" s="8">
        <v>682.5</v>
      </c>
      <c r="F2752" s="8">
        <f t="shared" si="362"/>
        <v>60060</v>
      </c>
      <c r="G2752" s="56">
        <f t="shared" si="363"/>
        <v>682.5</v>
      </c>
      <c r="H2752" s="26" t="s">
        <v>3596</v>
      </c>
      <c r="I2752" s="26"/>
      <c r="J2752" s="26">
        <v>1</v>
      </c>
      <c r="K2752" s="26"/>
      <c r="L2752" s="26">
        <f t="shared" si="340"/>
        <v>1</v>
      </c>
      <c r="M2752" s="26"/>
      <c r="N2752" s="47"/>
      <c r="O2752" s="57"/>
      <c r="P2752" s="26" t="s">
        <v>1148</v>
      </c>
      <c r="Q2752" s="26"/>
      <c r="R2752" s="26"/>
      <c r="S2752" s="3">
        <v>4</v>
      </c>
      <c r="T2752" s="58"/>
      <c r="U2752" s="26" t="s">
        <v>3367</v>
      </c>
      <c r="V2752" s="26" t="str">
        <f>VLOOKUP(P2752,'Customer List'!B:C,2,)</f>
        <v>DELHI</v>
      </c>
      <c r="W2752" s="59" t="s">
        <v>606</v>
      </c>
      <c r="X2752" s="47"/>
      <c r="Y2752" s="26" t="str">
        <f t="shared" si="355"/>
        <v/>
      </c>
      <c r="Z2752" s="26" t="str">
        <f t="shared" si="356"/>
        <v/>
      </c>
      <c r="AA2752" s="26" t="str">
        <f t="shared" si="357"/>
        <v/>
      </c>
      <c r="AB2752" s="26" t="str">
        <f>VLOOKUP(U2752,'Currency Sheet'!A:C,3,)</f>
        <v>DOLLAR</v>
      </c>
    </row>
    <row r="2753" spans="1:28" x14ac:dyDescent="0.25">
      <c r="A2753" s="26">
        <f t="shared" si="344"/>
        <v>2752</v>
      </c>
      <c r="B2753" s="26">
        <v>922048</v>
      </c>
      <c r="C2753" s="47">
        <v>45915</v>
      </c>
      <c r="D2753" s="47">
        <v>45918</v>
      </c>
      <c r="E2753" s="8">
        <v>548.25</v>
      </c>
      <c r="F2753" s="8">
        <f t="shared" ref="F2753" si="364">IF(AB2753="DOLLAR",E2753*88,E2753)</f>
        <v>48246</v>
      </c>
      <c r="G2753" s="56">
        <f t="shared" ref="G2753" si="365">E2753*J2753</f>
        <v>548.25</v>
      </c>
      <c r="H2753" s="26" t="s">
        <v>3623</v>
      </c>
      <c r="I2753" s="26"/>
      <c r="J2753" s="26">
        <v>1</v>
      </c>
      <c r="K2753" s="26"/>
      <c r="L2753" s="26">
        <f t="shared" si="340"/>
        <v>1</v>
      </c>
      <c r="M2753" s="26"/>
      <c r="N2753" s="47"/>
      <c r="O2753" s="57"/>
      <c r="P2753" s="26" t="s">
        <v>621</v>
      </c>
      <c r="Q2753" s="26"/>
      <c r="R2753" s="26"/>
      <c r="S2753" s="3">
        <v>4</v>
      </c>
      <c r="T2753" s="58"/>
      <c r="U2753" s="26" t="s">
        <v>3624</v>
      </c>
      <c r="V2753" s="26" t="str">
        <f>VLOOKUP(P2753,'Customer List'!B:C,2,)</f>
        <v>Mumbai</v>
      </c>
      <c r="W2753" s="59" t="s">
        <v>3618</v>
      </c>
      <c r="X2753" s="47"/>
      <c r="Y2753" s="26"/>
      <c r="Z2753" s="26"/>
      <c r="AA2753" s="26"/>
      <c r="AB2753" s="26" t="str">
        <f>VLOOKUP(U2753,'Currency Sheet'!A:C,3,)</f>
        <v>DOLLAR</v>
      </c>
    </row>
    <row r="2754" spans="1:28" x14ac:dyDescent="0.25">
      <c r="A2754" s="26">
        <f t="shared" si="344"/>
        <v>2753</v>
      </c>
      <c r="B2754" s="26" t="s">
        <v>3602</v>
      </c>
      <c r="C2754" s="47">
        <v>45913</v>
      </c>
      <c r="D2754" s="47">
        <v>45918</v>
      </c>
      <c r="E2754" s="8">
        <v>3348.95</v>
      </c>
      <c r="F2754" s="8">
        <f t="shared" ref="F2754:F2817" si="366">IF(AB2754="DOLLAR",E2754*88,E2754)</f>
        <v>294707.59999999998</v>
      </c>
      <c r="G2754" s="56">
        <f t="shared" ref="G2754:G2817" si="367">E2754*J2754</f>
        <v>3348.95</v>
      </c>
      <c r="H2754" s="26" t="s">
        <v>3605</v>
      </c>
      <c r="I2754" s="26"/>
      <c r="J2754" s="26">
        <v>1</v>
      </c>
      <c r="K2754" s="26"/>
      <c r="L2754" s="26">
        <f t="shared" si="340"/>
        <v>1</v>
      </c>
      <c r="M2754" s="26"/>
      <c r="N2754" s="47"/>
      <c r="O2754" s="57"/>
      <c r="P2754" s="26" t="s">
        <v>371</v>
      </c>
      <c r="Q2754" s="26"/>
      <c r="R2754" s="26"/>
      <c r="S2754" s="3">
        <v>-20</v>
      </c>
      <c r="T2754" s="58"/>
      <c r="U2754" s="26" t="s">
        <v>3614</v>
      </c>
      <c r="V2754" s="26" t="str">
        <f>VLOOKUP(P2754,'Customer List'!B:C,2,)</f>
        <v>Gujrat</v>
      </c>
      <c r="W2754" s="59" t="s">
        <v>3618</v>
      </c>
      <c r="X2754" s="47"/>
      <c r="Y2754" s="26" t="str">
        <f t="shared" ref="Y2754:Y2817" si="368">IF(X2754="", "", X2754-N2754)</f>
        <v/>
      </c>
      <c r="Z2754" s="26" t="str">
        <f t="shared" ref="Z2754:Z2817" si="369">IF(N2754="", "", TEXT(N2754, "dddd"))</f>
        <v/>
      </c>
      <c r="AA2754" s="26" t="str">
        <f t="shared" ref="AA2754:AA2817" si="370">IF(X2754="", "", TEXT(X2754, "dddd"))</f>
        <v/>
      </c>
      <c r="AB2754" s="26" t="str">
        <f>VLOOKUP(U2754,'Currency Sheet'!A:C,3,)</f>
        <v>DOLLAR</v>
      </c>
    </row>
    <row r="2755" spans="1:28" x14ac:dyDescent="0.25">
      <c r="A2755" s="26">
        <f t="shared" si="344"/>
        <v>2754</v>
      </c>
      <c r="B2755" s="26" t="s">
        <v>3602</v>
      </c>
      <c r="C2755" s="47">
        <v>45913</v>
      </c>
      <c r="D2755" s="47">
        <v>45918</v>
      </c>
      <c r="E2755" s="8">
        <v>1679</v>
      </c>
      <c r="F2755" s="8">
        <f t="shared" si="366"/>
        <v>147752</v>
      </c>
      <c r="G2755" s="56">
        <f t="shared" si="367"/>
        <v>1679</v>
      </c>
      <c r="H2755" s="26" t="s">
        <v>3606</v>
      </c>
      <c r="I2755" s="26"/>
      <c r="J2755" s="26">
        <v>1</v>
      </c>
      <c r="K2755" s="26"/>
      <c r="L2755" s="26">
        <f t="shared" si="340"/>
        <v>1</v>
      </c>
      <c r="M2755" s="26"/>
      <c r="N2755" s="47"/>
      <c r="O2755" s="57"/>
      <c r="P2755" s="26" t="s">
        <v>255</v>
      </c>
      <c r="Q2755" s="26"/>
      <c r="R2755" s="26"/>
      <c r="S2755" s="3">
        <v>-20</v>
      </c>
      <c r="T2755" s="58"/>
      <c r="U2755" s="26" t="s">
        <v>3614</v>
      </c>
      <c r="V2755" s="26" t="str">
        <f>VLOOKUP(P2755,'Customer List'!B:C,2,)</f>
        <v>Delhi</v>
      </c>
      <c r="W2755" s="59" t="s">
        <v>849</v>
      </c>
      <c r="X2755" s="47"/>
      <c r="Y2755" s="26" t="str">
        <f t="shared" si="368"/>
        <v/>
      </c>
      <c r="Z2755" s="26" t="str">
        <f t="shared" si="369"/>
        <v/>
      </c>
      <c r="AA2755" s="26" t="str">
        <f t="shared" si="370"/>
        <v/>
      </c>
      <c r="AB2755" s="26" t="str">
        <f>VLOOKUP(U2755,'Currency Sheet'!A:C,3,)</f>
        <v>DOLLAR</v>
      </c>
    </row>
    <row r="2756" spans="1:28" x14ac:dyDescent="0.25">
      <c r="A2756" s="26">
        <f t="shared" si="344"/>
        <v>2755</v>
      </c>
      <c r="B2756" s="26" t="s">
        <v>3602</v>
      </c>
      <c r="C2756" s="47">
        <v>45913</v>
      </c>
      <c r="D2756" s="47">
        <v>45918</v>
      </c>
      <c r="E2756" s="8">
        <v>1144</v>
      </c>
      <c r="F2756" s="8">
        <f t="shared" si="366"/>
        <v>100672</v>
      </c>
      <c r="G2756" s="56">
        <f t="shared" si="367"/>
        <v>1144</v>
      </c>
      <c r="H2756" s="26" t="s">
        <v>3607</v>
      </c>
      <c r="I2756" s="26"/>
      <c r="J2756" s="26">
        <v>1</v>
      </c>
      <c r="K2756" s="26"/>
      <c r="L2756" s="26">
        <f t="shared" ref="L2756:L2819" si="371">J2756-K2756</f>
        <v>1</v>
      </c>
      <c r="M2756" s="26"/>
      <c r="N2756" s="47"/>
      <c r="O2756" s="57"/>
      <c r="P2756" s="26" t="s">
        <v>629</v>
      </c>
      <c r="Q2756" s="26"/>
      <c r="R2756" s="26"/>
      <c r="S2756" s="3">
        <v>-20</v>
      </c>
      <c r="T2756" s="58"/>
      <c r="U2756" s="26" t="s">
        <v>3614</v>
      </c>
      <c r="V2756" s="26" t="str">
        <f>VLOOKUP(P2756,'Customer List'!B:C,2,)</f>
        <v>Banglore</v>
      </c>
      <c r="W2756" s="59" t="s">
        <v>3618</v>
      </c>
      <c r="X2756" s="47"/>
      <c r="Y2756" s="26" t="str">
        <f t="shared" si="368"/>
        <v/>
      </c>
      <c r="Z2756" s="26" t="str">
        <f t="shared" si="369"/>
        <v/>
      </c>
      <c r="AA2756" s="26" t="str">
        <f t="shared" si="370"/>
        <v/>
      </c>
      <c r="AB2756" s="26" t="str">
        <f>VLOOKUP(U2756,'Currency Sheet'!A:C,3,)</f>
        <v>DOLLAR</v>
      </c>
    </row>
    <row r="2757" spans="1:28" x14ac:dyDescent="0.25">
      <c r="A2757" s="26">
        <f t="shared" ref="A2757:A2820" si="372">A2756+1</f>
        <v>2756</v>
      </c>
      <c r="B2757" s="26" t="s">
        <v>3602</v>
      </c>
      <c r="C2757" s="47">
        <v>45913</v>
      </c>
      <c r="D2757" s="47">
        <v>45918</v>
      </c>
      <c r="E2757" s="8">
        <v>1040</v>
      </c>
      <c r="F2757" s="8">
        <f t="shared" si="366"/>
        <v>91520</v>
      </c>
      <c r="G2757" s="56">
        <f t="shared" si="367"/>
        <v>1040</v>
      </c>
      <c r="H2757" s="26" t="s">
        <v>3608</v>
      </c>
      <c r="I2757" s="26"/>
      <c r="J2757" s="26">
        <v>1</v>
      </c>
      <c r="K2757" s="26"/>
      <c r="L2757" s="26">
        <f t="shared" si="371"/>
        <v>1</v>
      </c>
      <c r="M2757" s="26"/>
      <c r="N2757" s="47"/>
      <c r="O2757" s="57"/>
      <c r="P2757" s="26" t="s">
        <v>629</v>
      </c>
      <c r="Q2757" s="26"/>
      <c r="R2757" s="26"/>
      <c r="S2757" s="3">
        <v>-20</v>
      </c>
      <c r="T2757" s="58"/>
      <c r="U2757" s="26" t="s">
        <v>3614</v>
      </c>
      <c r="V2757" s="26" t="str">
        <f>VLOOKUP(P2757,'Customer List'!B:C,2,)</f>
        <v>Banglore</v>
      </c>
      <c r="W2757" s="59" t="s">
        <v>3618</v>
      </c>
      <c r="X2757" s="47"/>
      <c r="Y2757" s="26" t="str">
        <f t="shared" si="368"/>
        <v/>
      </c>
      <c r="Z2757" s="26" t="str">
        <f t="shared" si="369"/>
        <v/>
      </c>
      <c r="AA2757" s="26" t="str">
        <f t="shared" si="370"/>
        <v/>
      </c>
      <c r="AB2757" s="26" t="str">
        <f>VLOOKUP(U2757,'Currency Sheet'!A:C,3,)</f>
        <v>DOLLAR</v>
      </c>
    </row>
    <row r="2758" spans="1:28" x14ac:dyDescent="0.25">
      <c r="A2758" s="26">
        <f t="shared" si="372"/>
        <v>2757</v>
      </c>
      <c r="B2758" s="26" t="s">
        <v>3602</v>
      </c>
      <c r="C2758" s="47">
        <v>45913</v>
      </c>
      <c r="D2758" s="47">
        <v>45918</v>
      </c>
      <c r="E2758" s="8">
        <v>188</v>
      </c>
      <c r="F2758" s="8">
        <f t="shared" si="366"/>
        <v>16544</v>
      </c>
      <c r="G2758" s="56">
        <f t="shared" si="367"/>
        <v>376</v>
      </c>
      <c r="H2758" s="26" t="s">
        <v>373</v>
      </c>
      <c r="I2758" s="26"/>
      <c r="J2758" s="26">
        <v>2</v>
      </c>
      <c r="K2758" s="26"/>
      <c r="L2758" s="26">
        <f t="shared" si="371"/>
        <v>2</v>
      </c>
      <c r="M2758" s="26"/>
      <c r="N2758" s="47"/>
      <c r="O2758" s="57"/>
      <c r="P2758" s="26" t="s">
        <v>629</v>
      </c>
      <c r="Q2758" s="26"/>
      <c r="R2758" s="26"/>
      <c r="S2758" s="3">
        <v>-20</v>
      </c>
      <c r="T2758" s="58"/>
      <c r="U2758" s="26" t="s">
        <v>3614</v>
      </c>
      <c r="V2758" s="26" t="str">
        <f>VLOOKUP(P2758,'Customer List'!B:C,2,)</f>
        <v>Banglore</v>
      </c>
      <c r="W2758" s="59" t="s">
        <v>3618</v>
      </c>
      <c r="X2758" s="47"/>
      <c r="Y2758" s="26" t="str">
        <f t="shared" si="368"/>
        <v/>
      </c>
      <c r="Z2758" s="26" t="str">
        <f t="shared" si="369"/>
        <v/>
      </c>
      <c r="AA2758" s="26" t="str">
        <f t="shared" si="370"/>
        <v/>
      </c>
      <c r="AB2758" s="26" t="str">
        <f>VLOOKUP(U2758,'Currency Sheet'!A:C,3,)</f>
        <v>DOLLAR</v>
      </c>
    </row>
    <row r="2759" spans="1:28" x14ac:dyDescent="0.25">
      <c r="A2759" s="26">
        <f t="shared" si="372"/>
        <v>2758</v>
      </c>
      <c r="B2759" s="26" t="s">
        <v>3602</v>
      </c>
      <c r="C2759" s="47">
        <v>45913</v>
      </c>
      <c r="D2759" s="47">
        <v>45918</v>
      </c>
      <c r="E2759" s="8">
        <v>132</v>
      </c>
      <c r="F2759" s="8">
        <f t="shared" si="366"/>
        <v>11616</v>
      </c>
      <c r="G2759" s="56">
        <f t="shared" si="367"/>
        <v>132</v>
      </c>
      <c r="H2759" s="26" t="s">
        <v>3609</v>
      </c>
      <c r="I2759" s="26"/>
      <c r="J2759" s="26">
        <v>1</v>
      </c>
      <c r="K2759" s="26"/>
      <c r="L2759" s="26">
        <f t="shared" si="371"/>
        <v>1</v>
      </c>
      <c r="M2759" s="26"/>
      <c r="N2759" s="47"/>
      <c r="O2759" s="57"/>
      <c r="P2759" s="26" t="s">
        <v>166</v>
      </c>
      <c r="Q2759" s="26"/>
      <c r="R2759" s="26"/>
      <c r="S2759" s="3">
        <v>-20</v>
      </c>
      <c r="T2759" s="58"/>
      <c r="U2759" s="26" t="s">
        <v>3614</v>
      </c>
      <c r="V2759" s="26" t="str">
        <f>VLOOKUP(P2759,'Customer List'!B:C,2,)</f>
        <v>Lucknow</v>
      </c>
      <c r="W2759" s="59" t="s">
        <v>3618</v>
      </c>
      <c r="X2759" s="47"/>
      <c r="Y2759" s="26" t="str">
        <f t="shared" si="368"/>
        <v/>
      </c>
      <c r="Z2759" s="26" t="str">
        <f t="shared" si="369"/>
        <v/>
      </c>
      <c r="AA2759" s="26" t="str">
        <f t="shared" si="370"/>
        <v/>
      </c>
      <c r="AB2759" s="26" t="str">
        <f>VLOOKUP(U2759,'Currency Sheet'!A:C,3,)</f>
        <v>DOLLAR</v>
      </c>
    </row>
    <row r="2760" spans="1:28" x14ac:dyDescent="0.25">
      <c r="A2760" s="26">
        <f t="shared" si="372"/>
        <v>2759</v>
      </c>
      <c r="B2760" s="26" t="s">
        <v>3602</v>
      </c>
      <c r="C2760" s="47">
        <v>45913</v>
      </c>
      <c r="D2760" s="47">
        <v>45918</v>
      </c>
      <c r="E2760" s="8">
        <v>603</v>
      </c>
      <c r="F2760" s="8">
        <f t="shared" si="366"/>
        <v>53064</v>
      </c>
      <c r="G2760" s="56">
        <f t="shared" si="367"/>
        <v>603</v>
      </c>
      <c r="H2760" s="26" t="s">
        <v>3610</v>
      </c>
      <c r="I2760" s="26"/>
      <c r="J2760" s="26">
        <v>1</v>
      </c>
      <c r="K2760" s="26"/>
      <c r="L2760" s="26">
        <f t="shared" si="371"/>
        <v>1</v>
      </c>
      <c r="M2760" s="26"/>
      <c r="N2760" s="47"/>
      <c r="O2760" s="57"/>
      <c r="P2760" s="26" t="s">
        <v>303</v>
      </c>
      <c r="Q2760" s="26"/>
      <c r="R2760" s="26"/>
      <c r="S2760" s="3">
        <v>-80</v>
      </c>
      <c r="T2760" s="58"/>
      <c r="U2760" s="26" t="s">
        <v>3614</v>
      </c>
      <c r="V2760" s="26" t="str">
        <f>VLOOKUP(P2760,'Customer List'!B:C,2,)</f>
        <v>Banglore</v>
      </c>
      <c r="W2760" s="59" t="s">
        <v>3618</v>
      </c>
      <c r="X2760" s="47"/>
      <c r="Y2760" s="26" t="str">
        <f t="shared" si="368"/>
        <v/>
      </c>
      <c r="Z2760" s="26" t="str">
        <f t="shared" si="369"/>
        <v/>
      </c>
      <c r="AA2760" s="26" t="str">
        <f t="shared" si="370"/>
        <v/>
      </c>
      <c r="AB2760" s="26" t="str">
        <f>VLOOKUP(U2760,'Currency Sheet'!A:C,3,)</f>
        <v>DOLLAR</v>
      </c>
    </row>
    <row r="2761" spans="1:28" x14ac:dyDescent="0.25">
      <c r="A2761" s="26">
        <f t="shared" si="372"/>
        <v>2760</v>
      </c>
      <c r="B2761" s="26" t="s">
        <v>3602</v>
      </c>
      <c r="C2761" s="47">
        <v>45913</v>
      </c>
      <c r="D2761" s="47">
        <v>45918</v>
      </c>
      <c r="E2761" s="8">
        <v>909</v>
      </c>
      <c r="F2761" s="8">
        <f t="shared" si="366"/>
        <v>79992</v>
      </c>
      <c r="G2761" s="56">
        <f t="shared" si="367"/>
        <v>909</v>
      </c>
      <c r="H2761" s="26" t="s">
        <v>3611</v>
      </c>
      <c r="I2761" s="26"/>
      <c r="J2761" s="26">
        <v>1</v>
      </c>
      <c r="K2761" s="26"/>
      <c r="L2761" s="26">
        <f t="shared" si="371"/>
        <v>1</v>
      </c>
      <c r="M2761" s="26"/>
      <c r="N2761" s="47"/>
      <c r="O2761" s="57"/>
      <c r="P2761" s="26" t="s">
        <v>371</v>
      </c>
      <c r="Q2761" s="26"/>
      <c r="R2761" s="26"/>
      <c r="S2761" s="3">
        <v>-80</v>
      </c>
      <c r="T2761" s="58"/>
      <c r="U2761" s="26" t="s">
        <v>3614</v>
      </c>
      <c r="V2761" s="26" t="str">
        <f>VLOOKUP(P2761,'Customer List'!B:C,2,)</f>
        <v>Gujrat</v>
      </c>
      <c r="W2761" s="59" t="s">
        <v>3618</v>
      </c>
      <c r="X2761" s="47"/>
      <c r="Y2761" s="26" t="str">
        <f t="shared" si="368"/>
        <v/>
      </c>
      <c r="Z2761" s="26" t="str">
        <f t="shared" si="369"/>
        <v/>
      </c>
      <c r="AA2761" s="26" t="str">
        <f t="shared" si="370"/>
        <v/>
      </c>
      <c r="AB2761" s="26" t="str">
        <f>VLOOKUP(U2761,'Currency Sheet'!A:C,3,)</f>
        <v>DOLLAR</v>
      </c>
    </row>
    <row r="2762" spans="1:28" x14ac:dyDescent="0.25">
      <c r="A2762" s="26">
        <f t="shared" si="372"/>
        <v>2761</v>
      </c>
      <c r="B2762" s="26" t="s">
        <v>3602</v>
      </c>
      <c r="C2762" s="47">
        <v>45913</v>
      </c>
      <c r="D2762" s="47">
        <v>45918</v>
      </c>
      <c r="E2762" s="8">
        <v>69</v>
      </c>
      <c r="F2762" s="8">
        <f t="shared" si="366"/>
        <v>6072</v>
      </c>
      <c r="G2762" s="56">
        <f t="shared" si="367"/>
        <v>69</v>
      </c>
      <c r="H2762" s="26" t="s">
        <v>356</v>
      </c>
      <c r="I2762" s="26"/>
      <c r="J2762" s="26">
        <v>1</v>
      </c>
      <c r="K2762" s="26"/>
      <c r="L2762" s="26">
        <f t="shared" si="371"/>
        <v>1</v>
      </c>
      <c r="M2762" s="26"/>
      <c r="N2762" s="47"/>
      <c r="O2762" s="57"/>
      <c r="P2762" s="26" t="s">
        <v>629</v>
      </c>
      <c r="Q2762" s="26"/>
      <c r="R2762" s="26"/>
      <c r="S2762" s="3">
        <v>4</v>
      </c>
      <c r="T2762" s="58"/>
      <c r="U2762" s="26" t="s">
        <v>3614</v>
      </c>
      <c r="V2762" s="26" t="str">
        <f>VLOOKUP(P2762,'Customer List'!B:C,2,)</f>
        <v>Banglore</v>
      </c>
      <c r="W2762" s="59" t="s">
        <v>3618</v>
      </c>
      <c r="X2762" s="47"/>
      <c r="Y2762" s="26" t="str">
        <f t="shared" si="368"/>
        <v/>
      </c>
      <c r="Z2762" s="26" t="str">
        <f t="shared" si="369"/>
        <v/>
      </c>
      <c r="AA2762" s="26" t="str">
        <f t="shared" si="370"/>
        <v/>
      </c>
      <c r="AB2762" s="26" t="str">
        <f>VLOOKUP(U2762,'Currency Sheet'!A:C,3,)</f>
        <v>DOLLAR</v>
      </c>
    </row>
    <row r="2763" spans="1:28" x14ac:dyDescent="0.25">
      <c r="A2763" s="26">
        <f t="shared" si="372"/>
        <v>2762</v>
      </c>
      <c r="B2763" s="26" t="s">
        <v>3602</v>
      </c>
      <c r="C2763" s="47">
        <v>45913</v>
      </c>
      <c r="D2763" s="47">
        <v>45918</v>
      </c>
      <c r="E2763" s="8">
        <v>237</v>
      </c>
      <c r="F2763" s="8">
        <f t="shared" si="366"/>
        <v>20856</v>
      </c>
      <c r="G2763" s="56">
        <f t="shared" si="367"/>
        <v>711</v>
      </c>
      <c r="H2763" s="26" t="s">
        <v>3612</v>
      </c>
      <c r="I2763" s="26"/>
      <c r="J2763" s="26">
        <v>3</v>
      </c>
      <c r="K2763" s="26"/>
      <c r="L2763" s="26">
        <f t="shared" si="371"/>
        <v>3</v>
      </c>
      <c r="M2763" s="26"/>
      <c r="N2763" s="47"/>
      <c r="O2763" s="57"/>
      <c r="P2763" s="26" t="s">
        <v>629</v>
      </c>
      <c r="Q2763" s="26"/>
      <c r="R2763" s="26"/>
      <c r="S2763" s="3">
        <v>4</v>
      </c>
      <c r="T2763" s="58"/>
      <c r="U2763" s="26" t="s">
        <v>3614</v>
      </c>
      <c r="V2763" s="26" t="str">
        <f>VLOOKUP(P2763,'Customer List'!B:C,2,)</f>
        <v>Banglore</v>
      </c>
      <c r="W2763" s="59" t="s">
        <v>3618</v>
      </c>
      <c r="X2763" s="47"/>
      <c r="Y2763" s="26" t="str">
        <f t="shared" si="368"/>
        <v/>
      </c>
      <c r="Z2763" s="26" t="str">
        <f t="shared" si="369"/>
        <v/>
      </c>
      <c r="AA2763" s="26" t="str">
        <f t="shared" si="370"/>
        <v/>
      </c>
      <c r="AB2763" s="26" t="str">
        <f>VLOOKUP(U2763,'Currency Sheet'!A:C,3,)</f>
        <v>DOLLAR</v>
      </c>
    </row>
    <row r="2764" spans="1:28" x14ac:dyDescent="0.25">
      <c r="A2764" s="26">
        <f t="shared" si="372"/>
        <v>2763</v>
      </c>
      <c r="B2764" s="26" t="s">
        <v>3602</v>
      </c>
      <c r="C2764" s="47">
        <v>45913</v>
      </c>
      <c r="D2764" s="47">
        <v>45918</v>
      </c>
      <c r="E2764" s="8">
        <v>393</v>
      </c>
      <c r="F2764" s="8">
        <f t="shared" si="366"/>
        <v>34584</v>
      </c>
      <c r="G2764" s="56">
        <f t="shared" si="367"/>
        <v>393</v>
      </c>
      <c r="H2764" s="26" t="s">
        <v>365</v>
      </c>
      <c r="I2764" s="26"/>
      <c r="J2764" s="26">
        <v>1</v>
      </c>
      <c r="K2764" s="26"/>
      <c r="L2764" s="26">
        <f t="shared" si="371"/>
        <v>1</v>
      </c>
      <c r="M2764" s="26"/>
      <c r="N2764" s="47"/>
      <c r="O2764" s="57"/>
      <c r="P2764" s="26" t="s">
        <v>255</v>
      </c>
      <c r="Q2764" s="26"/>
      <c r="R2764" s="26"/>
      <c r="S2764" s="3">
        <v>4</v>
      </c>
      <c r="T2764" s="58"/>
      <c r="U2764" s="26" t="s">
        <v>3614</v>
      </c>
      <c r="V2764" s="26" t="str">
        <f>VLOOKUP(P2764,'Customer List'!B:C,2,)</f>
        <v>Delhi</v>
      </c>
      <c r="W2764" s="59" t="s">
        <v>849</v>
      </c>
      <c r="X2764" s="47"/>
      <c r="Y2764" s="26" t="str">
        <f t="shared" si="368"/>
        <v/>
      </c>
      <c r="Z2764" s="26" t="str">
        <f t="shared" si="369"/>
        <v/>
      </c>
      <c r="AA2764" s="26" t="str">
        <f t="shared" si="370"/>
        <v/>
      </c>
      <c r="AB2764" s="26" t="str">
        <f>VLOOKUP(U2764,'Currency Sheet'!A:C,3,)</f>
        <v>DOLLAR</v>
      </c>
    </row>
    <row r="2765" spans="1:28" x14ac:dyDescent="0.25">
      <c r="A2765" s="26">
        <f t="shared" si="372"/>
        <v>2764</v>
      </c>
      <c r="B2765" s="26" t="s">
        <v>3603</v>
      </c>
      <c r="C2765" s="47">
        <v>45912</v>
      </c>
      <c r="D2765" s="47">
        <v>45918</v>
      </c>
      <c r="E2765" s="8">
        <v>169.4</v>
      </c>
      <c r="F2765" s="8">
        <f t="shared" si="366"/>
        <v>14907.2</v>
      </c>
      <c r="G2765" s="56">
        <f t="shared" si="367"/>
        <v>169.4</v>
      </c>
      <c r="H2765" s="26">
        <v>100222</v>
      </c>
      <c r="I2765" s="26"/>
      <c r="J2765" s="26">
        <v>1</v>
      </c>
      <c r="K2765" s="26"/>
      <c r="L2765" s="26">
        <f t="shared" si="371"/>
        <v>1</v>
      </c>
      <c r="M2765" s="26"/>
      <c r="N2765" s="47"/>
      <c r="O2765" s="57"/>
      <c r="P2765" s="26" t="s">
        <v>50</v>
      </c>
      <c r="Q2765" s="26"/>
      <c r="R2765" s="26"/>
      <c r="S2765" s="3">
        <v>4</v>
      </c>
      <c r="T2765" s="58"/>
      <c r="U2765" s="26" t="s">
        <v>19</v>
      </c>
      <c r="V2765" s="26" t="str">
        <f>VLOOKUP(P2765,'Customer List'!B:C,2,)</f>
        <v>Delhi</v>
      </c>
      <c r="W2765" s="59" t="s">
        <v>606</v>
      </c>
      <c r="X2765" s="47"/>
      <c r="Y2765" s="26" t="str">
        <f t="shared" si="368"/>
        <v/>
      </c>
      <c r="Z2765" s="26" t="str">
        <f t="shared" si="369"/>
        <v/>
      </c>
      <c r="AA2765" s="26" t="str">
        <f t="shared" si="370"/>
        <v/>
      </c>
      <c r="AB2765" s="26" t="str">
        <f>VLOOKUP(U2765,'Currency Sheet'!A:C,3,)</f>
        <v>DOLLAR</v>
      </c>
    </row>
    <row r="2766" spans="1:28" x14ac:dyDescent="0.25">
      <c r="A2766" s="26">
        <f t="shared" si="372"/>
        <v>2765</v>
      </c>
      <c r="B2766" s="26" t="s">
        <v>3603</v>
      </c>
      <c r="C2766" s="47">
        <v>45912</v>
      </c>
      <c r="D2766" s="47">
        <v>45918</v>
      </c>
      <c r="E2766" s="8">
        <v>231.75</v>
      </c>
      <c r="F2766" s="8">
        <f t="shared" si="366"/>
        <v>20394</v>
      </c>
      <c r="G2766" s="56">
        <f t="shared" si="367"/>
        <v>231.75</v>
      </c>
      <c r="H2766" s="26">
        <v>101243</v>
      </c>
      <c r="I2766" s="26"/>
      <c r="J2766" s="26">
        <v>1</v>
      </c>
      <c r="K2766" s="26"/>
      <c r="L2766" s="26">
        <f t="shared" si="371"/>
        <v>1</v>
      </c>
      <c r="M2766" s="26"/>
      <c r="N2766" s="47"/>
      <c r="O2766" s="57"/>
      <c r="P2766" s="26" t="s">
        <v>50</v>
      </c>
      <c r="Q2766" s="26"/>
      <c r="R2766" s="26"/>
      <c r="S2766" s="3">
        <v>4</v>
      </c>
      <c r="T2766" s="58"/>
      <c r="U2766" s="26" t="s">
        <v>19</v>
      </c>
      <c r="V2766" s="26" t="str">
        <f>VLOOKUP(P2766,'Customer List'!B:C,2,)</f>
        <v>Delhi</v>
      </c>
      <c r="W2766" s="59" t="s">
        <v>606</v>
      </c>
      <c r="X2766" s="47"/>
      <c r="Y2766" s="26" t="str">
        <f t="shared" si="368"/>
        <v/>
      </c>
      <c r="Z2766" s="26" t="str">
        <f t="shared" si="369"/>
        <v/>
      </c>
      <c r="AA2766" s="26" t="str">
        <f t="shared" si="370"/>
        <v/>
      </c>
      <c r="AB2766" s="26" t="str">
        <f>VLOOKUP(U2766,'Currency Sheet'!A:C,3,)</f>
        <v>DOLLAR</v>
      </c>
    </row>
    <row r="2767" spans="1:28" x14ac:dyDescent="0.25">
      <c r="A2767" s="26">
        <f t="shared" si="372"/>
        <v>2766</v>
      </c>
      <c r="B2767" s="26" t="s">
        <v>3603</v>
      </c>
      <c r="C2767" s="47">
        <v>45912</v>
      </c>
      <c r="D2767" s="47">
        <v>45918</v>
      </c>
      <c r="E2767" s="8">
        <v>226.8</v>
      </c>
      <c r="F2767" s="8">
        <f t="shared" si="366"/>
        <v>19958.400000000001</v>
      </c>
      <c r="G2767" s="56">
        <f t="shared" si="367"/>
        <v>226.8</v>
      </c>
      <c r="H2767" s="26">
        <v>103056</v>
      </c>
      <c r="I2767" s="26"/>
      <c r="J2767" s="26">
        <v>1</v>
      </c>
      <c r="K2767" s="26"/>
      <c r="L2767" s="26">
        <f t="shared" si="371"/>
        <v>1</v>
      </c>
      <c r="M2767" s="26"/>
      <c r="N2767" s="47"/>
      <c r="O2767" s="57"/>
      <c r="P2767" s="26" t="s">
        <v>50</v>
      </c>
      <c r="Q2767" s="26"/>
      <c r="R2767" s="26"/>
      <c r="S2767" s="3">
        <v>4</v>
      </c>
      <c r="T2767" s="58"/>
      <c r="U2767" s="26" t="s">
        <v>19</v>
      </c>
      <c r="V2767" s="26" t="str">
        <f>VLOOKUP(P2767,'Customer List'!B:C,2,)</f>
        <v>Delhi</v>
      </c>
      <c r="W2767" s="59" t="s">
        <v>606</v>
      </c>
      <c r="X2767" s="47"/>
      <c r="Y2767" s="26" t="str">
        <f t="shared" si="368"/>
        <v/>
      </c>
      <c r="Z2767" s="26" t="str">
        <f t="shared" si="369"/>
        <v/>
      </c>
      <c r="AA2767" s="26" t="str">
        <f t="shared" si="370"/>
        <v/>
      </c>
      <c r="AB2767" s="26" t="str">
        <f>VLOOKUP(U2767,'Currency Sheet'!A:C,3,)</f>
        <v>DOLLAR</v>
      </c>
    </row>
    <row r="2768" spans="1:28" x14ac:dyDescent="0.25">
      <c r="A2768" s="26">
        <f t="shared" si="372"/>
        <v>2767</v>
      </c>
      <c r="B2768" s="26" t="s">
        <v>3603</v>
      </c>
      <c r="C2768" s="47">
        <v>45912</v>
      </c>
      <c r="D2768" s="47">
        <v>45918</v>
      </c>
      <c r="E2768" s="8">
        <v>215.6</v>
      </c>
      <c r="F2768" s="8">
        <f t="shared" si="366"/>
        <v>18972.8</v>
      </c>
      <c r="G2768" s="56">
        <f t="shared" si="367"/>
        <v>215.6</v>
      </c>
      <c r="H2768" s="26">
        <v>106310</v>
      </c>
      <c r="I2768" s="26"/>
      <c r="J2768" s="26">
        <v>1</v>
      </c>
      <c r="K2768" s="26"/>
      <c r="L2768" s="26">
        <f t="shared" si="371"/>
        <v>1</v>
      </c>
      <c r="M2768" s="26"/>
      <c r="N2768" s="47"/>
      <c r="O2768" s="57"/>
      <c r="P2768" s="26" t="s">
        <v>50</v>
      </c>
      <c r="Q2768" s="26"/>
      <c r="R2768" s="26"/>
      <c r="S2768" s="3">
        <v>4</v>
      </c>
      <c r="T2768" s="58"/>
      <c r="U2768" s="26" t="s">
        <v>19</v>
      </c>
      <c r="V2768" s="26" t="str">
        <f>VLOOKUP(P2768,'Customer List'!B:C,2,)</f>
        <v>Delhi</v>
      </c>
      <c r="W2768" s="59" t="s">
        <v>606</v>
      </c>
      <c r="X2768" s="47"/>
      <c r="Y2768" s="26" t="str">
        <f t="shared" si="368"/>
        <v/>
      </c>
      <c r="Z2768" s="26" t="str">
        <f t="shared" si="369"/>
        <v/>
      </c>
      <c r="AA2768" s="26" t="str">
        <f t="shared" si="370"/>
        <v/>
      </c>
      <c r="AB2768" s="26" t="str">
        <f>VLOOKUP(U2768,'Currency Sheet'!A:C,3,)</f>
        <v>DOLLAR</v>
      </c>
    </row>
    <row r="2769" spans="1:28" x14ac:dyDescent="0.25">
      <c r="A2769" s="26">
        <f t="shared" si="372"/>
        <v>2768</v>
      </c>
      <c r="B2769" s="26" t="s">
        <v>3603</v>
      </c>
      <c r="C2769" s="47">
        <v>45912</v>
      </c>
      <c r="D2769" s="47">
        <v>45918</v>
      </c>
      <c r="E2769" s="8">
        <v>177.75</v>
      </c>
      <c r="F2769" s="8">
        <f t="shared" si="366"/>
        <v>15642</v>
      </c>
      <c r="G2769" s="56">
        <f t="shared" si="367"/>
        <v>177.75</v>
      </c>
      <c r="H2769" s="26">
        <v>107632</v>
      </c>
      <c r="I2769" s="26"/>
      <c r="J2769" s="26">
        <v>1</v>
      </c>
      <c r="K2769" s="26"/>
      <c r="L2769" s="26">
        <f t="shared" si="371"/>
        <v>1</v>
      </c>
      <c r="M2769" s="26"/>
      <c r="N2769" s="47"/>
      <c r="O2769" s="57"/>
      <c r="P2769" s="26" t="s">
        <v>50</v>
      </c>
      <c r="Q2769" s="26"/>
      <c r="R2769" s="26"/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 t="s">
        <v>606</v>
      </c>
      <c r="X2769" s="47"/>
      <c r="Y2769" s="26" t="str">
        <f t="shared" si="368"/>
        <v/>
      </c>
      <c r="Z2769" s="26" t="str">
        <f t="shared" si="369"/>
        <v/>
      </c>
      <c r="AA2769" s="26" t="str">
        <f t="shared" si="370"/>
        <v/>
      </c>
      <c r="AB2769" s="26" t="str">
        <f>VLOOKUP(U2769,'Currency Sheet'!A:C,3,)</f>
        <v>DOLLAR</v>
      </c>
    </row>
    <row r="2770" spans="1:28" x14ac:dyDescent="0.25">
      <c r="A2770" s="26">
        <f t="shared" si="372"/>
        <v>2769</v>
      </c>
      <c r="B2770" s="26" t="s">
        <v>3603</v>
      </c>
      <c r="C2770" s="47">
        <v>45912</v>
      </c>
      <c r="D2770" s="47">
        <v>45918</v>
      </c>
      <c r="E2770" s="8">
        <v>37.799999999999997</v>
      </c>
      <c r="F2770" s="8">
        <f t="shared" si="366"/>
        <v>3326.3999999999996</v>
      </c>
      <c r="G2770" s="56">
        <f t="shared" si="367"/>
        <v>37.799999999999997</v>
      </c>
      <c r="H2770" s="26">
        <v>115505</v>
      </c>
      <c r="I2770" s="26"/>
      <c r="J2770" s="26">
        <v>1</v>
      </c>
      <c r="K2770" s="26"/>
      <c r="L2770" s="26">
        <f t="shared" si="371"/>
        <v>1</v>
      </c>
      <c r="M2770" s="26"/>
      <c r="N2770" s="47"/>
      <c r="O2770" s="57"/>
      <c r="P2770" s="26" t="s">
        <v>50</v>
      </c>
      <c r="Q2770" s="26"/>
      <c r="R2770" s="26"/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 t="s">
        <v>606</v>
      </c>
      <c r="X2770" s="47"/>
      <c r="Y2770" s="26" t="str">
        <f t="shared" si="368"/>
        <v/>
      </c>
      <c r="Z2770" s="26" t="str">
        <f t="shared" si="369"/>
        <v/>
      </c>
      <c r="AA2770" s="26" t="str">
        <f t="shared" si="370"/>
        <v/>
      </c>
      <c r="AB2770" s="26" t="str">
        <f>VLOOKUP(U2770,'Currency Sheet'!A:C,3,)</f>
        <v>DOLLAR</v>
      </c>
    </row>
    <row r="2771" spans="1:28" x14ac:dyDescent="0.25">
      <c r="A2771" s="26">
        <f t="shared" si="372"/>
        <v>2770</v>
      </c>
      <c r="B2771" s="26" t="s">
        <v>3603</v>
      </c>
      <c r="C2771" s="47">
        <v>45912</v>
      </c>
      <c r="D2771" s="47">
        <v>45918</v>
      </c>
      <c r="E2771" s="8">
        <v>161.69999999999999</v>
      </c>
      <c r="F2771" s="8">
        <f t="shared" si="366"/>
        <v>14229.599999999999</v>
      </c>
      <c r="G2771" s="56">
        <f t="shared" si="367"/>
        <v>161.69999999999999</v>
      </c>
      <c r="H2771" s="26">
        <v>117318</v>
      </c>
      <c r="I2771" s="26"/>
      <c r="J2771" s="26">
        <v>1</v>
      </c>
      <c r="K2771" s="26"/>
      <c r="L2771" s="26">
        <f t="shared" si="371"/>
        <v>1</v>
      </c>
      <c r="M2771" s="26"/>
      <c r="N2771" s="47"/>
      <c r="O2771" s="57"/>
      <c r="P2771" s="26" t="s">
        <v>50</v>
      </c>
      <c r="Q2771" s="26"/>
      <c r="R2771" s="26"/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 t="s">
        <v>606</v>
      </c>
      <c r="X2771" s="47"/>
      <c r="Y2771" s="26" t="str">
        <f t="shared" si="368"/>
        <v/>
      </c>
      <c r="Z2771" s="26" t="str">
        <f t="shared" si="369"/>
        <v/>
      </c>
      <c r="AA2771" s="26" t="str">
        <f t="shared" si="370"/>
        <v/>
      </c>
      <c r="AB2771" s="26" t="str">
        <f>VLOOKUP(U2771,'Currency Sheet'!A:C,3,)</f>
        <v>DOLLAR</v>
      </c>
    </row>
    <row r="2772" spans="1:28" x14ac:dyDescent="0.25">
      <c r="A2772" s="26">
        <f t="shared" si="372"/>
        <v>2771</v>
      </c>
      <c r="B2772" s="26" t="s">
        <v>3603</v>
      </c>
      <c r="C2772" s="47">
        <v>45912</v>
      </c>
      <c r="D2772" s="47">
        <v>45918</v>
      </c>
      <c r="E2772" s="8">
        <v>227.25</v>
      </c>
      <c r="F2772" s="8">
        <f t="shared" si="366"/>
        <v>19998</v>
      </c>
      <c r="G2772" s="56">
        <f t="shared" si="367"/>
        <v>227.25</v>
      </c>
      <c r="H2772" s="26">
        <v>119721</v>
      </c>
      <c r="I2772" s="26"/>
      <c r="J2772" s="26">
        <v>1</v>
      </c>
      <c r="K2772" s="26"/>
      <c r="L2772" s="26">
        <f t="shared" si="371"/>
        <v>1</v>
      </c>
      <c r="M2772" s="26"/>
      <c r="N2772" s="47"/>
      <c r="O2772" s="57"/>
      <c r="P2772" s="26" t="s">
        <v>50</v>
      </c>
      <c r="Q2772" s="26"/>
      <c r="R2772" s="26"/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 t="s">
        <v>606</v>
      </c>
      <c r="X2772" s="47"/>
      <c r="Y2772" s="26" t="str">
        <f t="shared" si="368"/>
        <v/>
      </c>
      <c r="Z2772" s="26" t="str">
        <f t="shared" si="369"/>
        <v/>
      </c>
      <c r="AA2772" s="26" t="str">
        <f t="shared" si="370"/>
        <v/>
      </c>
      <c r="AB2772" s="26" t="str">
        <f>VLOOKUP(U2772,'Currency Sheet'!A:C,3,)</f>
        <v>DOLLAR</v>
      </c>
    </row>
    <row r="2773" spans="1:28" x14ac:dyDescent="0.25">
      <c r="A2773" s="26">
        <f t="shared" si="372"/>
        <v>2772</v>
      </c>
      <c r="B2773" s="26" t="s">
        <v>3603</v>
      </c>
      <c r="C2773" s="47">
        <v>45912</v>
      </c>
      <c r="D2773" s="47">
        <v>45918</v>
      </c>
      <c r="E2773" s="8">
        <v>160.30000000000001</v>
      </c>
      <c r="F2773" s="8">
        <f t="shared" si="366"/>
        <v>14106.400000000001</v>
      </c>
      <c r="G2773" s="56">
        <f t="shared" si="367"/>
        <v>160.30000000000001</v>
      </c>
      <c r="H2773" s="26">
        <v>121610</v>
      </c>
      <c r="I2773" s="26"/>
      <c r="J2773" s="26">
        <v>1</v>
      </c>
      <c r="K2773" s="26"/>
      <c r="L2773" s="26">
        <f t="shared" si="371"/>
        <v>1</v>
      </c>
      <c r="M2773" s="26"/>
      <c r="N2773" s="47"/>
      <c r="O2773" s="57"/>
      <c r="P2773" s="26" t="s">
        <v>50</v>
      </c>
      <c r="Q2773" s="26"/>
      <c r="R2773" s="26"/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 t="s">
        <v>606</v>
      </c>
      <c r="X2773" s="47"/>
      <c r="Y2773" s="26" t="str">
        <f t="shared" si="368"/>
        <v/>
      </c>
      <c r="Z2773" s="26" t="str">
        <f t="shared" si="369"/>
        <v/>
      </c>
      <c r="AA2773" s="26" t="str">
        <f t="shared" si="370"/>
        <v/>
      </c>
      <c r="AB2773" s="26" t="str">
        <f>VLOOKUP(U2773,'Currency Sheet'!A:C,3,)</f>
        <v>DOLLAR</v>
      </c>
    </row>
    <row r="2774" spans="1:28" x14ac:dyDescent="0.25">
      <c r="A2774" s="26">
        <f t="shared" si="372"/>
        <v>2773</v>
      </c>
      <c r="B2774" s="26" t="s">
        <v>3603</v>
      </c>
      <c r="C2774" s="47">
        <v>45912</v>
      </c>
      <c r="D2774" s="47">
        <v>45918</v>
      </c>
      <c r="E2774" s="8">
        <v>30.1</v>
      </c>
      <c r="F2774" s="8">
        <f t="shared" si="366"/>
        <v>2648.8</v>
      </c>
      <c r="G2774" s="56">
        <f t="shared" si="367"/>
        <v>30.1</v>
      </c>
      <c r="H2774" s="26">
        <v>123109</v>
      </c>
      <c r="I2774" s="26"/>
      <c r="J2774" s="26">
        <v>1</v>
      </c>
      <c r="K2774" s="26"/>
      <c r="L2774" s="26">
        <f t="shared" si="371"/>
        <v>1</v>
      </c>
      <c r="M2774" s="26"/>
      <c r="N2774" s="47"/>
      <c r="O2774" s="57"/>
      <c r="P2774" s="26" t="s">
        <v>50</v>
      </c>
      <c r="Q2774" s="26"/>
      <c r="R2774" s="26"/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 t="s">
        <v>606</v>
      </c>
      <c r="X2774" s="47"/>
      <c r="Y2774" s="26" t="str">
        <f t="shared" si="368"/>
        <v/>
      </c>
      <c r="Z2774" s="26" t="str">
        <f t="shared" si="369"/>
        <v/>
      </c>
      <c r="AA2774" s="26" t="str">
        <f t="shared" si="370"/>
        <v/>
      </c>
      <c r="AB2774" s="26" t="str">
        <f>VLOOKUP(U2774,'Currency Sheet'!A:C,3,)</f>
        <v>DOLLAR</v>
      </c>
    </row>
    <row r="2775" spans="1:28" x14ac:dyDescent="0.25">
      <c r="A2775" s="26">
        <f t="shared" si="372"/>
        <v>2774</v>
      </c>
      <c r="B2775" s="26" t="s">
        <v>3603</v>
      </c>
      <c r="C2775" s="47">
        <v>45912</v>
      </c>
      <c r="D2775" s="47">
        <v>45918</v>
      </c>
      <c r="E2775" s="8">
        <v>222.75</v>
      </c>
      <c r="F2775" s="8">
        <f t="shared" si="366"/>
        <v>19602</v>
      </c>
      <c r="G2775" s="56">
        <f t="shared" si="367"/>
        <v>445.5</v>
      </c>
      <c r="H2775" s="26">
        <v>125219</v>
      </c>
      <c r="I2775" s="26"/>
      <c r="J2775" s="26">
        <v>2</v>
      </c>
      <c r="K2775" s="26"/>
      <c r="L2775" s="26">
        <f t="shared" si="371"/>
        <v>2</v>
      </c>
      <c r="M2775" s="26"/>
      <c r="N2775" s="47"/>
      <c r="O2775" s="57"/>
      <c r="P2775" s="26" t="s">
        <v>50</v>
      </c>
      <c r="Q2775" s="26"/>
      <c r="R2775" s="26"/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 t="s">
        <v>606</v>
      </c>
      <c r="X2775" s="47"/>
      <c r="Y2775" s="26" t="str">
        <f t="shared" si="368"/>
        <v/>
      </c>
      <c r="Z2775" s="26" t="str">
        <f t="shared" si="369"/>
        <v/>
      </c>
      <c r="AA2775" s="26" t="str">
        <f t="shared" si="370"/>
        <v/>
      </c>
      <c r="AB2775" s="26" t="str">
        <f>VLOOKUP(U2775,'Currency Sheet'!A:C,3,)</f>
        <v>DOLLAR</v>
      </c>
    </row>
    <row r="2776" spans="1:28" x14ac:dyDescent="0.25">
      <c r="A2776" s="26">
        <f t="shared" si="372"/>
        <v>2775</v>
      </c>
      <c r="B2776" s="26" t="s">
        <v>3603</v>
      </c>
      <c r="C2776" s="47">
        <v>45912</v>
      </c>
      <c r="D2776" s="47">
        <v>45918</v>
      </c>
      <c r="E2776" s="8">
        <v>95.2</v>
      </c>
      <c r="F2776" s="8">
        <f t="shared" si="366"/>
        <v>8377.6</v>
      </c>
      <c r="G2776" s="56">
        <f t="shared" si="367"/>
        <v>95.2</v>
      </c>
      <c r="H2776" s="26">
        <v>127647</v>
      </c>
      <c r="I2776" s="26"/>
      <c r="J2776" s="26">
        <v>1</v>
      </c>
      <c r="K2776" s="26"/>
      <c r="L2776" s="26">
        <f t="shared" si="371"/>
        <v>1</v>
      </c>
      <c r="M2776" s="26"/>
      <c r="N2776" s="47"/>
      <c r="O2776" s="57"/>
      <c r="P2776" s="26" t="s">
        <v>50</v>
      </c>
      <c r="Q2776" s="26"/>
      <c r="R2776" s="26"/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 t="s">
        <v>606</v>
      </c>
      <c r="X2776" s="47"/>
      <c r="Y2776" s="26" t="str">
        <f t="shared" si="368"/>
        <v/>
      </c>
      <c r="Z2776" s="26" t="str">
        <f t="shared" si="369"/>
        <v/>
      </c>
      <c r="AA2776" s="26" t="str">
        <f t="shared" si="370"/>
        <v/>
      </c>
      <c r="AB2776" s="26" t="str">
        <f>VLOOKUP(U2776,'Currency Sheet'!A:C,3,)</f>
        <v>DOLLAR</v>
      </c>
    </row>
    <row r="2777" spans="1:28" x14ac:dyDescent="0.25">
      <c r="A2777" s="26">
        <f t="shared" si="372"/>
        <v>2776</v>
      </c>
      <c r="B2777" s="26" t="s">
        <v>3603</v>
      </c>
      <c r="C2777" s="47">
        <v>45912</v>
      </c>
      <c r="D2777" s="47">
        <v>45918</v>
      </c>
      <c r="E2777" s="8">
        <v>200.2</v>
      </c>
      <c r="F2777" s="8">
        <f t="shared" si="366"/>
        <v>17617.599999999999</v>
      </c>
      <c r="G2777" s="56">
        <f t="shared" si="367"/>
        <v>200.2</v>
      </c>
      <c r="H2777" s="26">
        <v>128016</v>
      </c>
      <c r="I2777" s="26"/>
      <c r="J2777" s="26">
        <v>1</v>
      </c>
      <c r="K2777" s="26"/>
      <c r="L2777" s="26">
        <f t="shared" si="371"/>
        <v>1</v>
      </c>
      <c r="M2777" s="26"/>
      <c r="N2777" s="47"/>
      <c r="O2777" s="57"/>
      <c r="P2777" s="26" t="s">
        <v>50</v>
      </c>
      <c r="Q2777" s="26"/>
      <c r="R2777" s="26"/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 t="s">
        <v>606</v>
      </c>
      <c r="X2777" s="47"/>
      <c r="Y2777" s="26" t="str">
        <f t="shared" si="368"/>
        <v/>
      </c>
      <c r="Z2777" s="26" t="str">
        <f t="shared" si="369"/>
        <v/>
      </c>
      <c r="AA2777" s="26" t="str">
        <f t="shared" si="370"/>
        <v/>
      </c>
      <c r="AB2777" s="26" t="str">
        <f>VLOOKUP(U2777,'Currency Sheet'!A:C,3,)</f>
        <v>DOLLAR</v>
      </c>
    </row>
    <row r="2778" spans="1:28" x14ac:dyDescent="0.25">
      <c r="A2778" s="26">
        <f t="shared" si="372"/>
        <v>2777</v>
      </c>
      <c r="B2778" s="26" t="s">
        <v>3603</v>
      </c>
      <c r="C2778" s="47">
        <v>45912</v>
      </c>
      <c r="D2778" s="47">
        <v>45918</v>
      </c>
      <c r="E2778" s="8">
        <v>212.1</v>
      </c>
      <c r="F2778" s="8">
        <f t="shared" si="366"/>
        <v>18664.8</v>
      </c>
      <c r="G2778" s="56">
        <f t="shared" si="367"/>
        <v>212.1</v>
      </c>
      <c r="H2778" s="26">
        <v>133518</v>
      </c>
      <c r="I2778" s="26"/>
      <c r="J2778" s="26">
        <v>1</v>
      </c>
      <c r="K2778" s="26"/>
      <c r="L2778" s="26">
        <f t="shared" si="371"/>
        <v>1</v>
      </c>
      <c r="M2778" s="26"/>
      <c r="N2778" s="47"/>
      <c r="O2778" s="57"/>
      <c r="P2778" s="26" t="s">
        <v>50</v>
      </c>
      <c r="Q2778" s="26"/>
      <c r="R2778" s="26"/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 t="s">
        <v>606</v>
      </c>
      <c r="X2778" s="47"/>
      <c r="Y2778" s="26" t="str">
        <f t="shared" si="368"/>
        <v/>
      </c>
      <c r="Z2778" s="26" t="str">
        <f t="shared" si="369"/>
        <v/>
      </c>
      <c r="AA2778" s="26" t="str">
        <f t="shared" si="370"/>
        <v/>
      </c>
      <c r="AB2778" s="26" t="str">
        <f>VLOOKUP(U2778,'Currency Sheet'!A:C,3,)</f>
        <v>DOLLAR</v>
      </c>
    </row>
    <row r="2779" spans="1:28" x14ac:dyDescent="0.25">
      <c r="A2779" s="26">
        <f t="shared" si="372"/>
        <v>2778</v>
      </c>
      <c r="B2779" s="26" t="s">
        <v>3603</v>
      </c>
      <c r="C2779" s="47">
        <v>45912</v>
      </c>
      <c r="D2779" s="47">
        <v>45918</v>
      </c>
      <c r="E2779" s="8">
        <v>194.25</v>
      </c>
      <c r="F2779" s="8">
        <f t="shared" si="366"/>
        <v>17094</v>
      </c>
      <c r="G2779" s="56">
        <f t="shared" si="367"/>
        <v>194.25</v>
      </c>
      <c r="H2779" s="26">
        <v>135221</v>
      </c>
      <c r="I2779" s="26"/>
      <c r="J2779" s="26">
        <v>1</v>
      </c>
      <c r="K2779" s="26"/>
      <c r="L2779" s="26">
        <f t="shared" si="371"/>
        <v>1</v>
      </c>
      <c r="M2779" s="26"/>
      <c r="N2779" s="47"/>
      <c r="O2779" s="57"/>
      <c r="P2779" s="26" t="s">
        <v>50</v>
      </c>
      <c r="Q2779" s="26"/>
      <c r="R2779" s="26"/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 t="s">
        <v>606</v>
      </c>
      <c r="X2779" s="47"/>
      <c r="Y2779" s="26" t="str">
        <f t="shared" si="368"/>
        <v/>
      </c>
      <c r="Z2779" s="26" t="str">
        <f t="shared" si="369"/>
        <v/>
      </c>
      <c r="AA2779" s="26" t="str">
        <f t="shared" si="370"/>
        <v/>
      </c>
      <c r="AB2779" s="26" t="str">
        <f>VLOOKUP(U2779,'Currency Sheet'!A:C,3,)</f>
        <v>DOLLAR</v>
      </c>
    </row>
    <row r="2780" spans="1:28" x14ac:dyDescent="0.25">
      <c r="A2780" s="26">
        <f t="shared" si="372"/>
        <v>2779</v>
      </c>
      <c r="B2780" s="26" t="s">
        <v>3603</v>
      </c>
      <c r="C2780" s="47">
        <v>45912</v>
      </c>
      <c r="D2780" s="47">
        <v>45918</v>
      </c>
      <c r="E2780" s="8">
        <v>259</v>
      </c>
      <c r="F2780" s="8">
        <f t="shared" si="366"/>
        <v>22792</v>
      </c>
      <c r="G2780" s="56">
        <f t="shared" si="367"/>
        <v>259</v>
      </c>
      <c r="H2780" s="26">
        <v>149014</v>
      </c>
      <c r="I2780" s="26"/>
      <c r="J2780" s="26">
        <v>1</v>
      </c>
      <c r="K2780" s="26"/>
      <c r="L2780" s="26">
        <f t="shared" si="371"/>
        <v>1</v>
      </c>
      <c r="M2780" s="26"/>
      <c r="N2780" s="47"/>
      <c r="O2780" s="57"/>
      <c r="P2780" s="26" t="s">
        <v>50</v>
      </c>
      <c r="Q2780" s="26"/>
      <c r="R2780" s="26"/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 t="s">
        <v>606</v>
      </c>
      <c r="X2780" s="47"/>
      <c r="Y2780" s="26" t="str">
        <f t="shared" si="368"/>
        <v/>
      </c>
      <c r="Z2780" s="26" t="str">
        <f t="shared" si="369"/>
        <v/>
      </c>
      <c r="AA2780" s="26" t="str">
        <f t="shared" si="370"/>
        <v/>
      </c>
      <c r="AB2780" s="26" t="str">
        <f>VLOOKUP(U2780,'Currency Sheet'!A:C,3,)</f>
        <v>DOLLAR</v>
      </c>
    </row>
    <row r="2781" spans="1:28" x14ac:dyDescent="0.25">
      <c r="A2781" s="26">
        <f t="shared" si="372"/>
        <v>2780</v>
      </c>
      <c r="B2781" s="26" t="s">
        <v>3603</v>
      </c>
      <c r="C2781" s="47">
        <v>45912</v>
      </c>
      <c r="D2781" s="47">
        <v>45918</v>
      </c>
      <c r="E2781" s="8">
        <v>202.5</v>
      </c>
      <c r="F2781" s="8">
        <f t="shared" si="366"/>
        <v>17820</v>
      </c>
      <c r="G2781" s="56">
        <f t="shared" si="367"/>
        <v>202.5</v>
      </c>
      <c r="H2781" s="26">
        <v>154319</v>
      </c>
      <c r="I2781" s="26"/>
      <c r="J2781" s="26">
        <v>1</v>
      </c>
      <c r="K2781" s="26"/>
      <c r="L2781" s="26">
        <f t="shared" si="371"/>
        <v>1</v>
      </c>
      <c r="M2781" s="26"/>
      <c r="N2781" s="47"/>
      <c r="O2781" s="57"/>
      <c r="P2781" s="26" t="s">
        <v>50</v>
      </c>
      <c r="Q2781" s="26"/>
      <c r="R2781" s="26"/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 t="s">
        <v>606</v>
      </c>
      <c r="X2781" s="47"/>
      <c r="Y2781" s="26" t="str">
        <f t="shared" si="368"/>
        <v/>
      </c>
      <c r="Z2781" s="26" t="str">
        <f t="shared" si="369"/>
        <v/>
      </c>
      <c r="AA2781" s="26" t="str">
        <f t="shared" si="370"/>
        <v/>
      </c>
      <c r="AB2781" s="26" t="str">
        <f>VLOOKUP(U2781,'Currency Sheet'!A:C,3,)</f>
        <v>DOLLAR</v>
      </c>
    </row>
    <row r="2782" spans="1:28" x14ac:dyDescent="0.25">
      <c r="A2782" s="26">
        <f t="shared" si="372"/>
        <v>2781</v>
      </c>
      <c r="B2782" s="26" t="s">
        <v>3603</v>
      </c>
      <c r="C2782" s="47">
        <v>45912</v>
      </c>
      <c r="D2782" s="47">
        <v>45918</v>
      </c>
      <c r="E2782" s="8">
        <v>234.5</v>
      </c>
      <c r="F2782" s="8">
        <f t="shared" si="366"/>
        <v>20636</v>
      </c>
      <c r="G2782" s="56">
        <f t="shared" si="367"/>
        <v>234.5</v>
      </c>
      <c r="H2782" s="26">
        <v>156104</v>
      </c>
      <c r="I2782" s="26"/>
      <c r="J2782" s="26">
        <v>1</v>
      </c>
      <c r="K2782" s="26"/>
      <c r="L2782" s="26">
        <f t="shared" si="371"/>
        <v>1</v>
      </c>
      <c r="M2782" s="26"/>
      <c r="N2782" s="47"/>
      <c r="O2782" s="57"/>
      <c r="P2782" s="26" t="s">
        <v>50</v>
      </c>
      <c r="Q2782" s="26"/>
      <c r="R2782" s="26"/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 t="s">
        <v>606</v>
      </c>
      <c r="X2782" s="47"/>
      <c r="Y2782" s="26" t="str">
        <f t="shared" si="368"/>
        <v/>
      </c>
      <c r="Z2782" s="26" t="str">
        <f t="shared" si="369"/>
        <v/>
      </c>
      <c r="AA2782" s="26" t="str">
        <f t="shared" si="370"/>
        <v/>
      </c>
      <c r="AB2782" s="26" t="str">
        <f>VLOOKUP(U2782,'Currency Sheet'!A:C,3,)</f>
        <v>DOLLAR</v>
      </c>
    </row>
    <row r="2783" spans="1:28" x14ac:dyDescent="0.25">
      <c r="A2783" s="26">
        <f t="shared" si="372"/>
        <v>2782</v>
      </c>
      <c r="B2783" s="26" t="s">
        <v>3603</v>
      </c>
      <c r="C2783" s="47">
        <v>45912</v>
      </c>
      <c r="D2783" s="47">
        <v>45918</v>
      </c>
      <c r="E2783" s="8">
        <v>210</v>
      </c>
      <c r="F2783" s="8">
        <f t="shared" si="366"/>
        <v>18480</v>
      </c>
      <c r="G2783" s="56">
        <f t="shared" si="367"/>
        <v>210</v>
      </c>
      <c r="H2783" s="26">
        <v>156543</v>
      </c>
      <c r="I2783" s="26"/>
      <c r="J2783" s="26">
        <v>1</v>
      </c>
      <c r="K2783" s="26"/>
      <c r="L2783" s="26">
        <f t="shared" si="371"/>
        <v>1</v>
      </c>
      <c r="M2783" s="26"/>
      <c r="N2783" s="47"/>
      <c r="O2783" s="57"/>
      <c r="P2783" s="26" t="s">
        <v>50</v>
      </c>
      <c r="Q2783" s="26"/>
      <c r="R2783" s="26"/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 t="s">
        <v>606</v>
      </c>
      <c r="X2783" s="47"/>
      <c r="Y2783" s="26" t="str">
        <f t="shared" si="368"/>
        <v/>
      </c>
      <c r="Z2783" s="26" t="str">
        <f t="shared" si="369"/>
        <v/>
      </c>
      <c r="AA2783" s="26" t="str">
        <f t="shared" si="370"/>
        <v/>
      </c>
      <c r="AB2783" s="26" t="str">
        <f>VLOOKUP(U2783,'Currency Sheet'!A:C,3,)</f>
        <v>DOLLAR</v>
      </c>
    </row>
    <row r="2784" spans="1:28" x14ac:dyDescent="0.25">
      <c r="A2784" s="26">
        <f t="shared" si="372"/>
        <v>2783</v>
      </c>
      <c r="B2784" s="26" t="s">
        <v>3603</v>
      </c>
      <c r="C2784" s="47">
        <v>45912</v>
      </c>
      <c r="D2784" s="47">
        <v>45918</v>
      </c>
      <c r="E2784" s="8">
        <v>147</v>
      </c>
      <c r="F2784" s="8">
        <f t="shared" si="366"/>
        <v>12936</v>
      </c>
      <c r="G2784" s="56">
        <f t="shared" si="367"/>
        <v>147</v>
      </c>
      <c r="H2784" s="26">
        <v>161214</v>
      </c>
      <c r="I2784" s="26"/>
      <c r="J2784" s="26">
        <v>1</v>
      </c>
      <c r="K2784" s="26"/>
      <c r="L2784" s="26">
        <f t="shared" si="371"/>
        <v>1</v>
      </c>
      <c r="M2784" s="26"/>
      <c r="N2784" s="47"/>
      <c r="O2784" s="57"/>
      <c r="P2784" s="26" t="s">
        <v>50</v>
      </c>
      <c r="Q2784" s="26"/>
      <c r="R2784" s="26"/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 t="s">
        <v>606</v>
      </c>
      <c r="X2784" s="47"/>
      <c r="Y2784" s="26" t="str">
        <f t="shared" si="368"/>
        <v/>
      </c>
      <c r="Z2784" s="26" t="str">
        <f t="shared" si="369"/>
        <v/>
      </c>
      <c r="AA2784" s="26" t="str">
        <f t="shared" si="370"/>
        <v/>
      </c>
      <c r="AB2784" s="26" t="str">
        <f>VLOOKUP(U2784,'Currency Sheet'!A:C,3,)</f>
        <v>DOLLAR</v>
      </c>
    </row>
    <row r="2785" spans="1:28" x14ac:dyDescent="0.25">
      <c r="A2785" s="26">
        <f t="shared" si="372"/>
        <v>2784</v>
      </c>
      <c r="B2785" s="26" t="s">
        <v>3603</v>
      </c>
      <c r="C2785" s="47">
        <v>45912</v>
      </c>
      <c r="D2785" s="47">
        <v>45918</v>
      </c>
      <c r="E2785" s="8">
        <v>90.3</v>
      </c>
      <c r="F2785" s="8">
        <f t="shared" si="366"/>
        <v>7946.4</v>
      </c>
      <c r="G2785" s="56">
        <f t="shared" si="367"/>
        <v>90.3</v>
      </c>
      <c r="H2785" s="26">
        <v>302645</v>
      </c>
      <c r="I2785" s="26"/>
      <c r="J2785" s="26">
        <v>1</v>
      </c>
      <c r="K2785" s="26"/>
      <c r="L2785" s="26">
        <f t="shared" si="371"/>
        <v>1</v>
      </c>
      <c r="M2785" s="26"/>
      <c r="N2785" s="47"/>
      <c r="O2785" s="57"/>
      <c r="P2785" s="26" t="s">
        <v>50</v>
      </c>
      <c r="Q2785" s="26"/>
      <c r="R2785" s="26"/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 t="s">
        <v>606</v>
      </c>
      <c r="X2785" s="47"/>
      <c r="Y2785" s="26" t="str">
        <f t="shared" si="368"/>
        <v/>
      </c>
      <c r="Z2785" s="26" t="str">
        <f t="shared" si="369"/>
        <v/>
      </c>
      <c r="AA2785" s="26" t="str">
        <f t="shared" si="370"/>
        <v/>
      </c>
      <c r="AB2785" s="26" t="str">
        <f>VLOOKUP(U2785,'Currency Sheet'!A:C,3,)</f>
        <v>DOLLAR</v>
      </c>
    </row>
    <row r="2786" spans="1:28" x14ac:dyDescent="0.25">
      <c r="A2786" s="26">
        <f t="shared" si="372"/>
        <v>2785</v>
      </c>
      <c r="B2786" s="26" t="s">
        <v>3603</v>
      </c>
      <c r="C2786" s="47">
        <v>45912</v>
      </c>
      <c r="D2786" s="47">
        <v>45918</v>
      </c>
      <c r="E2786" s="8">
        <v>148.5</v>
      </c>
      <c r="F2786" s="8">
        <f t="shared" si="366"/>
        <v>13068</v>
      </c>
      <c r="G2786" s="56">
        <f t="shared" si="367"/>
        <v>148.5</v>
      </c>
      <c r="H2786" s="26">
        <v>304035</v>
      </c>
      <c r="I2786" s="26"/>
      <c r="J2786" s="26">
        <v>1</v>
      </c>
      <c r="K2786" s="26"/>
      <c r="L2786" s="26">
        <f t="shared" si="371"/>
        <v>1</v>
      </c>
      <c r="M2786" s="26"/>
      <c r="N2786" s="47"/>
      <c r="O2786" s="57"/>
      <c r="P2786" s="26" t="s">
        <v>50</v>
      </c>
      <c r="Q2786" s="26"/>
      <c r="R2786" s="26"/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 t="s">
        <v>606</v>
      </c>
      <c r="X2786" s="47"/>
      <c r="Y2786" s="26" t="str">
        <f t="shared" si="368"/>
        <v/>
      </c>
      <c r="Z2786" s="26" t="str">
        <f t="shared" si="369"/>
        <v/>
      </c>
      <c r="AA2786" s="26" t="str">
        <f t="shared" si="370"/>
        <v/>
      </c>
      <c r="AB2786" s="26" t="str">
        <f>VLOOKUP(U2786,'Currency Sheet'!A:C,3,)</f>
        <v>DOLLAR</v>
      </c>
    </row>
    <row r="2787" spans="1:28" x14ac:dyDescent="0.25">
      <c r="A2787" s="26">
        <f t="shared" si="372"/>
        <v>2786</v>
      </c>
      <c r="B2787" s="26" t="s">
        <v>3603</v>
      </c>
      <c r="C2787" s="47">
        <v>45912</v>
      </c>
      <c r="D2787" s="47">
        <v>45918</v>
      </c>
      <c r="E2787" s="8">
        <v>165</v>
      </c>
      <c r="F2787" s="8">
        <f t="shared" si="366"/>
        <v>14520</v>
      </c>
      <c r="G2787" s="56">
        <f t="shared" si="367"/>
        <v>165</v>
      </c>
      <c r="H2787" s="26">
        <v>310933</v>
      </c>
      <c r="I2787" s="26"/>
      <c r="J2787" s="26">
        <v>1</v>
      </c>
      <c r="K2787" s="26"/>
      <c r="L2787" s="26">
        <f t="shared" si="371"/>
        <v>1</v>
      </c>
      <c r="M2787" s="26"/>
      <c r="N2787" s="47"/>
      <c r="O2787" s="57"/>
      <c r="P2787" s="26" t="s">
        <v>50</v>
      </c>
      <c r="Q2787" s="26"/>
      <c r="R2787" s="26"/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 t="s">
        <v>606</v>
      </c>
      <c r="X2787" s="47"/>
      <c r="Y2787" s="26" t="str">
        <f t="shared" si="368"/>
        <v/>
      </c>
      <c r="Z2787" s="26" t="str">
        <f t="shared" si="369"/>
        <v/>
      </c>
      <c r="AA2787" s="26" t="str">
        <f t="shared" si="370"/>
        <v/>
      </c>
      <c r="AB2787" s="26" t="str">
        <f>VLOOKUP(U2787,'Currency Sheet'!A:C,3,)</f>
        <v>DOLLAR</v>
      </c>
    </row>
    <row r="2788" spans="1:28" x14ac:dyDescent="0.25">
      <c r="A2788" s="26">
        <f t="shared" si="372"/>
        <v>2787</v>
      </c>
      <c r="B2788" s="26" t="s">
        <v>3603</v>
      </c>
      <c r="C2788" s="47">
        <v>45912</v>
      </c>
      <c r="D2788" s="47">
        <v>45918</v>
      </c>
      <c r="E2788" s="8">
        <v>86.8</v>
      </c>
      <c r="F2788" s="8">
        <f t="shared" si="366"/>
        <v>7638.4</v>
      </c>
      <c r="G2788" s="56">
        <f t="shared" si="367"/>
        <v>86.8</v>
      </c>
      <c r="H2788" s="26">
        <v>317417</v>
      </c>
      <c r="I2788" s="26"/>
      <c r="J2788" s="26">
        <v>1</v>
      </c>
      <c r="K2788" s="26"/>
      <c r="L2788" s="26">
        <f t="shared" si="371"/>
        <v>1</v>
      </c>
      <c r="M2788" s="26"/>
      <c r="N2788" s="47"/>
      <c r="O2788" s="57"/>
      <c r="P2788" s="26" t="s">
        <v>50</v>
      </c>
      <c r="Q2788" s="26"/>
      <c r="R2788" s="26"/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 t="s">
        <v>606</v>
      </c>
      <c r="X2788" s="47"/>
      <c r="Y2788" s="26" t="str">
        <f t="shared" si="368"/>
        <v/>
      </c>
      <c r="Z2788" s="26" t="str">
        <f t="shared" si="369"/>
        <v/>
      </c>
      <c r="AA2788" s="26" t="str">
        <f t="shared" si="370"/>
        <v/>
      </c>
      <c r="AB2788" s="26" t="str">
        <f>VLOOKUP(U2788,'Currency Sheet'!A:C,3,)</f>
        <v>DOLLAR</v>
      </c>
    </row>
    <row r="2789" spans="1:28" x14ac:dyDescent="0.25">
      <c r="A2789" s="26">
        <f t="shared" si="372"/>
        <v>2788</v>
      </c>
      <c r="B2789" s="26" t="s">
        <v>3603</v>
      </c>
      <c r="C2789" s="47">
        <v>45912</v>
      </c>
      <c r="D2789" s="47">
        <v>45918</v>
      </c>
      <c r="E2789" s="8">
        <v>83.3</v>
      </c>
      <c r="F2789" s="8">
        <f t="shared" si="366"/>
        <v>7330.4</v>
      </c>
      <c r="G2789" s="56">
        <f t="shared" si="367"/>
        <v>83.3</v>
      </c>
      <c r="H2789" s="26">
        <v>364102</v>
      </c>
      <c r="I2789" s="26"/>
      <c r="J2789" s="26">
        <v>1</v>
      </c>
      <c r="K2789" s="26"/>
      <c r="L2789" s="26">
        <f t="shared" si="371"/>
        <v>1</v>
      </c>
      <c r="M2789" s="26"/>
      <c r="N2789" s="47"/>
      <c r="O2789" s="57"/>
      <c r="P2789" s="26" t="s">
        <v>50</v>
      </c>
      <c r="Q2789" s="26"/>
      <c r="R2789" s="26"/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 t="s">
        <v>606</v>
      </c>
      <c r="X2789" s="47"/>
      <c r="Y2789" s="26" t="str">
        <f t="shared" si="368"/>
        <v/>
      </c>
      <c r="Z2789" s="26" t="str">
        <f t="shared" si="369"/>
        <v/>
      </c>
      <c r="AA2789" s="26" t="str">
        <f t="shared" si="370"/>
        <v/>
      </c>
      <c r="AB2789" s="26" t="str">
        <f>VLOOKUP(U2789,'Currency Sheet'!A:C,3,)</f>
        <v>DOLLAR</v>
      </c>
    </row>
    <row r="2790" spans="1:28" x14ac:dyDescent="0.25">
      <c r="A2790" s="26">
        <f t="shared" si="372"/>
        <v>2789</v>
      </c>
      <c r="B2790" s="26" t="s">
        <v>3603</v>
      </c>
      <c r="C2790" s="47">
        <v>45912</v>
      </c>
      <c r="D2790" s="47">
        <v>45918</v>
      </c>
      <c r="E2790" s="8">
        <v>430.5</v>
      </c>
      <c r="F2790" s="8">
        <f t="shared" si="366"/>
        <v>37884</v>
      </c>
      <c r="G2790" s="56">
        <f t="shared" si="367"/>
        <v>430.5</v>
      </c>
      <c r="H2790" s="26">
        <v>422604</v>
      </c>
      <c r="I2790" s="26"/>
      <c r="J2790" s="26">
        <v>1</v>
      </c>
      <c r="K2790" s="26"/>
      <c r="L2790" s="26">
        <f t="shared" si="371"/>
        <v>1</v>
      </c>
      <c r="M2790" s="26"/>
      <c r="N2790" s="47"/>
      <c r="O2790" s="57"/>
      <c r="P2790" s="26" t="s">
        <v>50</v>
      </c>
      <c r="Q2790" s="26"/>
      <c r="R2790" s="26"/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 t="s">
        <v>606</v>
      </c>
      <c r="X2790" s="47"/>
      <c r="Y2790" s="26" t="str">
        <f t="shared" si="368"/>
        <v/>
      </c>
      <c r="Z2790" s="26" t="str">
        <f t="shared" si="369"/>
        <v/>
      </c>
      <c r="AA2790" s="26" t="str">
        <f t="shared" si="370"/>
        <v/>
      </c>
      <c r="AB2790" s="26" t="str">
        <f>VLOOKUP(U2790,'Currency Sheet'!A:C,3,)</f>
        <v>DOLLAR</v>
      </c>
    </row>
    <row r="2791" spans="1:28" x14ac:dyDescent="0.25">
      <c r="A2791" s="26">
        <f t="shared" si="372"/>
        <v>2790</v>
      </c>
      <c r="B2791" s="26" t="s">
        <v>3603</v>
      </c>
      <c r="C2791" s="47">
        <v>45912</v>
      </c>
      <c r="D2791" s="47">
        <v>45918</v>
      </c>
      <c r="E2791" s="8">
        <v>193.20000000000002</v>
      </c>
      <c r="F2791" s="8">
        <f t="shared" si="366"/>
        <v>17001.600000000002</v>
      </c>
      <c r="G2791" s="56">
        <f t="shared" si="367"/>
        <v>579.6</v>
      </c>
      <c r="H2791" s="26">
        <v>426803</v>
      </c>
      <c r="I2791" s="26"/>
      <c r="J2791" s="26">
        <v>3</v>
      </c>
      <c r="K2791" s="26"/>
      <c r="L2791" s="26">
        <f t="shared" si="371"/>
        <v>3</v>
      </c>
      <c r="M2791" s="26"/>
      <c r="N2791" s="47"/>
      <c r="O2791" s="57"/>
      <c r="P2791" s="26" t="s">
        <v>50</v>
      </c>
      <c r="Q2791" s="26"/>
      <c r="R2791" s="26"/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 t="s">
        <v>606</v>
      </c>
      <c r="X2791" s="47"/>
      <c r="Y2791" s="26" t="str">
        <f t="shared" si="368"/>
        <v/>
      </c>
      <c r="Z2791" s="26" t="str">
        <f t="shared" si="369"/>
        <v/>
      </c>
      <c r="AA2791" s="26" t="str">
        <f t="shared" si="370"/>
        <v/>
      </c>
      <c r="AB2791" s="26" t="str">
        <f>VLOOKUP(U2791,'Currency Sheet'!A:C,3,)</f>
        <v>DOLLAR</v>
      </c>
    </row>
    <row r="2792" spans="1:28" x14ac:dyDescent="0.25">
      <c r="A2792" s="26">
        <f t="shared" si="372"/>
        <v>2791</v>
      </c>
      <c r="B2792" s="26" t="s">
        <v>3603</v>
      </c>
      <c r="C2792" s="47">
        <v>45912</v>
      </c>
      <c r="D2792" s="47">
        <v>45918</v>
      </c>
      <c r="E2792" s="8">
        <v>212.25</v>
      </c>
      <c r="F2792" s="8">
        <f t="shared" si="366"/>
        <v>18678</v>
      </c>
      <c r="G2792" s="56">
        <f t="shared" si="367"/>
        <v>212.25</v>
      </c>
      <c r="H2792" s="26">
        <v>505836</v>
      </c>
      <c r="I2792" s="26"/>
      <c r="J2792" s="26">
        <v>1</v>
      </c>
      <c r="K2792" s="26"/>
      <c r="L2792" s="26">
        <f t="shared" si="371"/>
        <v>1</v>
      </c>
      <c r="M2792" s="26"/>
      <c r="N2792" s="47"/>
      <c r="O2792" s="57"/>
      <c r="P2792" s="26" t="s">
        <v>50</v>
      </c>
      <c r="Q2792" s="26"/>
      <c r="R2792" s="26"/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 t="s">
        <v>606</v>
      </c>
      <c r="X2792" s="47"/>
      <c r="Y2792" s="26" t="str">
        <f t="shared" si="368"/>
        <v/>
      </c>
      <c r="Z2792" s="26" t="str">
        <f t="shared" si="369"/>
        <v/>
      </c>
      <c r="AA2792" s="26" t="str">
        <f t="shared" si="370"/>
        <v/>
      </c>
      <c r="AB2792" s="26" t="str">
        <f>VLOOKUP(U2792,'Currency Sheet'!A:C,3,)</f>
        <v>DOLLAR</v>
      </c>
    </row>
    <row r="2793" spans="1:28" x14ac:dyDescent="0.25">
      <c r="A2793" s="26">
        <f t="shared" si="372"/>
        <v>2792</v>
      </c>
      <c r="B2793" s="26" t="s">
        <v>3603</v>
      </c>
      <c r="C2793" s="47">
        <v>45912</v>
      </c>
      <c r="D2793" s="47">
        <v>45918</v>
      </c>
      <c r="E2793" s="8">
        <v>137.9</v>
      </c>
      <c r="F2793" s="8">
        <f t="shared" si="366"/>
        <v>12135.2</v>
      </c>
      <c r="G2793" s="56">
        <f t="shared" si="367"/>
        <v>137.9</v>
      </c>
      <c r="H2793" s="26">
        <v>506304</v>
      </c>
      <c r="I2793" s="26"/>
      <c r="J2793" s="26">
        <v>1</v>
      </c>
      <c r="K2793" s="26"/>
      <c r="L2793" s="26">
        <f t="shared" si="371"/>
        <v>1</v>
      </c>
      <c r="M2793" s="26"/>
      <c r="N2793" s="47"/>
      <c r="O2793" s="57"/>
      <c r="P2793" s="26" t="s">
        <v>50</v>
      </c>
      <c r="Q2793" s="26"/>
      <c r="R2793" s="26"/>
      <c r="S2793" s="3">
        <v>4</v>
      </c>
      <c r="T2793" s="58"/>
      <c r="U2793" s="26" t="s">
        <v>19</v>
      </c>
      <c r="V2793" s="26" t="str">
        <f>VLOOKUP(P2793,'Customer List'!B:C,2,)</f>
        <v>Delhi</v>
      </c>
      <c r="W2793" s="59" t="s">
        <v>606</v>
      </c>
      <c r="X2793" s="47"/>
      <c r="Y2793" s="26" t="str">
        <f t="shared" si="368"/>
        <v/>
      </c>
      <c r="Z2793" s="26" t="str">
        <f t="shared" si="369"/>
        <v/>
      </c>
      <c r="AA2793" s="26" t="str">
        <f t="shared" si="370"/>
        <v/>
      </c>
      <c r="AB2793" s="26" t="str">
        <f>VLOOKUP(U2793,'Currency Sheet'!A:C,3,)</f>
        <v>DOLLAR</v>
      </c>
    </row>
    <row r="2794" spans="1:28" x14ac:dyDescent="0.25">
      <c r="A2794" s="26">
        <f t="shared" si="372"/>
        <v>2793</v>
      </c>
      <c r="B2794" s="26" t="s">
        <v>3603</v>
      </c>
      <c r="C2794" s="47">
        <v>45912</v>
      </c>
      <c r="D2794" s="47">
        <v>45918</v>
      </c>
      <c r="E2794" s="8">
        <v>349.3</v>
      </c>
      <c r="F2794" s="8">
        <f t="shared" si="366"/>
        <v>30738.400000000001</v>
      </c>
      <c r="G2794" s="56">
        <f t="shared" si="367"/>
        <v>349.3</v>
      </c>
      <c r="H2794" s="26">
        <v>576406</v>
      </c>
      <c r="I2794" s="26"/>
      <c r="J2794" s="26">
        <v>1</v>
      </c>
      <c r="K2794" s="26"/>
      <c r="L2794" s="26">
        <f t="shared" si="371"/>
        <v>1</v>
      </c>
      <c r="M2794" s="26"/>
      <c r="N2794" s="47"/>
      <c r="O2794" s="57"/>
      <c r="P2794" s="26" t="s">
        <v>50</v>
      </c>
      <c r="Q2794" s="26"/>
      <c r="R2794" s="26"/>
      <c r="S2794" s="3">
        <v>-20</v>
      </c>
      <c r="T2794" s="58"/>
      <c r="U2794" s="26" t="s">
        <v>19</v>
      </c>
      <c r="V2794" s="26" t="str">
        <f>VLOOKUP(P2794,'Customer List'!B:C,2,)</f>
        <v>Delhi</v>
      </c>
      <c r="W2794" s="59" t="s">
        <v>606</v>
      </c>
      <c r="X2794" s="47"/>
      <c r="Y2794" s="26" t="str">
        <f t="shared" si="368"/>
        <v/>
      </c>
      <c r="Z2794" s="26" t="str">
        <f t="shared" si="369"/>
        <v/>
      </c>
      <c r="AA2794" s="26" t="str">
        <f t="shared" si="370"/>
        <v/>
      </c>
      <c r="AB2794" s="26" t="str">
        <f>VLOOKUP(U2794,'Currency Sheet'!A:C,3,)</f>
        <v>DOLLAR</v>
      </c>
    </row>
    <row r="2795" spans="1:28" x14ac:dyDescent="0.25">
      <c r="A2795" s="26">
        <f t="shared" si="372"/>
        <v>2794</v>
      </c>
      <c r="B2795" s="26" t="s">
        <v>3604</v>
      </c>
      <c r="C2795" s="47">
        <v>45912</v>
      </c>
      <c r="D2795" s="47">
        <v>45918</v>
      </c>
      <c r="E2795" s="8">
        <v>121.1</v>
      </c>
      <c r="F2795" s="8">
        <f t="shared" si="366"/>
        <v>10656.8</v>
      </c>
      <c r="G2795" s="56">
        <f t="shared" si="367"/>
        <v>121.1</v>
      </c>
      <c r="H2795" s="26">
        <v>101208</v>
      </c>
      <c r="I2795" s="26"/>
      <c r="J2795" s="26">
        <v>1</v>
      </c>
      <c r="K2795" s="26"/>
      <c r="L2795" s="26">
        <f t="shared" si="371"/>
        <v>1</v>
      </c>
      <c r="M2795" s="26"/>
      <c r="N2795" s="47"/>
      <c r="O2795" s="57"/>
      <c r="P2795" s="26" t="s">
        <v>2055</v>
      </c>
      <c r="Q2795" s="26"/>
      <c r="R2795" s="26"/>
      <c r="S2795" s="3">
        <v>4</v>
      </c>
      <c r="T2795" s="58"/>
      <c r="U2795" s="26" t="s">
        <v>19</v>
      </c>
      <c r="V2795" s="26" t="str">
        <f>VLOOKUP(P2795,'Customer List'!B:C,2,)</f>
        <v>Hyderabad</v>
      </c>
      <c r="W2795" s="59" t="s">
        <v>3618</v>
      </c>
      <c r="X2795" s="47"/>
      <c r="Y2795" s="26" t="str">
        <f t="shared" si="368"/>
        <v/>
      </c>
      <c r="Z2795" s="26" t="str">
        <f t="shared" si="369"/>
        <v/>
      </c>
      <c r="AA2795" s="26" t="str">
        <f t="shared" si="370"/>
        <v/>
      </c>
      <c r="AB2795" s="26" t="str">
        <f>VLOOKUP(U2795,'Currency Sheet'!A:C,3,)</f>
        <v>DOLLAR</v>
      </c>
    </row>
    <row r="2796" spans="1:28" x14ac:dyDescent="0.25">
      <c r="A2796" s="26">
        <f t="shared" si="372"/>
        <v>2795</v>
      </c>
      <c r="B2796" s="26" t="s">
        <v>3604</v>
      </c>
      <c r="C2796" s="47">
        <v>45912</v>
      </c>
      <c r="D2796" s="47">
        <v>45918</v>
      </c>
      <c r="E2796" s="8">
        <v>160.30000000000001</v>
      </c>
      <c r="F2796" s="8">
        <f t="shared" si="366"/>
        <v>14106.400000000001</v>
      </c>
      <c r="G2796" s="56">
        <f t="shared" si="367"/>
        <v>320.60000000000002</v>
      </c>
      <c r="H2796" s="26">
        <v>101320</v>
      </c>
      <c r="I2796" s="26"/>
      <c r="J2796" s="26">
        <v>2</v>
      </c>
      <c r="K2796" s="26"/>
      <c r="L2796" s="26">
        <f t="shared" si="371"/>
        <v>2</v>
      </c>
      <c r="M2796" s="26"/>
      <c r="N2796" s="47"/>
      <c r="O2796" s="57"/>
      <c r="P2796" s="26" t="s">
        <v>2052</v>
      </c>
      <c r="Q2796" s="26"/>
      <c r="R2796" s="26"/>
      <c r="S2796" s="3">
        <v>4</v>
      </c>
      <c r="T2796" s="58"/>
      <c r="U2796" s="26" t="s">
        <v>19</v>
      </c>
      <c r="V2796" s="26" t="str">
        <f>VLOOKUP(P2796,'Customer List'!B:C,2,)</f>
        <v>Pune</v>
      </c>
      <c r="W2796" s="59" t="s">
        <v>3618</v>
      </c>
      <c r="X2796" s="47"/>
      <c r="Y2796" s="26" t="str">
        <f t="shared" si="368"/>
        <v/>
      </c>
      <c r="Z2796" s="26" t="str">
        <f t="shared" si="369"/>
        <v/>
      </c>
      <c r="AA2796" s="26" t="str">
        <f t="shared" si="370"/>
        <v/>
      </c>
      <c r="AB2796" s="26" t="str">
        <f>VLOOKUP(U2796,'Currency Sheet'!A:C,3,)</f>
        <v>DOLLAR</v>
      </c>
    </row>
    <row r="2797" spans="1:28" x14ac:dyDescent="0.25">
      <c r="A2797" s="26">
        <f t="shared" si="372"/>
        <v>2796</v>
      </c>
      <c r="B2797" s="26" t="s">
        <v>3604</v>
      </c>
      <c r="C2797" s="47">
        <v>45912</v>
      </c>
      <c r="D2797" s="47">
        <v>45918</v>
      </c>
      <c r="E2797" s="8">
        <v>65.8</v>
      </c>
      <c r="F2797" s="8">
        <f t="shared" si="366"/>
        <v>5790.4</v>
      </c>
      <c r="G2797" s="56">
        <f t="shared" si="367"/>
        <v>65.8</v>
      </c>
      <c r="H2797" s="26">
        <v>103112</v>
      </c>
      <c r="I2797" s="26"/>
      <c r="J2797" s="26">
        <v>1</v>
      </c>
      <c r="K2797" s="26"/>
      <c r="L2797" s="26">
        <f t="shared" si="371"/>
        <v>1</v>
      </c>
      <c r="M2797" s="26"/>
      <c r="N2797" s="47"/>
      <c r="O2797" s="57"/>
      <c r="P2797" s="26" t="s">
        <v>2055</v>
      </c>
      <c r="Q2797" s="26"/>
      <c r="R2797" s="26"/>
      <c r="S2797" s="3">
        <v>4</v>
      </c>
      <c r="T2797" s="58"/>
      <c r="U2797" s="26" t="s">
        <v>19</v>
      </c>
      <c r="V2797" s="26" t="str">
        <f>VLOOKUP(P2797,'Customer List'!B:C,2,)</f>
        <v>Hyderabad</v>
      </c>
      <c r="W2797" s="59" t="s">
        <v>3618</v>
      </c>
      <c r="X2797" s="47"/>
      <c r="Y2797" s="26" t="str">
        <f t="shared" si="368"/>
        <v/>
      </c>
      <c r="Z2797" s="26" t="str">
        <f t="shared" si="369"/>
        <v/>
      </c>
      <c r="AA2797" s="26" t="str">
        <f t="shared" si="370"/>
        <v/>
      </c>
      <c r="AB2797" s="26" t="str">
        <f>VLOOKUP(U2797,'Currency Sheet'!A:C,3,)</f>
        <v>DOLLAR</v>
      </c>
    </row>
    <row r="2798" spans="1:28" x14ac:dyDescent="0.25">
      <c r="A2798" s="26">
        <f t="shared" si="372"/>
        <v>2797</v>
      </c>
      <c r="B2798" s="26" t="s">
        <v>3604</v>
      </c>
      <c r="C2798" s="47">
        <v>45912</v>
      </c>
      <c r="D2798" s="47">
        <v>45918</v>
      </c>
      <c r="E2798" s="8">
        <v>137.19999999999999</v>
      </c>
      <c r="F2798" s="8">
        <f t="shared" si="366"/>
        <v>12073.599999999999</v>
      </c>
      <c r="G2798" s="56">
        <f t="shared" si="367"/>
        <v>137.19999999999999</v>
      </c>
      <c r="H2798" s="26">
        <v>103116</v>
      </c>
      <c r="I2798" s="26"/>
      <c r="J2798" s="26">
        <v>1</v>
      </c>
      <c r="K2798" s="26"/>
      <c r="L2798" s="26">
        <f t="shared" si="371"/>
        <v>1</v>
      </c>
      <c r="M2798" s="26"/>
      <c r="N2798" s="47"/>
      <c r="O2798" s="57"/>
      <c r="P2798" s="26" t="s">
        <v>2052</v>
      </c>
      <c r="Q2798" s="26"/>
      <c r="R2798" s="26"/>
      <c r="S2798" s="3">
        <v>4</v>
      </c>
      <c r="T2798" s="58"/>
      <c r="U2798" s="26" t="s">
        <v>19</v>
      </c>
      <c r="V2798" s="26" t="str">
        <f>VLOOKUP(P2798,'Customer List'!B:C,2,)</f>
        <v>Pune</v>
      </c>
      <c r="W2798" s="59" t="s">
        <v>3618</v>
      </c>
      <c r="X2798" s="47"/>
      <c r="Y2798" s="26" t="str">
        <f t="shared" si="368"/>
        <v/>
      </c>
      <c r="Z2798" s="26" t="str">
        <f t="shared" si="369"/>
        <v/>
      </c>
      <c r="AA2798" s="26" t="str">
        <f t="shared" si="370"/>
        <v/>
      </c>
      <c r="AB2798" s="26" t="str">
        <f>VLOOKUP(U2798,'Currency Sheet'!A:C,3,)</f>
        <v>DOLLAR</v>
      </c>
    </row>
    <row r="2799" spans="1:28" x14ac:dyDescent="0.25">
      <c r="A2799" s="26">
        <f t="shared" si="372"/>
        <v>2798</v>
      </c>
      <c r="B2799" s="26" t="s">
        <v>3604</v>
      </c>
      <c r="C2799" s="47">
        <v>45912</v>
      </c>
      <c r="D2799" s="47">
        <v>45918</v>
      </c>
      <c r="E2799" s="8">
        <v>150.5</v>
      </c>
      <c r="F2799" s="8">
        <f t="shared" si="366"/>
        <v>13244</v>
      </c>
      <c r="G2799" s="56">
        <f t="shared" si="367"/>
        <v>451.5</v>
      </c>
      <c r="H2799" s="26">
        <v>103227</v>
      </c>
      <c r="I2799" s="26"/>
      <c r="J2799" s="26">
        <v>3</v>
      </c>
      <c r="K2799" s="26"/>
      <c r="L2799" s="26">
        <f t="shared" si="371"/>
        <v>3</v>
      </c>
      <c r="M2799" s="26"/>
      <c r="N2799" s="47"/>
      <c r="O2799" s="57"/>
      <c r="P2799" s="26" t="s">
        <v>2052</v>
      </c>
      <c r="Q2799" s="26"/>
      <c r="R2799" s="26"/>
      <c r="S2799" s="3">
        <v>4</v>
      </c>
      <c r="T2799" s="58"/>
      <c r="U2799" s="26" t="s">
        <v>19</v>
      </c>
      <c r="V2799" s="26" t="str">
        <f>VLOOKUP(P2799,'Customer List'!B:C,2,)</f>
        <v>Pune</v>
      </c>
      <c r="W2799" s="59" t="s">
        <v>3618</v>
      </c>
      <c r="X2799" s="47"/>
      <c r="Y2799" s="26" t="str">
        <f t="shared" si="368"/>
        <v/>
      </c>
      <c r="Z2799" s="26" t="str">
        <f t="shared" si="369"/>
        <v/>
      </c>
      <c r="AA2799" s="26" t="str">
        <f t="shared" si="370"/>
        <v/>
      </c>
      <c r="AB2799" s="26" t="str">
        <f>VLOOKUP(U2799,'Currency Sheet'!A:C,3,)</f>
        <v>DOLLAR</v>
      </c>
    </row>
    <row r="2800" spans="1:28" x14ac:dyDescent="0.25">
      <c r="A2800" s="26">
        <f t="shared" si="372"/>
        <v>2799</v>
      </c>
      <c r="B2800" s="26" t="s">
        <v>3604</v>
      </c>
      <c r="C2800" s="47">
        <v>45912</v>
      </c>
      <c r="D2800" s="47">
        <v>45918</v>
      </c>
      <c r="E2800" s="8">
        <v>226.1</v>
      </c>
      <c r="F2800" s="8">
        <f t="shared" si="366"/>
        <v>19896.8</v>
      </c>
      <c r="G2800" s="56">
        <f t="shared" si="367"/>
        <v>226.1</v>
      </c>
      <c r="H2800" s="26">
        <v>116420</v>
      </c>
      <c r="I2800" s="26"/>
      <c r="J2800" s="26">
        <v>1</v>
      </c>
      <c r="K2800" s="26"/>
      <c r="L2800" s="26">
        <f t="shared" si="371"/>
        <v>1</v>
      </c>
      <c r="M2800" s="26"/>
      <c r="N2800" s="47"/>
      <c r="O2800" s="57"/>
      <c r="P2800" s="26" t="s">
        <v>2055</v>
      </c>
      <c r="Q2800" s="26"/>
      <c r="R2800" s="26"/>
      <c r="S2800" s="3">
        <v>4</v>
      </c>
      <c r="T2800" s="58"/>
      <c r="U2800" s="26" t="s">
        <v>19</v>
      </c>
      <c r="V2800" s="26" t="str">
        <f>VLOOKUP(P2800,'Customer List'!B:C,2,)</f>
        <v>Hyderabad</v>
      </c>
      <c r="W2800" s="59" t="s">
        <v>3618</v>
      </c>
      <c r="X2800" s="47"/>
      <c r="Y2800" s="26" t="str">
        <f t="shared" si="368"/>
        <v/>
      </c>
      <c r="Z2800" s="26" t="str">
        <f t="shared" si="369"/>
        <v/>
      </c>
      <c r="AA2800" s="26" t="str">
        <f t="shared" si="370"/>
        <v/>
      </c>
      <c r="AB2800" s="26" t="str">
        <f>VLOOKUP(U2800,'Currency Sheet'!A:C,3,)</f>
        <v>DOLLAR</v>
      </c>
    </row>
    <row r="2801" spans="1:28" x14ac:dyDescent="0.25">
      <c r="A2801" s="26">
        <f t="shared" si="372"/>
        <v>2800</v>
      </c>
      <c r="B2801" s="26" t="s">
        <v>3604</v>
      </c>
      <c r="C2801" s="47">
        <v>45912</v>
      </c>
      <c r="D2801" s="47">
        <v>45918</v>
      </c>
      <c r="E2801" s="8">
        <v>231.75</v>
      </c>
      <c r="F2801" s="8">
        <f t="shared" si="366"/>
        <v>20394</v>
      </c>
      <c r="G2801" s="56">
        <f t="shared" si="367"/>
        <v>231.75</v>
      </c>
      <c r="H2801" s="26">
        <v>117334</v>
      </c>
      <c r="I2801" s="26"/>
      <c r="J2801" s="26">
        <v>1</v>
      </c>
      <c r="K2801" s="26"/>
      <c r="L2801" s="26">
        <f t="shared" si="371"/>
        <v>1</v>
      </c>
      <c r="M2801" s="26"/>
      <c r="N2801" s="47"/>
      <c r="O2801" s="57"/>
      <c r="P2801" s="26" t="s">
        <v>2055</v>
      </c>
      <c r="Q2801" s="26"/>
      <c r="R2801" s="26"/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 t="s">
        <v>3618</v>
      </c>
      <c r="X2801" s="47"/>
      <c r="Y2801" s="26" t="str">
        <f t="shared" si="368"/>
        <v/>
      </c>
      <c r="Z2801" s="26" t="str">
        <f t="shared" si="369"/>
        <v/>
      </c>
      <c r="AA2801" s="26" t="str">
        <f t="shared" si="370"/>
        <v/>
      </c>
      <c r="AB2801" s="26" t="str">
        <f>VLOOKUP(U2801,'Currency Sheet'!A:C,3,)</f>
        <v>DOLLAR</v>
      </c>
    </row>
    <row r="2802" spans="1:28" x14ac:dyDescent="0.25">
      <c r="A2802" s="26">
        <f t="shared" si="372"/>
        <v>2801</v>
      </c>
      <c r="B2802" s="26" t="s">
        <v>3604</v>
      </c>
      <c r="C2802" s="47">
        <v>45912</v>
      </c>
      <c r="D2802" s="47">
        <v>45918</v>
      </c>
      <c r="E2802" s="8">
        <v>129.5</v>
      </c>
      <c r="F2802" s="8">
        <f t="shared" si="366"/>
        <v>11396</v>
      </c>
      <c r="G2802" s="56">
        <f t="shared" si="367"/>
        <v>129.5</v>
      </c>
      <c r="H2802" s="26">
        <v>123108</v>
      </c>
      <c r="I2802" s="26"/>
      <c r="J2802" s="26">
        <v>1</v>
      </c>
      <c r="K2802" s="26"/>
      <c r="L2802" s="26">
        <f t="shared" si="371"/>
        <v>1</v>
      </c>
      <c r="M2802" s="26"/>
      <c r="N2802" s="47"/>
      <c r="O2802" s="57"/>
      <c r="P2802" s="26" t="s">
        <v>2055</v>
      </c>
      <c r="Q2802" s="26"/>
      <c r="R2802" s="26"/>
      <c r="S2802" s="3">
        <v>4</v>
      </c>
      <c r="T2802" s="58"/>
      <c r="U2802" s="26" t="s">
        <v>19</v>
      </c>
      <c r="V2802" s="26" t="str">
        <f>VLOOKUP(P2802,'Customer List'!B:C,2,)</f>
        <v>Hyderabad</v>
      </c>
      <c r="W2802" s="59" t="s">
        <v>3618</v>
      </c>
      <c r="X2802" s="47"/>
      <c r="Y2802" s="26" t="str">
        <f t="shared" si="368"/>
        <v/>
      </c>
      <c r="Z2802" s="26" t="str">
        <f t="shared" si="369"/>
        <v/>
      </c>
      <c r="AA2802" s="26" t="str">
        <f t="shared" si="370"/>
        <v/>
      </c>
      <c r="AB2802" s="26" t="str">
        <f>VLOOKUP(U2802,'Currency Sheet'!A:C,3,)</f>
        <v>DOLLAR</v>
      </c>
    </row>
    <row r="2803" spans="1:28" x14ac:dyDescent="0.25">
      <c r="A2803" s="26">
        <f t="shared" si="372"/>
        <v>2802</v>
      </c>
      <c r="B2803" s="26" t="s">
        <v>3604</v>
      </c>
      <c r="C2803" s="47">
        <v>45912</v>
      </c>
      <c r="D2803" s="47">
        <v>45918</v>
      </c>
      <c r="E2803" s="8">
        <v>212.1</v>
      </c>
      <c r="F2803" s="8">
        <f t="shared" si="366"/>
        <v>18664.8</v>
      </c>
      <c r="G2803" s="56">
        <f t="shared" si="367"/>
        <v>212.1</v>
      </c>
      <c r="H2803" s="26">
        <v>127624</v>
      </c>
      <c r="I2803" s="26"/>
      <c r="J2803" s="26">
        <v>1</v>
      </c>
      <c r="K2803" s="26"/>
      <c r="L2803" s="26">
        <f t="shared" si="371"/>
        <v>1</v>
      </c>
      <c r="M2803" s="26"/>
      <c r="N2803" s="47"/>
      <c r="O2803" s="57"/>
      <c r="P2803" s="26" t="s">
        <v>2055</v>
      </c>
      <c r="Q2803" s="26"/>
      <c r="R2803" s="26"/>
      <c r="S2803" s="3">
        <v>4</v>
      </c>
      <c r="T2803" s="58"/>
      <c r="U2803" s="26" t="s">
        <v>19</v>
      </c>
      <c r="V2803" s="26" t="str">
        <f>VLOOKUP(P2803,'Customer List'!B:C,2,)</f>
        <v>Hyderabad</v>
      </c>
      <c r="W2803" s="59" t="s">
        <v>3618</v>
      </c>
      <c r="X2803" s="47"/>
      <c r="Y2803" s="26" t="str">
        <f t="shared" si="368"/>
        <v/>
      </c>
      <c r="Z2803" s="26" t="str">
        <f t="shared" si="369"/>
        <v/>
      </c>
      <c r="AA2803" s="26" t="str">
        <f t="shared" si="370"/>
        <v/>
      </c>
      <c r="AB2803" s="26" t="str">
        <f>VLOOKUP(U2803,'Currency Sheet'!A:C,3,)</f>
        <v>DOLLAR</v>
      </c>
    </row>
    <row r="2804" spans="1:28" x14ac:dyDescent="0.25">
      <c r="A2804" s="26">
        <f t="shared" si="372"/>
        <v>2803</v>
      </c>
      <c r="B2804" s="26" t="s">
        <v>3604</v>
      </c>
      <c r="C2804" s="47">
        <v>45912</v>
      </c>
      <c r="D2804" s="47">
        <v>45918</v>
      </c>
      <c r="E2804" s="8">
        <v>234.5</v>
      </c>
      <c r="F2804" s="8">
        <f t="shared" si="366"/>
        <v>20636</v>
      </c>
      <c r="G2804" s="56">
        <f t="shared" si="367"/>
        <v>234.5</v>
      </c>
      <c r="H2804" s="26">
        <v>128012</v>
      </c>
      <c r="I2804" s="26"/>
      <c r="J2804" s="26">
        <v>1</v>
      </c>
      <c r="K2804" s="26"/>
      <c r="L2804" s="26">
        <f t="shared" si="371"/>
        <v>1</v>
      </c>
      <c r="M2804" s="26"/>
      <c r="N2804" s="47"/>
      <c r="O2804" s="57"/>
      <c r="P2804" s="26" t="s">
        <v>2055</v>
      </c>
      <c r="Q2804" s="26"/>
      <c r="R2804" s="26"/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 t="s">
        <v>3618</v>
      </c>
      <c r="X2804" s="47"/>
      <c r="Y2804" s="26" t="str">
        <f t="shared" si="368"/>
        <v/>
      </c>
      <c r="Z2804" s="26" t="str">
        <f t="shared" si="369"/>
        <v/>
      </c>
      <c r="AA2804" s="26" t="str">
        <f t="shared" si="370"/>
        <v/>
      </c>
      <c r="AB2804" s="26" t="str">
        <f>VLOOKUP(U2804,'Currency Sheet'!A:C,3,)</f>
        <v>DOLLAR</v>
      </c>
    </row>
    <row r="2805" spans="1:28" x14ac:dyDescent="0.25">
      <c r="A2805" s="26">
        <f t="shared" si="372"/>
        <v>2804</v>
      </c>
      <c r="B2805" s="26" t="s">
        <v>3604</v>
      </c>
      <c r="C2805" s="47">
        <v>45912</v>
      </c>
      <c r="D2805" s="47">
        <v>45918</v>
      </c>
      <c r="E2805" s="8">
        <v>227.25</v>
      </c>
      <c r="F2805" s="8">
        <f t="shared" si="366"/>
        <v>19998</v>
      </c>
      <c r="G2805" s="56">
        <f t="shared" si="367"/>
        <v>227.25</v>
      </c>
      <c r="H2805" s="26">
        <v>141727</v>
      </c>
      <c r="I2805" s="26"/>
      <c r="J2805" s="26">
        <v>1</v>
      </c>
      <c r="K2805" s="26"/>
      <c r="L2805" s="26">
        <f t="shared" si="371"/>
        <v>1</v>
      </c>
      <c r="M2805" s="26"/>
      <c r="N2805" s="47"/>
      <c r="O2805" s="57"/>
      <c r="P2805" s="26" t="s">
        <v>2055</v>
      </c>
      <c r="Q2805" s="26"/>
      <c r="R2805" s="26"/>
      <c r="S2805" s="3">
        <v>4</v>
      </c>
      <c r="T2805" s="58"/>
      <c r="U2805" s="26" t="s">
        <v>19</v>
      </c>
      <c r="V2805" s="26" t="str">
        <f>VLOOKUP(P2805,'Customer List'!B:C,2,)</f>
        <v>Hyderabad</v>
      </c>
      <c r="W2805" s="59" t="s">
        <v>3618</v>
      </c>
      <c r="X2805" s="47"/>
      <c r="Y2805" s="26" t="str">
        <f t="shared" si="368"/>
        <v/>
      </c>
      <c r="Z2805" s="26" t="str">
        <f t="shared" si="369"/>
        <v/>
      </c>
      <c r="AA2805" s="26" t="str">
        <f t="shared" si="370"/>
        <v/>
      </c>
      <c r="AB2805" s="26" t="str">
        <f>VLOOKUP(U2805,'Currency Sheet'!A:C,3,)</f>
        <v>DOLLAR</v>
      </c>
    </row>
    <row r="2806" spans="1:28" x14ac:dyDescent="0.25">
      <c r="A2806" s="26">
        <f t="shared" si="372"/>
        <v>2805</v>
      </c>
      <c r="B2806" s="26" t="s">
        <v>3604</v>
      </c>
      <c r="C2806" s="47">
        <v>45912</v>
      </c>
      <c r="D2806" s="47">
        <v>45918</v>
      </c>
      <c r="E2806" s="8">
        <v>193.2</v>
      </c>
      <c r="F2806" s="8">
        <f t="shared" si="366"/>
        <v>17001.599999999999</v>
      </c>
      <c r="G2806" s="56">
        <f t="shared" si="367"/>
        <v>193.2</v>
      </c>
      <c r="H2806" s="26">
        <v>156604</v>
      </c>
      <c r="I2806" s="26"/>
      <c r="J2806" s="26">
        <v>1</v>
      </c>
      <c r="K2806" s="26"/>
      <c r="L2806" s="26">
        <f t="shared" si="371"/>
        <v>1</v>
      </c>
      <c r="M2806" s="26"/>
      <c r="N2806" s="47"/>
      <c r="O2806" s="57"/>
      <c r="P2806" s="26" t="s">
        <v>277</v>
      </c>
      <c r="Q2806" s="26"/>
      <c r="R2806" s="26"/>
      <c r="S2806" s="3">
        <v>4</v>
      </c>
      <c r="T2806" s="58"/>
      <c r="U2806" s="26" t="s">
        <v>19</v>
      </c>
      <c r="V2806" s="26" t="str">
        <f>VLOOKUP(P2806,'Customer List'!B:C,2,)</f>
        <v>Pune</v>
      </c>
      <c r="W2806" s="59" t="s">
        <v>3618</v>
      </c>
      <c r="X2806" s="47"/>
      <c r="Y2806" s="26" t="str">
        <f t="shared" si="368"/>
        <v/>
      </c>
      <c r="Z2806" s="26" t="str">
        <f t="shared" si="369"/>
        <v/>
      </c>
      <c r="AA2806" s="26" t="str">
        <f t="shared" si="370"/>
        <v/>
      </c>
      <c r="AB2806" s="26" t="str">
        <f>VLOOKUP(U2806,'Currency Sheet'!A:C,3,)</f>
        <v>DOLLAR</v>
      </c>
    </row>
    <row r="2807" spans="1:28" x14ac:dyDescent="0.25">
      <c r="A2807" s="26">
        <f t="shared" si="372"/>
        <v>2806</v>
      </c>
      <c r="B2807" s="26" t="s">
        <v>3604</v>
      </c>
      <c r="C2807" s="47">
        <v>45912</v>
      </c>
      <c r="D2807" s="47">
        <v>45918</v>
      </c>
      <c r="E2807" s="8">
        <v>157.5</v>
      </c>
      <c r="F2807" s="8">
        <f t="shared" si="366"/>
        <v>13860</v>
      </c>
      <c r="G2807" s="56">
        <f t="shared" si="367"/>
        <v>315</v>
      </c>
      <c r="H2807" s="26">
        <v>159214</v>
      </c>
      <c r="I2807" s="26"/>
      <c r="J2807" s="26">
        <v>2</v>
      </c>
      <c r="K2807" s="26"/>
      <c r="L2807" s="26">
        <f t="shared" si="371"/>
        <v>2</v>
      </c>
      <c r="M2807" s="26"/>
      <c r="N2807" s="47"/>
      <c r="O2807" s="57"/>
      <c r="P2807" s="26" t="s">
        <v>2055</v>
      </c>
      <c r="Q2807" s="26"/>
      <c r="R2807" s="26"/>
      <c r="S2807" s="3">
        <v>4</v>
      </c>
      <c r="T2807" s="58"/>
      <c r="U2807" s="26" t="s">
        <v>19</v>
      </c>
      <c r="V2807" s="26" t="str">
        <f>VLOOKUP(P2807,'Customer List'!B:C,2,)</f>
        <v>Hyderabad</v>
      </c>
      <c r="W2807" s="59" t="s">
        <v>3618</v>
      </c>
      <c r="X2807" s="47"/>
      <c r="Y2807" s="26" t="str">
        <f t="shared" si="368"/>
        <v/>
      </c>
      <c r="Z2807" s="26" t="str">
        <f t="shared" si="369"/>
        <v/>
      </c>
      <c r="AA2807" s="26" t="str">
        <f t="shared" si="370"/>
        <v/>
      </c>
      <c r="AB2807" s="26" t="str">
        <f>VLOOKUP(U2807,'Currency Sheet'!A:C,3,)</f>
        <v>DOLLAR</v>
      </c>
    </row>
    <row r="2808" spans="1:28" x14ac:dyDescent="0.25">
      <c r="A2808" s="26">
        <f t="shared" si="372"/>
        <v>2807</v>
      </c>
      <c r="B2808" s="26" t="s">
        <v>3604</v>
      </c>
      <c r="C2808" s="47">
        <v>45912</v>
      </c>
      <c r="D2808" s="47">
        <v>45918</v>
      </c>
      <c r="E2808" s="8">
        <v>68.599999999999994</v>
      </c>
      <c r="F2808" s="8">
        <f t="shared" si="366"/>
        <v>6036.7999999999993</v>
      </c>
      <c r="G2808" s="56">
        <f t="shared" si="367"/>
        <v>343</v>
      </c>
      <c r="H2808" s="26">
        <v>300602</v>
      </c>
      <c r="I2808" s="26"/>
      <c r="J2808" s="26">
        <v>5</v>
      </c>
      <c r="K2808" s="26"/>
      <c r="L2808" s="26">
        <f t="shared" si="371"/>
        <v>5</v>
      </c>
      <c r="M2808" s="26"/>
      <c r="N2808" s="47"/>
      <c r="O2808" s="57"/>
      <c r="P2808" s="26" t="s">
        <v>631</v>
      </c>
      <c r="Q2808" s="26"/>
      <c r="R2808" s="26"/>
      <c r="S2808" s="3">
        <v>4</v>
      </c>
      <c r="T2808" s="58"/>
      <c r="U2808" s="26" t="s">
        <v>19</v>
      </c>
      <c r="V2808" s="26" t="str">
        <f>VLOOKUP(P2808,'Customer List'!B:C,2,)</f>
        <v>Telangana</v>
      </c>
      <c r="W2808" s="59" t="s">
        <v>3618</v>
      </c>
      <c r="X2808" s="47"/>
      <c r="Y2808" s="26" t="str">
        <f t="shared" si="368"/>
        <v/>
      </c>
      <c r="Z2808" s="26" t="str">
        <f t="shared" si="369"/>
        <v/>
      </c>
      <c r="AA2808" s="26" t="str">
        <f t="shared" si="370"/>
        <v/>
      </c>
      <c r="AB2808" s="26" t="str">
        <f>VLOOKUP(U2808,'Currency Sheet'!A:C,3,)</f>
        <v>DOLLAR</v>
      </c>
    </row>
    <row r="2809" spans="1:28" x14ac:dyDescent="0.25">
      <c r="A2809" s="26">
        <f t="shared" si="372"/>
        <v>2808</v>
      </c>
      <c r="B2809" s="26" t="s">
        <v>3604</v>
      </c>
      <c r="C2809" s="47">
        <v>45912</v>
      </c>
      <c r="D2809" s="47">
        <v>45918</v>
      </c>
      <c r="E2809" s="8">
        <v>297</v>
      </c>
      <c r="F2809" s="8">
        <f t="shared" si="366"/>
        <v>26136</v>
      </c>
      <c r="G2809" s="56">
        <f t="shared" si="367"/>
        <v>891</v>
      </c>
      <c r="H2809" s="26">
        <v>301044</v>
      </c>
      <c r="I2809" s="26"/>
      <c r="J2809" s="26">
        <v>3</v>
      </c>
      <c r="K2809" s="26"/>
      <c r="L2809" s="26">
        <f t="shared" si="371"/>
        <v>3</v>
      </c>
      <c r="M2809" s="26"/>
      <c r="N2809" s="47"/>
      <c r="O2809" s="57"/>
      <c r="P2809" s="26" t="s">
        <v>2055</v>
      </c>
      <c r="Q2809" s="26"/>
      <c r="R2809" s="26"/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 t="s">
        <v>3618</v>
      </c>
      <c r="X2809" s="47"/>
      <c r="Y2809" s="26" t="str">
        <f t="shared" si="368"/>
        <v/>
      </c>
      <c r="Z2809" s="26" t="str">
        <f t="shared" si="369"/>
        <v/>
      </c>
      <c r="AA2809" s="26" t="str">
        <f t="shared" si="370"/>
        <v/>
      </c>
      <c r="AB2809" s="26" t="str">
        <f>VLOOKUP(U2809,'Currency Sheet'!A:C,3,)</f>
        <v>DOLLAR</v>
      </c>
    </row>
    <row r="2810" spans="1:28" x14ac:dyDescent="0.25">
      <c r="A2810" s="26">
        <f t="shared" si="372"/>
        <v>2809</v>
      </c>
      <c r="B2810" s="26" t="s">
        <v>3604</v>
      </c>
      <c r="C2810" s="47">
        <v>45912</v>
      </c>
      <c r="D2810" s="47">
        <v>45918</v>
      </c>
      <c r="E2810" s="8">
        <v>207.9</v>
      </c>
      <c r="F2810" s="8">
        <f t="shared" si="366"/>
        <v>18295.2</v>
      </c>
      <c r="G2810" s="56">
        <f t="shared" si="367"/>
        <v>623.70000000000005</v>
      </c>
      <c r="H2810" s="26">
        <v>302910</v>
      </c>
      <c r="I2810" s="26"/>
      <c r="J2810" s="26">
        <v>3</v>
      </c>
      <c r="K2810" s="26"/>
      <c r="L2810" s="26">
        <f t="shared" si="371"/>
        <v>3</v>
      </c>
      <c r="M2810" s="26"/>
      <c r="N2810" s="47"/>
      <c r="O2810" s="57"/>
      <c r="P2810" s="26" t="s">
        <v>2055</v>
      </c>
      <c r="Q2810" s="26"/>
      <c r="R2810" s="26"/>
      <c r="S2810" s="3">
        <v>4</v>
      </c>
      <c r="T2810" s="58"/>
      <c r="U2810" s="26" t="s">
        <v>19</v>
      </c>
      <c r="V2810" s="26" t="str">
        <f>VLOOKUP(P2810,'Customer List'!B:C,2,)</f>
        <v>Hyderabad</v>
      </c>
      <c r="W2810" s="59" t="s">
        <v>3618</v>
      </c>
      <c r="X2810" s="47"/>
      <c r="Y2810" s="26" t="str">
        <f t="shared" si="368"/>
        <v/>
      </c>
      <c r="Z2810" s="26" t="str">
        <f t="shared" si="369"/>
        <v/>
      </c>
      <c r="AA2810" s="26" t="str">
        <f t="shared" si="370"/>
        <v/>
      </c>
      <c r="AB2810" s="26" t="str">
        <f>VLOOKUP(U2810,'Currency Sheet'!A:C,3,)</f>
        <v>DOLLAR</v>
      </c>
    </row>
    <row r="2811" spans="1:28" x14ac:dyDescent="0.25">
      <c r="A2811" s="26">
        <f t="shared" si="372"/>
        <v>2810</v>
      </c>
      <c r="B2811" s="26" t="s">
        <v>3604</v>
      </c>
      <c r="C2811" s="47">
        <v>45912</v>
      </c>
      <c r="D2811" s="47">
        <v>45918</v>
      </c>
      <c r="E2811" s="8">
        <v>153</v>
      </c>
      <c r="F2811" s="8">
        <f t="shared" si="366"/>
        <v>13464</v>
      </c>
      <c r="G2811" s="56">
        <f t="shared" si="367"/>
        <v>306</v>
      </c>
      <c r="H2811" s="26">
        <v>303529</v>
      </c>
      <c r="I2811" s="26"/>
      <c r="J2811" s="26">
        <v>2</v>
      </c>
      <c r="K2811" s="26"/>
      <c r="L2811" s="26">
        <f t="shared" si="371"/>
        <v>2</v>
      </c>
      <c r="M2811" s="26"/>
      <c r="N2811" s="47"/>
      <c r="O2811" s="57"/>
      <c r="P2811" s="26" t="s">
        <v>654</v>
      </c>
      <c r="Q2811" s="26"/>
      <c r="R2811" s="26"/>
      <c r="S2811" s="3">
        <v>4</v>
      </c>
      <c r="T2811" s="58"/>
      <c r="U2811" s="26" t="s">
        <v>19</v>
      </c>
      <c r="V2811" s="26" t="str">
        <f>VLOOKUP(P2811,'Customer List'!B:C,2,)</f>
        <v>Delhi</v>
      </c>
      <c r="W2811" s="59" t="s">
        <v>606</v>
      </c>
      <c r="X2811" s="47"/>
      <c r="Y2811" s="26" t="str">
        <f t="shared" si="368"/>
        <v/>
      </c>
      <c r="Z2811" s="26" t="str">
        <f t="shared" si="369"/>
        <v/>
      </c>
      <c r="AA2811" s="26" t="str">
        <f t="shared" si="370"/>
        <v/>
      </c>
      <c r="AB2811" s="26" t="str">
        <f>VLOOKUP(U2811,'Currency Sheet'!A:C,3,)</f>
        <v>DOLLAR</v>
      </c>
    </row>
    <row r="2812" spans="1:28" x14ac:dyDescent="0.25">
      <c r="A2812" s="26">
        <f t="shared" si="372"/>
        <v>2811</v>
      </c>
      <c r="B2812" s="26" t="s">
        <v>3604</v>
      </c>
      <c r="C2812" s="47">
        <v>45912</v>
      </c>
      <c r="D2812" s="47">
        <v>45918</v>
      </c>
      <c r="E2812" s="8">
        <v>300.75</v>
      </c>
      <c r="F2812" s="8">
        <f t="shared" si="366"/>
        <v>26466</v>
      </c>
      <c r="G2812" s="56">
        <f t="shared" si="367"/>
        <v>902.25</v>
      </c>
      <c r="H2812" s="26">
        <v>304042</v>
      </c>
      <c r="I2812" s="26"/>
      <c r="J2812" s="26">
        <v>3</v>
      </c>
      <c r="K2812" s="26"/>
      <c r="L2812" s="26">
        <f t="shared" si="371"/>
        <v>3</v>
      </c>
      <c r="M2812" s="26"/>
      <c r="N2812" s="47"/>
      <c r="O2812" s="57"/>
      <c r="P2812" s="26" t="s">
        <v>2055</v>
      </c>
      <c r="Q2812" s="26"/>
      <c r="R2812" s="26"/>
      <c r="S2812" s="3">
        <v>4</v>
      </c>
      <c r="T2812" s="58"/>
      <c r="U2812" s="26" t="s">
        <v>19</v>
      </c>
      <c r="V2812" s="26" t="str">
        <f>VLOOKUP(P2812,'Customer List'!B:C,2,)</f>
        <v>Hyderabad</v>
      </c>
      <c r="W2812" s="59" t="s">
        <v>3618</v>
      </c>
      <c r="X2812" s="47"/>
      <c r="Y2812" s="26" t="str">
        <f t="shared" si="368"/>
        <v/>
      </c>
      <c r="Z2812" s="26" t="str">
        <f t="shared" si="369"/>
        <v/>
      </c>
      <c r="AA2812" s="26" t="str">
        <f t="shared" si="370"/>
        <v/>
      </c>
      <c r="AB2812" s="26" t="str">
        <f>VLOOKUP(U2812,'Currency Sheet'!A:C,3,)</f>
        <v>DOLLAR</v>
      </c>
    </row>
    <row r="2813" spans="1:28" x14ac:dyDescent="0.25">
      <c r="A2813" s="26">
        <f t="shared" si="372"/>
        <v>2812</v>
      </c>
      <c r="B2813" s="26" t="s">
        <v>3604</v>
      </c>
      <c r="C2813" s="47">
        <v>45912</v>
      </c>
      <c r="D2813" s="47">
        <v>45918</v>
      </c>
      <c r="E2813" s="8">
        <v>185.5</v>
      </c>
      <c r="F2813" s="8">
        <f t="shared" si="366"/>
        <v>16324</v>
      </c>
      <c r="G2813" s="56">
        <f t="shared" si="367"/>
        <v>371</v>
      </c>
      <c r="H2813" s="26">
        <v>304120</v>
      </c>
      <c r="I2813" s="26"/>
      <c r="J2813" s="26">
        <v>2</v>
      </c>
      <c r="K2813" s="26"/>
      <c r="L2813" s="26">
        <f t="shared" si="371"/>
        <v>2</v>
      </c>
      <c r="M2813" s="26"/>
      <c r="N2813" s="47"/>
      <c r="O2813" s="57"/>
      <c r="P2813" s="26" t="s">
        <v>2055</v>
      </c>
      <c r="Q2813" s="26"/>
      <c r="R2813" s="26"/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 t="s">
        <v>3618</v>
      </c>
      <c r="X2813" s="47"/>
      <c r="Y2813" s="26" t="str">
        <f t="shared" si="368"/>
        <v/>
      </c>
      <c r="Z2813" s="26" t="str">
        <f t="shared" si="369"/>
        <v/>
      </c>
      <c r="AA2813" s="26" t="str">
        <f t="shared" si="370"/>
        <v/>
      </c>
      <c r="AB2813" s="26" t="str">
        <f>VLOOKUP(U2813,'Currency Sheet'!A:C,3,)</f>
        <v>DOLLAR</v>
      </c>
    </row>
    <row r="2814" spans="1:28" x14ac:dyDescent="0.25">
      <c r="A2814" s="26">
        <f t="shared" si="372"/>
        <v>2813</v>
      </c>
      <c r="B2814" s="26" t="s">
        <v>3604</v>
      </c>
      <c r="C2814" s="47">
        <v>45912</v>
      </c>
      <c r="D2814" s="47">
        <v>45918</v>
      </c>
      <c r="E2814" s="8">
        <v>226.1</v>
      </c>
      <c r="F2814" s="8">
        <f t="shared" si="366"/>
        <v>19896.8</v>
      </c>
      <c r="G2814" s="56">
        <f t="shared" si="367"/>
        <v>678.3</v>
      </c>
      <c r="H2814" s="26">
        <v>305636</v>
      </c>
      <c r="I2814" s="26"/>
      <c r="J2814" s="26">
        <v>3</v>
      </c>
      <c r="K2814" s="26"/>
      <c r="L2814" s="26">
        <f t="shared" si="371"/>
        <v>3</v>
      </c>
      <c r="M2814" s="26"/>
      <c r="N2814" s="47"/>
      <c r="O2814" s="57"/>
      <c r="P2814" s="26" t="s">
        <v>2055</v>
      </c>
      <c r="Q2814" s="26"/>
      <c r="R2814" s="26"/>
      <c r="S2814" s="3">
        <v>4</v>
      </c>
      <c r="T2814" s="58"/>
      <c r="U2814" s="26" t="s">
        <v>19</v>
      </c>
      <c r="V2814" s="26" t="str">
        <f>VLOOKUP(P2814,'Customer List'!B:C,2,)</f>
        <v>Hyderabad</v>
      </c>
      <c r="W2814" s="59" t="s">
        <v>3618</v>
      </c>
      <c r="X2814" s="47"/>
      <c r="Y2814" s="26" t="str">
        <f t="shared" si="368"/>
        <v/>
      </c>
      <c r="Z2814" s="26" t="str">
        <f t="shared" si="369"/>
        <v/>
      </c>
      <c r="AA2814" s="26" t="str">
        <f t="shared" si="370"/>
        <v/>
      </c>
      <c r="AB2814" s="26" t="str">
        <f>VLOOKUP(U2814,'Currency Sheet'!A:C,3,)</f>
        <v>DOLLAR</v>
      </c>
    </row>
    <row r="2815" spans="1:28" x14ac:dyDescent="0.25">
      <c r="A2815" s="26">
        <f t="shared" si="372"/>
        <v>2814</v>
      </c>
      <c r="B2815" s="26" t="s">
        <v>3604</v>
      </c>
      <c r="C2815" s="47">
        <v>45912</v>
      </c>
      <c r="D2815" s="47">
        <v>45918</v>
      </c>
      <c r="E2815" s="8">
        <v>318</v>
      </c>
      <c r="F2815" s="8">
        <f t="shared" si="366"/>
        <v>27984</v>
      </c>
      <c r="G2815" s="56">
        <f t="shared" si="367"/>
        <v>318</v>
      </c>
      <c r="H2815" s="26">
        <v>308120</v>
      </c>
      <c r="I2815" s="26"/>
      <c r="J2815" s="26">
        <v>1</v>
      </c>
      <c r="K2815" s="26"/>
      <c r="L2815" s="26">
        <f t="shared" si="371"/>
        <v>1</v>
      </c>
      <c r="M2815" s="26"/>
      <c r="N2815" s="47"/>
      <c r="O2815" s="57"/>
      <c r="P2815" s="26" t="s">
        <v>243</v>
      </c>
      <c r="Q2815" s="26"/>
      <c r="R2815" s="26"/>
      <c r="S2815" s="3">
        <v>4</v>
      </c>
      <c r="T2815" s="58"/>
      <c r="U2815" s="26" t="s">
        <v>19</v>
      </c>
      <c r="V2815" s="26" t="str">
        <f>VLOOKUP(P2815,'Customer List'!B:C,2,)</f>
        <v>Mumbai</v>
      </c>
      <c r="W2815" s="59" t="s">
        <v>3618</v>
      </c>
      <c r="X2815" s="47"/>
      <c r="Y2815" s="26" t="str">
        <f t="shared" si="368"/>
        <v/>
      </c>
      <c r="Z2815" s="26" t="str">
        <f t="shared" si="369"/>
        <v/>
      </c>
      <c r="AA2815" s="26" t="str">
        <f t="shared" si="370"/>
        <v/>
      </c>
      <c r="AB2815" s="26" t="str">
        <f>VLOOKUP(U2815,'Currency Sheet'!A:C,3,)</f>
        <v>DOLLAR</v>
      </c>
    </row>
    <row r="2816" spans="1:28" x14ac:dyDescent="0.25">
      <c r="A2816" s="26">
        <f t="shared" si="372"/>
        <v>2815</v>
      </c>
      <c r="B2816" s="26" t="s">
        <v>3604</v>
      </c>
      <c r="C2816" s="47">
        <v>45912</v>
      </c>
      <c r="D2816" s="47">
        <v>45918</v>
      </c>
      <c r="E2816" s="8">
        <v>204.4</v>
      </c>
      <c r="F2816" s="8">
        <f t="shared" si="366"/>
        <v>17987.2</v>
      </c>
      <c r="G2816" s="56">
        <f t="shared" si="367"/>
        <v>613.20000000000005</v>
      </c>
      <c r="H2816" s="26">
        <v>324406</v>
      </c>
      <c r="I2816" s="26"/>
      <c r="J2816" s="26">
        <v>3</v>
      </c>
      <c r="K2816" s="26"/>
      <c r="L2816" s="26">
        <f t="shared" si="371"/>
        <v>3</v>
      </c>
      <c r="M2816" s="26"/>
      <c r="N2816" s="47"/>
      <c r="O2816" s="57"/>
      <c r="P2816" s="26" t="s">
        <v>2055</v>
      </c>
      <c r="Q2816" s="26"/>
      <c r="R2816" s="26"/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 t="s">
        <v>3618</v>
      </c>
      <c r="X2816" s="47"/>
      <c r="Y2816" s="26" t="str">
        <f t="shared" si="368"/>
        <v/>
      </c>
      <c r="Z2816" s="26" t="str">
        <f t="shared" si="369"/>
        <v/>
      </c>
      <c r="AA2816" s="26" t="str">
        <f t="shared" si="370"/>
        <v/>
      </c>
      <c r="AB2816" s="26" t="str">
        <f>VLOOKUP(U2816,'Currency Sheet'!A:C,3,)</f>
        <v>DOLLAR</v>
      </c>
    </row>
    <row r="2817" spans="1:28" x14ac:dyDescent="0.25">
      <c r="A2817" s="26">
        <f t="shared" si="372"/>
        <v>2816</v>
      </c>
      <c r="B2817" s="26" t="s">
        <v>3604</v>
      </c>
      <c r="C2817" s="47">
        <v>45912</v>
      </c>
      <c r="D2817" s="47">
        <v>45918</v>
      </c>
      <c r="E2817" s="8">
        <v>334.5</v>
      </c>
      <c r="F2817" s="8">
        <f t="shared" si="366"/>
        <v>29436</v>
      </c>
      <c r="G2817" s="56">
        <f t="shared" si="367"/>
        <v>1003.5</v>
      </c>
      <c r="H2817" s="26">
        <v>353230</v>
      </c>
      <c r="I2817" s="26"/>
      <c r="J2817" s="26">
        <v>3</v>
      </c>
      <c r="K2817" s="26"/>
      <c r="L2817" s="26">
        <f t="shared" si="371"/>
        <v>3</v>
      </c>
      <c r="M2817" s="26"/>
      <c r="N2817" s="47"/>
      <c r="O2817" s="57"/>
      <c r="P2817" s="26" t="s">
        <v>2055</v>
      </c>
      <c r="Q2817" s="26"/>
      <c r="R2817" s="26"/>
      <c r="S2817" s="3">
        <v>4</v>
      </c>
      <c r="T2817" s="58"/>
      <c r="U2817" s="26" t="s">
        <v>19</v>
      </c>
      <c r="V2817" s="26" t="str">
        <f>VLOOKUP(P2817,'Customer List'!B:C,2,)</f>
        <v>Hyderabad</v>
      </c>
      <c r="W2817" s="59" t="s">
        <v>3618</v>
      </c>
      <c r="X2817" s="47"/>
      <c r="Y2817" s="26" t="str">
        <f t="shared" si="368"/>
        <v/>
      </c>
      <c r="Z2817" s="26" t="str">
        <f t="shared" si="369"/>
        <v/>
      </c>
      <c r="AA2817" s="26" t="str">
        <f t="shared" si="370"/>
        <v/>
      </c>
      <c r="AB2817" s="26" t="str">
        <f>VLOOKUP(U2817,'Currency Sheet'!A:C,3,)</f>
        <v>DOLLAR</v>
      </c>
    </row>
    <row r="2818" spans="1:28" x14ac:dyDescent="0.25">
      <c r="A2818" s="26">
        <f t="shared" si="372"/>
        <v>2817</v>
      </c>
      <c r="B2818" s="26" t="s">
        <v>3604</v>
      </c>
      <c r="C2818" s="47">
        <v>45912</v>
      </c>
      <c r="D2818" s="47">
        <v>45918</v>
      </c>
      <c r="E2818" s="8">
        <v>156.75</v>
      </c>
      <c r="F2818" s="8">
        <f t="shared" ref="F2818:F2859" si="373">IF(AB2818="DOLLAR",E2818*88,E2818)</f>
        <v>13794</v>
      </c>
      <c r="G2818" s="56">
        <f t="shared" ref="G2818:G2859" si="374">E2818*J2818</f>
        <v>156.75</v>
      </c>
      <c r="H2818" s="26">
        <v>356619</v>
      </c>
      <c r="I2818" s="26"/>
      <c r="J2818" s="26">
        <v>1</v>
      </c>
      <c r="K2818" s="26"/>
      <c r="L2818" s="26">
        <f t="shared" si="371"/>
        <v>1</v>
      </c>
      <c r="M2818" s="26"/>
      <c r="N2818" s="47"/>
      <c r="O2818" s="57"/>
      <c r="P2818" s="26" t="s">
        <v>267</v>
      </c>
      <c r="Q2818" s="26"/>
      <c r="R2818" s="26"/>
      <c r="S2818" s="3">
        <v>4</v>
      </c>
      <c r="T2818" s="58"/>
      <c r="U2818" s="26" t="s">
        <v>19</v>
      </c>
      <c r="V2818" s="26" t="str">
        <f>VLOOKUP(P2818,'Customer List'!B:C,2,)</f>
        <v>Pune</v>
      </c>
      <c r="W2818" s="59" t="s">
        <v>3618</v>
      </c>
      <c r="X2818" s="47"/>
      <c r="Y2818" s="26" t="str">
        <f t="shared" ref="Y2818:Y2859" si="375">IF(X2818="", "", X2818-N2818)</f>
        <v/>
      </c>
      <c r="Z2818" s="26" t="str">
        <f t="shared" ref="Z2818:Z2859" si="376">IF(N2818="", "", TEXT(N2818, "dddd"))</f>
        <v/>
      </c>
      <c r="AA2818" s="26" t="str">
        <f t="shared" ref="AA2818:AA2859" si="377">IF(X2818="", "", TEXT(X2818, "dddd"))</f>
        <v/>
      </c>
      <c r="AB2818" s="26" t="str">
        <f>VLOOKUP(U2818,'Currency Sheet'!A:C,3,)</f>
        <v>DOLLAR</v>
      </c>
    </row>
    <row r="2819" spans="1:28" x14ac:dyDescent="0.25">
      <c r="A2819" s="26">
        <f t="shared" si="372"/>
        <v>2818</v>
      </c>
      <c r="B2819" s="26" t="s">
        <v>3604</v>
      </c>
      <c r="C2819" s="47">
        <v>45912</v>
      </c>
      <c r="D2819" s="47">
        <v>45918</v>
      </c>
      <c r="E2819" s="8">
        <v>136.5</v>
      </c>
      <c r="F2819" s="8">
        <f t="shared" si="373"/>
        <v>12012</v>
      </c>
      <c r="G2819" s="56">
        <f t="shared" si="374"/>
        <v>136.5</v>
      </c>
      <c r="H2819" s="26">
        <v>359413</v>
      </c>
      <c r="I2819" s="26"/>
      <c r="J2819" s="26">
        <v>1</v>
      </c>
      <c r="K2819" s="26"/>
      <c r="L2819" s="26">
        <f t="shared" si="371"/>
        <v>1</v>
      </c>
      <c r="M2819" s="26"/>
      <c r="N2819" s="47"/>
      <c r="O2819" s="57"/>
      <c r="P2819" s="26" t="s">
        <v>267</v>
      </c>
      <c r="Q2819" s="26"/>
      <c r="R2819" s="26"/>
      <c r="S2819" s="3">
        <v>4</v>
      </c>
      <c r="T2819" s="58"/>
      <c r="U2819" s="26" t="s">
        <v>19</v>
      </c>
      <c r="V2819" s="26" t="str">
        <f>VLOOKUP(P2819,'Customer List'!B:C,2,)</f>
        <v>Pune</v>
      </c>
      <c r="W2819" s="59" t="s">
        <v>3618</v>
      </c>
      <c r="X2819" s="47"/>
      <c r="Y2819" s="26" t="str">
        <f t="shared" si="375"/>
        <v/>
      </c>
      <c r="Z2819" s="26" t="str">
        <f t="shared" si="376"/>
        <v/>
      </c>
      <c r="AA2819" s="26" t="str">
        <f t="shared" si="377"/>
        <v/>
      </c>
      <c r="AB2819" s="26" t="str">
        <f>VLOOKUP(U2819,'Currency Sheet'!A:C,3,)</f>
        <v>DOLLAR</v>
      </c>
    </row>
    <row r="2820" spans="1:28" x14ac:dyDescent="0.25">
      <c r="A2820" s="26">
        <f t="shared" si="372"/>
        <v>2819</v>
      </c>
      <c r="B2820" s="26" t="s">
        <v>3604</v>
      </c>
      <c r="C2820" s="47">
        <v>45912</v>
      </c>
      <c r="D2820" s="47">
        <v>45918</v>
      </c>
      <c r="E2820" s="8">
        <v>177.75</v>
      </c>
      <c r="F2820" s="8">
        <f t="shared" si="373"/>
        <v>15642</v>
      </c>
      <c r="G2820" s="56">
        <f t="shared" si="374"/>
        <v>177.75</v>
      </c>
      <c r="H2820" s="26">
        <v>360731</v>
      </c>
      <c r="I2820" s="26"/>
      <c r="J2820" s="26">
        <v>1</v>
      </c>
      <c r="K2820" s="26"/>
      <c r="L2820" s="26">
        <f t="shared" ref="L2820:L2859" si="378">J2820-K2820</f>
        <v>1</v>
      </c>
      <c r="M2820" s="26"/>
      <c r="N2820" s="47"/>
      <c r="O2820" s="57"/>
      <c r="P2820" s="26" t="s">
        <v>267</v>
      </c>
      <c r="Q2820" s="26"/>
      <c r="R2820" s="26"/>
      <c r="S2820" s="3">
        <v>4</v>
      </c>
      <c r="T2820" s="58"/>
      <c r="U2820" s="26" t="s">
        <v>19</v>
      </c>
      <c r="V2820" s="26" t="str">
        <f>VLOOKUP(P2820,'Customer List'!B:C,2,)</f>
        <v>Pune</v>
      </c>
      <c r="W2820" s="59" t="s">
        <v>3618</v>
      </c>
      <c r="X2820" s="47"/>
      <c r="Y2820" s="26" t="str">
        <f t="shared" si="375"/>
        <v/>
      </c>
      <c r="Z2820" s="26" t="str">
        <f t="shared" si="376"/>
        <v/>
      </c>
      <c r="AA2820" s="26" t="str">
        <f t="shared" si="377"/>
        <v/>
      </c>
      <c r="AB2820" s="26" t="str">
        <f>VLOOKUP(U2820,'Currency Sheet'!A:C,3,)</f>
        <v>DOLLAR</v>
      </c>
    </row>
    <row r="2821" spans="1:28" x14ac:dyDescent="0.25">
      <c r="A2821" s="26">
        <f t="shared" ref="A2821:A2859" si="379">A2820+1</f>
        <v>2820</v>
      </c>
      <c r="B2821" s="26" t="s">
        <v>3604</v>
      </c>
      <c r="C2821" s="47">
        <v>45912</v>
      </c>
      <c r="D2821" s="47">
        <v>45918</v>
      </c>
      <c r="E2821" s="8">
        <v>259</v>
      </c>
      <c r="F2821" s="8">
        <f t="shared" si="373"/>
        <v>22792</v>
      </c>
      <c r="G2821" s="56">
        <f t="shared" si="374"/>
        <v>259</v>
      </c>
      <c r="H2821" s="26">
        <v>369616</v>
      </c>
      <c r="I2821" s="26"/>
      <c r="J2821" s="26">
        <v>1</v>
      </c>
      <c r="K2821" s="26"/>
      <c r="L2821" s="26">
        <f t="shared" si="378"/>
        <v>1</v>
      </c>
      <c r="M2821" s="26"/>
      <c r="N2821" s="47"/>
      <c r="O2821" s="57"/>
      <c r="P2821" s="26" t="s">
        <v>893</v>
      </c>
      <c r="Q2821" s="26"/>
      <c r="R2821" s="26"/>
      <c r="S2821" s="3">
        <v>4</v>
      </c>
      <c r="T2821" s="58"/>
      <c r="U2821" s="26" t="s">
        <v>19</v>
      </c>
      <c r="V2821" s="26" t="str">
        <f>VLOOKUP(P2821,'Customer List'!B:C,2,)</f>
        <v>Banglore</v>
      </c>
      <c r="W2821" s="59" t="s">
        <v>3618</v>
      </c>
      <c r="X2821" s="47"/>
      <c r="Y2821" s="26" t="str">
        <f t="shared" si="375"/>
        <v/>
      </c>
      <c r="Z2821" s="26" t="str">
        <f t="shared" si="376"/>
        <v/>
      </c>
      <c r="AA2821" s="26" t="str">
        <f t="shared" si="377"/>
        <v/>
      </c>
      <c r="AB2821" s="26" t="str">
        <f>VLOOKUP(U2821,'Currency Sheet'!A:C,3,)</f>
        <v>DOLLAR</v>
      </c>
    </row>
    <row r="2822" spans="1:28" x14ac:dyDescent="0.25">
      <c r="A2822" s="26">
        <f t="shared" si="379"/>
        <v>2821</v>
      </c>
      <c r="B2822" s="26" t="s">
        <v>3604</v>
      </c>
      <c r="C2822" s="47">
        <v>45912</v>
      </c>
      <c r="D2822" s="47">
        <v>45918</v>
      </c>
      <c r="E2822" s="8">
        <v>316.5</v>
      </c>
      <c r="F2822" s="8">
        <f t="shared" si="373"/>
        <v>27852</v>
      </c>
      <c r="G2822" s="56">
        <f t="shared" si="374"/>
        <v>633</v>
      </c>
      <c r="H2822" s="26">
        <v>373746</v>
      </c>
      <c r="I2822" s="26"/>
      <c r="J2822" s="26">
        <v>2</v>
      </c>
      <c r="K2822" s="26"/>
      <c r="L2822" s="26">
        <f t="shared" si="378"/>
        <v>2</v>
      </c>
      <c r="M2822" s="26"/>
      <c r="N2822" s="47"/>
      <c r="O2822" s="57"/>
      <c r="P2822" s="26" t="s">
        <v>893</v>
      </c>
      <c r="Q2822" s="26"/>
      <c r="R2822" s="26"/>
      <c r="S2822" s="3">
        <v>4</v>
      </c>
      <c r="T2822" s="58"/>
      <c r="U2822" s="26" t="s">
        <v>19</v>
      </c>
      <c r="V2822" s="26" t="str">
        <f>VLOOKUP(P2822,'Customer List'!B:C,2,)</f>
        <v>Banglore</v>
      </c>
      <c r="W2822" s="59" t="s">
        <v>3618</v>
      </c>
      <c r="X2822" s="47"/>
      <c r="Y2822" s="26" t="str">
        <f t="shared" si="375"/>
        <v/>
      </c>
      <c r="Z2822" s="26" t="str">
        <f t="shared" si="376"/>
        <v/>
      </c>
      <c r="AA2822" s="26" t="str">
        <f t="shared" si="377"/>
        <v/>
      </c>
      <c r="AB2822" s="26" t="str">
        <f>VLOOKUP(U2822,'Currency Sheet'!A:C,3,)</f>
        <v>DOLLAR</v>
      </c>
    </row>
    <row r="2823" spans="1:28" x14ac:dyDescent="0.25">
      <c r="A2823" s="26">
        <f t="shared" si="379"/>
        <v>2822</v>
      </c>
      <c r="B2823" s="26" t="s">
        <v>3604</v>
      </c>
      <c r="C2823" s="47">
        <v>45912</v>
      </c>
      <c r="D2823" s="47">
        <v>45918</v>
      </c>
      <c r="E2823" s="8">
        <v>99.4</v>
      </c>
      <c r="F2823" s="8">
        <f t="shared" si="373"/>
        <v>8747.2000000000007</v>
      </c>
      <c r="G2823" s="56">
        <f t="shared" si="374"/>
        <v>99.4</v>
      </c>
      <c r="H2823" s="26">
        <v>379207</v>
      </c>
      <c r="I2823" s="26"/>
      <c r="J2823" s="26">
        <v>1</v>
      </c>
      <c r="K2823" s="26"/>
      <c r="L2823" s="26">
        <f t="shared" si="378"/>
        <v>1</v>
      </c>
      <c r="M2823" s="26"/>
      <c r="N2823" s="47"/>
      <c r="O2823" s="57"/>
      <c r="P2823" s="26" t="s">
        <v>267</v>
      </c>
      <c r="Q2823" s="26"/>
      <c r="R2823" s="26"/>
      <c r="S2823" s="3">
        <v>4</v>
      </c>
      <c r="T2823" s="58"/>
      <c r="U2823" s="26" t="s">
        <v>19</v>
      </c>
      <c r="V2823" s="26" t="str">
        <f>VLOOKUP(P2823,'Customer List'!B:C,2,)</f>
        <v>Pune</v>
      </c>
      <c r="W2823" s="59" t="s">
        <v>3618</v>
      </c>
      <c r="X2823" s="47"/>
      <c r="Y2823" s="26" t="str">
        <f t="shared" si="375"/>
        <v/>
      </c>
      <c r="Z2823" s="26" t="str">
        <f t="shared" si="376"/>
        <v/>
      </c>
      <c r="AA2823" s="26" t="str">
        <f t="shared" si="377"/>
        <v/>
      </c>
      <c r="AB2823" s="26" t="str">
        <f>VLOOKUP(U2823,'Currency Sheet'!A:C,3,)</f>
        <v>DOLLAR</v>
      </c>
    </row>
    <row r="2824" spans="1:28" x14ac:dyDescent="0.25">
      <c r="A2824" s="26">
        <f t="shared" si="379"/>
        <v>2823</v>
      </c>
      <c r="B2824" s="26" t="s">
        <v>3604</v>
      </c>
      <c r="C2824" s="47">
        <v>45912</v>
      </c>
      <c r="D2824" s="47">
        <v>45918</v>
      </c>
      <c r="E2824" s="8">
        <v>199.5</v>
      </c>
      <c r="F2824" s="8">
        <f t="shared" si="373"/>
        <v>17556</v>
      </c>
      <c r="G2824" s="56">
        <f t="shared" si="374"/>
        <v>598.5</v>
      </c>
      <c r="H2824" s="26">
        <v>384808</v>
      </c>
      <c r="I2824" s="26"/>
      <c r="J2824" s="26">
        <v>3</v>
      </c>
      <c r="K2824" s="26"/>
      <c r="L2824" s="26">
        <f t="shared" si="378"/>
        <v>3</v>
      </c>
      <c r="M2824" s="26"/>
      <c r="N2824" s="47"/>
      <c r="O2824" s="57"/>
      <c r="P2824" s="26" t="s">
        <v>2055</v>
      </c>
      <c r="Q2824" s="26"/>
      <c r="R2824" s="26"/>
      <c r="S2824" s="3">
        <v>4</v>
      </c>
      <c r="T2824" s="58"/>
      <c r="U2824" s="26" t="s">
        <v>19</v>
      </c>
      <c r="V2824" s="26" t="str">
        <f>VLOOKUP(P2824,'Customer List'!B:C,2,)</f>
        <v>Hyderabad</v>
      </c>
      <c r="W2824" s="59" t="s">
        <v>3618</v>
      </c>
      <c r="X2824" s="47"/>
      <c r="Y2824" s="26" t="str">
        <f t="shared" si="375"/>
        <v/>
      </c>
      <c r="Z2824" s="26" t="str">
        <f t="shared" si="376"/>
        <v/>
      </c>
      <c r="AA2824" s="26" t="str">
        <f t="shared" si="377"/>
        <v/>
      </c>
      <c r="AB2824" s="26" t="str">
        <f>VLOOKUP(U2824,'Currency Sheet'!A:C,3,)</f>
        <v>DOLLAR</v>
      </c>
    </row>
    <row r="2825" spans="1:28" x14ac:dyDescent="0.25">
      <c r="A2825" s="26">
        <f t="shared" si="379"/>
        <v>2824</v>
      </c>
      <c r="B2825" s="26" t="s">
        <v>3604</v>
      </c>
      <c r="C2825" s="47">
        <v>45912</v>
      </c>
      <c r="D2825" s="47">
        <v>45918</v>
      </c>
      <c r="E2825" s="8">
        <v>250.6</v>
      </c>
      <c r="F2825" s="8">
        <f t="shared" si="373"/>
        <v>22052.799999999999</v>
      </c>
      <c r="G2825" s="56">
        <f t="shared" si="374"/>
        <v>250.6</v>
      </c>
      <c r="H2825" s="26">
        <v>395004</v>
      </c>
      <c r="I2825" s="26"/>
      <c r="J2825" s="26">
        <v>1</v>
      </c>
      <c r="K2825" s="26"/>
      <c r="L2825" s="26">
        <f t="shared" si="378"/>
        <v>1</v>
      </c>
      <c r="M2825" s="26"/>
      <c r="N2825" s="47"/>
      <c r="O2825" s="57"/>
      <c r="P2825" s="26" t="s">
        <v>626</v>
      </c>
      <c r="Q2825" s="26"/>
      <c r="R2825" s="26"/>
      <c r="S2825" s="3">
        <v>4</v>
      </c>
      <c r="T2825" s="58"/>
      <c r="U2825" s="26" t="s">
        <v>19</v>
      </c>
      <c r="V2825" s="26" t="str">
        <f>VLOOKUP(P2825,'Customer List'!B:C,2,)</f>
        <v>Delhi</v>
      </c>
      <c r="W2825" s="59" t="s">
        <v>606</v>
      </c>
      <c r="X2825" s="47"/>
      <c r="Y2825" s="26" t="str">
        <f t="shared" si="375"/>
        <v/>
      </c>
      <c r="Z2825" s="26" t="str">
        <f t="shared" si="376"/>
        <v/>
      </c>
      <c r="AA2825" s="26" t="str">
        <f t="shared" si="377"/>
        <v/>
      </c>
      <c r="AB2825" s="26" t="str">
        <f>VLOOKUP(U2825,'Currency Sheet'!A:C,3,)</f>
        <v>DOLLAR</v>
      </c>
    </row>
    <row r="2826" spans="1:28" x14ac:dyDescent="0.25">
      <c r="A2826" s="26">
        <f t="shared" si="379"/>
        <v>2825</v>
      </c>
      <c r="B2826" s="26" t="s">
        <v>3604</v>
      </c>
      <c r="C2826" s="47">
        <v>45912</v>
      </c>
      <c r="D2826" s="47">
        <v>45918</v>
      </c>
      <c r="E2826" s="8">
        <v>116.89999999999999</v>
      </c>
      <c r="F2826" s="8">
        <f t="shared" si="373"/>
        <v>10287.199999999999</v>
      </c>
      <c r="G2826" s="56">
        <f t="shared" si="374"/>
        <v>350.7</v>
      </c>
      <c r="H2826" s="26">
        <v>400118</v>
      </c>
      <c r="I2826" s="26"/>
      <c r="J2826" s="26">
        <v>3</v>
      </c>
      <c r="K2826" s="26"/>
      <c r="L2826" s="26">
        <f t="shared" si="378"/>
        <v>3</v>
      </c>
      <c r="M2826" s="26"/>
      <c r="N2826" s="47"/>
      <c r="O2826" s="57"/>
      <c r="P2826" s="26" t="s">
        <v>2055</v>
      </c>
      <c r="Q2826" s="26"/>
      <c r="R2826" s="26"/>
      <c r="S2826" s="3">
        <v>4</v>
      </c>
      <c r="T2826" s="58"/>
      <c r="U2826" s="26" t="s">
        <v>19</v>
      </c>
      <c r="V2826" s="26" t="str">
        <f>VLOOKUP(P2826,'Customer List'!B:C,2,)</f>
        <v>Hyderabad</v>
      </c>
      <c r="W2826" s="59" t="s">
        <v>3618</v>
      </c>
      <c r="X2826" s="47"/>
      <c r="Y2826" s="26" t="str">
        <f t="shared" si="375"/>
        <v/>
      </c>
      <c r="Z2826" s="26" t="str">
        <f t="shared" si="376"/>
        <v/>
      </c>
      <c r="AA2826" s="26" t="str">
        <f t="shared" si="377"/>
        <v/>
      </c>
      <c r="AB2826" s="26" t="str">
        <f>VLOOKUP(U2826,'Currency Sheet'!A:C,3,)</f>
        <v>DOLLAR</v>
      </c>
    </row>
    <row r="2827" spans="1:28" x14ac:dyDescent="0.25">
      <c r="A2827" s="26">
        <f t="shared" si="379"/>
        <v>2826</v>
      </c>
      <c r="B2827" s="26" t="s">
        <v>3604</v>
      </c>
      <c r="C2827" s="47">
        <v>45912</v>
      </c>
      <c r="D2827" s="47">
        <v>45918</v>
      </c>
      <c r="E2827" s="8">
        <v>125.3</v>
      </c>
      <c r="F2827" s="8">
        <f t="shared" si="373"/>
        <v>11026.4</v>
      </c>
      <c r="G2827" s="56">
        <f t="shared" si="374"/>
        <v>375.9</v>
      </c>
      <c r="H2827" s="26">
        <v>400128</v>
      </c>
      <c r="I2827" s="26"/>
      <c r="J2827" s="26">
        <v>3</v>
      </c>
      <c r="K2827" s="26"/>
      <c r="L2827" s="26">
        <f t="shared" si="378"/>
        <v>3</v>
      </c>
      <c r="M2827" s="26"/>
      <c r="N2827" s="47"/>
      <c r="O2827" s="57"/>
      <c r="P2827" s="26" t="s">
        <v>2055</v>
      </c>
      <c r="Q2827" s="26"/>
      <c r="R2827" s="26"/>
      <c r="S2827" s="3">
        <v>4</v>
      </c>
      <c r="T2827" s="58"/>
      <c r="U2827" s="26" t="s">
        <v>19</v>
      </c>
      <c r="V2827" s="26" t="str">
        <f>VLOOKUP(P2827,'Customer List'!B:C,2,)</f>
        <v>Hyderabad</v>
      </c>
      <c r="W2827" s="59" t="s">
        <v>3618</v>
      </c>
      <c r="X2827" s="47"/>
      <c r="Y2827" s="26" t="str">
        <f t="shared" si="375"/>
        <v/>
      </c>
      <c r="Z2827" s="26" t="str">
        <f t="shared" si="376"/>
        <v/>
      </c>
      <c r="AA2827" s="26" t="str">
        <f t="shared" si="377"/>
        <v/>
      </c>
      <c r="AB2827" s="26" t="str">
        <f>VLOOKUP(U2827,'Currency Sheet'!A:C,3,)</f>
        <v>DOLLAR</v>
      </c>
    </row>
    <row r="2828" spans="1:28" x14ac:dyDescent="0.25">
      <c r="A2828" s="26">
        <f t="shared" si="379"/>
        <v>2827</v>
      </c>
      <c r="B2828" s="26" t="s">
        <v>3604</v>
      </c>
      <c r="C2828" s="47">
        <v>45912</v>
      </c>
      <c r="D2828" s="47">
        <v>45918</v>
      </c>
      <c r="E2828" s="8">
        <v>32.9</v>
      </c>
      <c r="F2828" s="8">
        <f t="shared" si="373"/>
        <v>2895.2</v>
      </c>
      <c r="G2828" s="56">
        <f t="shared" si="374"/>
        <v>32.9</v>
      </c>
      <c r="H2828" s="26">
        <v>400137</v>
      </c>
      <c r="I2828" s="26"/>
      <c r="J2828" s="26">
        <v>1</v>
      </c>
      <c r="K2828" s="26"/>
      <c r="L2828" s="26">
        <f t="shared" si="378"/>
        <v>1</v>
      </c>
      <c r="M2828" s="26"/>
      <c r="N2828" s="47"/>
      <c r="O2828" s="57"/>
      <c r="P2828" s="26" t="s">
        <v>630</v>
      </c>
      <c r="Q2828" s="26"/>
      <c r="R2828" s="26"/>
      <c r="S2828" s="3">
        <v>4</v>
      </c>
      <c r="T2828" s="58"/>
      <c r="U2828" s="26" t="s">
        <v>19</v>
      </c>
      <c r="V2828" s="26" t="str">
        <f>VLOOKUP(P2828,'Customer List'!B:C,2,)</f>
        <v>Gujrat</v>
      </c>
      <c r="W2828" s="59" t="s">
        <v>3618</v>
      </c>
      <c r="X2828" s="47"/>
      <c r="Y2828" s="26" t="str">
        <f t="shared" si="375"/>
        <v/>
      </c>
      <c r="Z2828" s="26" t="str">
        <f t="shared" si="376"/>
        <v/>
      </c>
      <c r="AA2828" s="26" t="str">
        <f t="shared" si="377"/>
        <v/>
      </c>
      <c r="AB2828" s="26" t="str">
        <f>VLOOKUP(U2828,'Currency Sheet'!A:C,3,)</f>
        <v>DOLLAR</v>
      </c>
    </row>
    <row r="2829" spans="1:28" x14ac:dyDescent="0.25">
      <c r="A2829" s="26">
        <f t="shared" si="379"/>
        <v>2828</v>
      </c>
      <c r="B2829" s="26" t="s">
        <v>3604</v>
      </c>
      <c r="C2829" s="47">
        <v>45912</v>
      </c>
      <c r="D2829" s="47">
        <v>45918</v>
      </c>
      <c r="E2829" s="8">
        <v>82.6</v>
      </c>
      <c r="F2829" s="8">
        <f t="shared" si="373"/>
        <v>7268.7999999999993</v>
      </c>
      <c r="G2829" s="56">
        <f t="shared" si="374"/>
        <v>82.6</v>
      </c>
      <c r="H2829" s="26">
        <v>400208</v>
      </c>
      <c r="I2829" s="26"/>
      <c r="J2829" s="26">
        <v>1</v>
      </c>
      <c r="K2829" s="26"/>
      <c r="L2829" s="26">
        <f t="shared" si="378"/>
        <v>1</v>
      </c>
      <c r="M2829" s="26"/>
      <c r="N2829" s="47"/>
      <c r="O2829" s="57"/>
      <c r="P2829" s="26" t="s">
        <v>2055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Hyderabad</v>
      </c>
      <c r="W2829" s="59" t="s">
        <v>3618</v>
      </c>
      <c r="X2829" s="47"/>
      <c r="Y2829" s="26" t="str">
        <f t="shared" si="375"/>
        <v/>
      </c>
      <c r="Z2829" s="26" t="str">
        <f t="shared" si="376"/>
        <v/>
      </c>
      <c r="AA2829" s="26" t="str">
        <f t="shared" si="377"/>
        <v/>
      </c>
      <c r="AB2829" s="26" t="str">
        <f>VLOOKUP(U2829,'Currency Sheet'!A:C,3,)</f>
        <v>DOLLAR</v>
      </c>
    </row>
    <row r="2830" spans="1:28" x14ac:dyDescent="0.25">
      <c r="A2830" s="26">
        <f t="shared" si="379"/>
        <v>2829</v>
      </c>
      <c r="B2830" s="26" t="s">
        <v>3604</v>
      </c>
      <c r="C2830" s="47">
        <v>45912</v>
      </c>
      <c r="D2830" s="47">
        <v>45918</v>
      </c>
      <c r="E2830" s="8">
        <v>309.75</v>
      </c>
      <c r="F2830" s="8">
        <f t="shared" si="373"/>
        <v>27258</v>
      </c>
      <c r="G2830" s="56">
        <f t="shared" si="374"/>
        <v>929.25</v>
      </c>
      <c r="H2830" s="26">
        <v>400274</v>
      </c>
      <c r="I2830" s="26"/>
      <c r="J2830" s="26">
        <v>3</v>
      </c>
      <c r="K2830" s="26"/>
      <c r="L2830" s="26">
        <f t="shared" si="378"/>
        <v>3</v>
      </c>
      <c r="M2830" s="26"/>
      <c r="N2830" s="47"/>
      <c r="O2830" s="57"/>
      <c r="P2830" s="26" t="s">
        <v>2055</v>
      </c>
      <c r="Q2830" s="26"/>
      <c r="R2830" s="26"/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 t="s">
        <v>3618</v>
      </c>
      <c r="X2830" s="47"/>
      <c r="Y2830" s="26" t="str">
        <f t="shared" si="375"/>
        <v/>
      </c>
      <c r="Z2830" s="26" t="str">
        <f t="shared" si="376"/>
        <v/>
      </c>
      <c r="AA2830" s="26" t="str">
        <f t="shared" si="377"/>
        <v/>
      </c>
      <c r="AB2830" s="26" t="str">
        <f>VLOOKUP(U2830,'Currency Sheet'!A:C,3,)</f>
        <v>DOLLAR</v>
      </c>
    </row>
    <row r="2831" spans="1:28" x14ac:dyDescent="0.25">
      <c r="A2831" s="26">
        <f t="shared" si="379"/>
        <v>2830</v>
      </c>
      <c r="B2831" s="26" t="s">
        <v>3604</v>
      </c>
      <c r="C2831" s="47">
        <v>45912</v>
      </c>
      <c r="D2831" s="47">
        <v>45918</v>
      </c>
      <c r="E2831" s="8">
        <v>135.1</v>
      </c>
      <c r="F2831" s="8">
        <f t="shared" si="373"/>
        <v>11888.8</v>
      </c>
      <c r="G2831" s="56">
        <f t="shared" si="374"/>
        <v>270.2</v>
      </c>
      <c r="H2831" s="26">
        <v>400334</v>
      </c>
      <c r="I2831" s="26"/>
      <c r="J2831" s="26">
        <v>2</v>
      </c>
      <c r="K2831" s="26"/>
      <c r="L2831" s="26">
        <f t="shared" si="378"/>
        <v>2</v>
      </c>
      <c r="M2831" s="26"/>
      <c r="N2831" s="47"/>
      <c r="O2831" s="57"/>
      <c r="P2831" s="26" t="s">
        <v>2055</v>
      </c>
      <c r="Q2831" s="26"/>
      <c r="R2831" s="26"/>
      <c r="S2831" s="3">
        <v>4</v>
      </c>
      <c r="T2831" s="58"/>
      <c r="U2831" s="26" t="s">
        <v>19</v>
      </c>
      <c r="V2831" s="26" t="str">
        <f>VLOOKUP(P2831,'Customer List'!B:C,2,)</f>
        <v>Hyderabad</v>
      </c>
      <c r="W2831" s="59" t="s">
        <v>3618</v>
      </c>
      <c r="X2831" s="47"/>
      <c r="Y2831" s="26" t="str">
        <f t="shared" si="375"/>
        <v/>
      </c>
      <c r="Z2831" s="26" t="str">
        <f t="shared" si="376"/>
        <v/>
      </c>
      <c r="AA2831" s="26" t="str">
        <f t="shared" si="377"/>
        <v/>
      </c>
      <c r="AB2831" s="26" t="str">
        <f>VLOOKUP(U2831,'Currency Sheet'!A:C,3,)</f>
        <v>DOLLAR</v>
      </c>
    </row>
    <row r="2832" spans="1:28" x14ac:dyDescent="0.25">
      <c r="A2832" s="26">
        <f t="shared" si="379"/>
        <v>2831</v>
      </c>
      <c r="B2832" s="26" t="s">
        <v>3604</v>
      </c>
      <c r="C2832" s="47">
        <v>45912</v>
      </c>
      <c r="D2832" s="47">
        <v>45918</v>
      </c>
      <c r="E2832" s="8">
        <v>346.5</v>
      </c>
      <c r="F2832" s="8">
        <f t="shared" si="373"/>
        <v>30492</v>
      </c>
      <c r="G2832" s="56">
        <f t="shared" si="374"/>
        <v>346.5</v>
      </c>
      <c r="H2832" s="26">
        <v>405225</v>
      </c>
      <c r="I2832" s="26"/>
      <c r="J2832" s="26">
        <v>1</v>
      </c>
      <c r="K2832" s="26"/>
      <c r="L2832" s="26">
        <f t="shared" si="378"/>
        <v>1</v>
      </c>
      <c r="M2832" s="26"/>
      <c r="N2832" s="47"/>
      <c r="O2832" s="57"/>
      <c r="P2832" s="26" t="s">
        <v>3613</v>
      </c>
      <c r="Q2832" s="26"/>
      <c r="R2832" s="26"/>
      <c r="S2832" s="3">
        <v>4</v>
      </c>
      <c r="T2832" s="58"/>
      <c r="U2832" s="26" t="s">
        <v>19</v>
      </c>
      <c r="V2832" s="26" t="str">
        <f>VLOOKUP(P2832,'Customer List'!B:C,2,)</f>
        <v>Bhopal</v>
      </c>
      <c r="W2832" s="59" t="s">
        <v>3618</v>
      </c>
      <c r="X2832" s="47"/>
      <c r="Y2832" s="26" t="str">
        <f t="shared" si="375"/>
        <v/>
      </c>
      <c r="Z2832" s="26" t="str">
        <f t="shared" si="376"/>
        <v/>
      </c>
      <c r="AA2832" s="26" t="str">
        <f t="shared" si="377"/>
        <v/>
      </c>
      <c r="AB2832" s="26" t="str">
        <f>VLOOKUP(U2832,'Currency Sheet'!A:C,3,)</f>
        <v>DOLLAR</v>
      </c>
    </row>
    <row r="2833" spans="1:28" x14ac:dyDescent="0.25">
      <c r="A2833" s="26">
        <f t="shared" si="379"/>
        <v>2832</v>
      </c>
      <c r="B2833" s="26" t="s">
        <v>3604</v>
      </c>
      <c r="C2833" s="47">
        <v>45912</v>
      </c>
      <c r="D2833" s="47">
        <v>45918</v>
      </c>
      <c r="E2833" s="8">
        <v>160.29999999999998</v>
      </c>
      <c r="F2833" s="8">
        <f t="shared" si="373"/>
        <v>14106.399999999998</v>
      </c>
      <c r="G2833" s="56">
        <f t="shared" si="374"/>
        <v>480.9</v>
      </c>
      <c r="H2833" s="26">
        <v>422302</v>
      </c>
      <c r="I2833" s="26"/>
      <c r="J2833" s="26">
        <v>3</v>
      </c>
      <c r="K2833" s="26"/>
      <c r="L2833" s="26">
        <f t="shared" si="378"/>
        <v>3</v>
      </c>
      <c r="M2833" s="26"/>
      <c r="N2833" s="47"/>
      <c r="O2833" s="57"/>
      <c r="P2833" s="26" t="s">
        <v>2055</v>
      </c>
      <c r="Q2833" s="26"/>
      <c r="R2833" s="26"/>
      <c r="S2833" s="3">
        <v>4</v>
      </c>
      <c r="T2833" s="58"/>
      <c r="U2833" s="26" t="s">
        <v>19</v>
      </c>
      <c r="V2833" s="26" t="str">
        <f>VLOOKUP(P2833,'Customer List'!B:C,2,)</f>
        <v>Hyderabad</v>
      </c>
      <c r="W2833" s="59" t="s">
        <v>3618</v>
      </c>
      <c r="X2833" s="47"/>
      <c r="Y2833" s="26" t="str">
        <f t="shared" si="375"/>
        <v/>
      </c>
      <c r="Z2833" s="26" t="str">
        <f t="shared" si="376"/>
        <v/>
      </c>
      <c r="AA2833" s="26" t="str">
        <f t="shared" si="377"/>
        <v/>
      </c>
      <c r="AB2833" s="26" t="str">
        <f>VLOOKUP(U2833,'Currency Sheet'!A:C,3,)</f>
        <v>DOLLAR</v>
      </c>
    </row>
    <row r="2834" spans="1:28" x14ac:dyDescent="0.25">
      <c r="A2834" s="26">
        <f t="shared" si="379"/>
        <v>2833</v>
      </c>
      <c r="B2834" s="26" t="s">
        <v>3604</v>
      </c>
      <c r="C2834" s="47">
        <v>45912</v>
      </c>
      <c r="D2834" s="47">
        <v>45918</v>
      </c>
      <c r="E2834" s="8">
        <v>31.5</v>
      </c>
      <c r="F2834" s="8">
        <f t="shared" si="373"/>
        <v>2772</v>
      </c>
      <c r="G2834" s="56">
        <f t="shared" si="374"/>
        <v>126</v>
      </c>
      <c r="H2834" s="26">
        <v>423201</v>
      </c>
      <c r="I2834" s="26"/>
      <c r="J2834" s="26">
        <v>4</v>
      </c>
      <c r="K2834" s="26"/>
      <c r="L2834" s="26">
        <f t="shared" si="378"/>
        <v>4</v>
      </c>
      <c r="M2834" s="26"/>
      <c r="N2834" s="47"/>
      <c r="O2834" s="57"/>
      <c r="P2834" s="26" t="s">
        <v>622</v>
      </c>
      <c r="Q2834" s="26"/>
      <c r="R2834" s="26"/>
      <c r="S2834" s="3">
        <v>-20</v>
      </c>
      <c r="T2834" s="58"/>
      <c r="U2834" s="26" t="s">
        <v>19</v>
      </c>
      <c r="V2834" s="26" t="str">
        <f>VLOOKUP(P2834,'Customer List'!B:C,2,)</f>
        <v>Hyderabad</v>
      </c>
      <c r="W2834" s="59" t="s">
        <v>3618</v>
      </c>
      <c r="X2834" s="47"/>
      <c r="Y2834" s="26" t="str">
        <f t="shared" si="375"/>
        <v/>
      </c>
      <c r="Z2834" s="26" t="str">
        <f t="shared" si="376"/>
        <v/>
      </c>
      <c r="AA2834" s="26" t="str">
        <f t="shared" si="377"/>
        <v/>
      </c>
      <c r="AB2834" s="26" t="str">
        <f>VLOOKUP(U2834,'Currency Sheet'!A:C,3,)</f>
        <v>DOLLAR</v>
      </c>
    </row>
    <row r="2835" spans="1:28" x14ac:dyDescent="0.25">
      <c r="A2835" s="26">
        <f t="shared" si="379"/>
        <v>2834</v>
      </c>
      <c r="B2835" s="26" t="s">
        <v>3604</v>
      </c>
      <c r="C2835" s="47">
        <v>45912</v>
      </c>
      <c r="D2835" s="47">
        <v>45918</v>
      </c>
      <c r="E2835" s="8">
        <v>193.5</v>
      </c>
      <c r="F2835" s="8">
        <f t="shared" si="373"/>
        <v>17028</v>
      </c>
      <c r="G2835" s="56">
        <f t="shared" si="374"/>
        <v>193.5</v>
      </c>
      <c r="H2835" s="26">
        <v>424902</v>
      </c>
      <c r="I2835" s="26"/>
      <c r="J2835" s="26">
        <v>1</v>
      </c>
      <c r="K2835" s="26"/>
      <c r="L2835" s="26">
        <f t="shared" si="378"/>
        <v>1</v>
      </c>
      <c r="M2835" s="26"/>
      <c r="N2835" s="47"/>
      <c r="O2835" s="57"/>
      <c r="P2835" s="26" t="s">
        <v>3615</v>
      </c>
      <c r="Q2835" s="26"/>
      <c r="R2835" s="26"/>
      <c r="S2835" s="3">
        <v>4</v>
      </c>
      <c r="T2835" s="58"/>
      <c r="U2835" s="26" t="s">
        <v>19</v>
      </c>
      <c r="V2835" s="26" t="str">
        <f>VLOOKUP(P2835,'Customer List'!B:C,2,)</f>
        <v>Hyderabad</v>
      </c>
      <c r="W2835" s="59" t="s">
        <v>3618</v>
      </c>
      <c r="X2835" s="47"/>
      <c r="Y2835" s="26" t="str">
        <f t="shared" si="375"/>
        <v/>
      </c>
      <c r="Z2835" s="26" t="str">
        <f t="shared" si="376"/>
        <v/>
      </c>
      <c r="AA2835" s="26" t="str">
        <f t="shared" si="377"/>
        <v/>
      </c>
      <c r="AB2835" s="26" t="str">
        <f>VLOOKUP(U2835,'Currency Sheet'!A:C,3,)</f>
        <v>DOLLAR</v>
      </c>
    </row>
    <row r="2836" spans="1:28" x14ac:dyDescent="0.25">
      <c r="A2836" s="26">
        <f t="shared" si="379"/>
        <v>2835</v>
      </c>
      <c r="B2836" s="26" t="s">
        <v>3604</v>
      </c>
      <c r="C2836" s="47">
        <v>45912</v>
      </c>
      <c r="D2836" s="47">
        <v>45918</v>
      </c>
      <c r="E2836" s="8">
        <v>394.1</v>
      </c>
      <c r="F2836" s="8">
        <f t="shared" si="373"/>
        <v>34680.800000000003</v>
      </c>
      <c r="G2836" s="56">
        <f t="shared" si="374"/>
        <v>394.1</v>
      </c>
      <c r="H2836" s="26">
        <v>426103</v>
      </c>
      <c r="I2836" s="26"/>
      <c r="J2836" s="26">
        <v>1</v>
      </c>
      <c r="K2836" s="26"/>
      <c r="L2836" s="26">
        <f t="shared" si="378"/>
        <v>1</v>
      </c>
      <c r="M2836" s="26"/>
      <c r="N2836" s="47"/>
      <c r="O2836" s="57"/>
      <c r="P2836" s="26" t="s">
        <v>2288</v>
      </c>
      <c r="Q2836" s="26"/>
      <c r="R2836" s="26"/>
      <c r="S2836" s="3">
        <v>4</v>
      </c>
      <c r="T2836" s="58"/>
      <c r="U2836" s="26" t="s">
        <v>19</v>
      </c>
      <c r="V2836" s="26" t="str">
        <f>VLOOKUP(P2836,'Customer List'!B:C,2,)</f>
        <v>Ahemedabad</v>
      </c>
      <c r="W2836" s="59" t="s">
        <v>3618</v>
      </c>
      <c r="X2836" s="47"/>
      <c r="Y2836" s="26" t="str">
        <f t="shared" si="375"/>
        <v/>
      </c>
      <c r="Z2836" s="26" t="str">
        <f t="shared" si="376"/>
        <v/>
      </c>
      <c r="AA2836" s="26" t="str">
        <f t="shared" si="377"/>
        <v/>
      </c>
      <c r="AB2836" s="26" t="str">
        <f>VLOOKUP(U2836,'Currency Sheet'!A:C,3,)</f>
        <v>DOLLAR</v>
      </c>
    </row>
    <row r="2837" spans="1:28" x14ac:dyDescent="0.25">
      <c r="A2837" s="26">
        <f t="shared" si="379"/>
        <v>2836</v>
      </c>
      <c r="B2837" s="26" t="s">
        <v>3604</v>
      </c>
      <c r="C2837" s="47">
        <v>45912</v>
      </c>
      <c r="D2837" s="47">
        <v>45918</v>
      </c>
      <c r="E2837" s="8">
        <v>107.10000000000001</v>
      </c>
      <c r="F2837" s="8">
        <f t="shared" si="373"/>
        <v>9424.8000000000011</v>
      </c>
      <c r="G2837" s="56">
        <f t="shared" si="374"/>
        <v>642.6</v>
      </c>
      <c r="H2837" s="26">
        <v>426202</v>
      </c>
      <c r="I2837" s="26"/>
      <c r="J2837" s="26">
        <v>6</v>
      </c>
      <c r="K2837" s="26"/>
      <c r="L2837" s="26">
        <f t="shared" si="378"/>
        <v>6</v>
      </c>
      <c r="M2837" s="26"/>
      <c r="N2837" s="47"/>
      <c r="O2837" s="57"/>
      <c r="P2837" s="26" t="s">
        <v>277</v>
      </c>
      <c r="Q2837" s="26"/>
      <c r="R2837" s="26"/>
      <c r="S2837" s="3" t="s">
        <v>300</v>
      </c>
      <c r="T2837" s="58"/>
      <c r="U2837" s="26" t="s">
        <v>19</v>
      </c>
      <c r="V2837" s="26" t="str">
        <f>VLOOKUP(P2837,'Customer List'!B:C,2,)</f>
        <v>Pune</v>
      </c>
      <c r="W2837" s="59" t="s">
        <v>3618</v>
      </c>
      <c r="X2837" s="47"/>
      <c r="Y2837" s="26" t="str">
        <f t="shared" si="375"/>
        <v/>
      </c>
      <c r="Z2837" s="26" t="str">
        <f t="shared" si="376"/>
        <v/>
      </c>
      <c r="AA2837" s="26" t="str">
        <f t="shared" si="377"/>
        <v/>
      </c>
      <c r="AB2837" s="26" t="str">
        <f>VLOOKUP(U2837,'Currency Sheet'!A:C,3,)</f>
        <v>DOLLAR</v>
      </c>
    </row>
    <row r="2838" spans="1:28" x14ac:dyDescent="0.25">
      <c r="A2838" s="26">
        <f t="shared" si="379"/>
        <v>2837</v>
      </c>
      <c r="B2838" s="26" t="s">
        <v>3604</v>
      </c>
      <c r="C2838" s="47">
        <v>45912</v>
      </c>
      <c r="D2838" s="47">
        <v>45918</v>
      </c>
      <c r="E2838" s="8">
        <v>78.400000000000006</v>
      </c>
      <c r="F2838" s="8">
        <f t="shared" si="373"/>
        <v>6899.2000000000007</v>
      </c>
      <c r="G2838" s="56">
        <f t="shared" si="374"/>
        <v>78.400000000000006</v>
      </c>
      <c r="H2838" s="26">
        <v>575304</v>
      </c>
      <c r="I2838" s="26"/>
      <c r="J2838" s="26">
        <v>1</v>
      </c>
      <c r="K2838" s="26"/>
      <c r="L2838" s="26">
        <f t="shared" si="378"/>
        <v>1</v>
      </c>
      <c r="M2838" s="26"/>
      <c r="N2838" s="47"/>
      <c r="O2838" s="57"/>
      <c r="P2838" s="26" t="s">
        <v>296</v>
      </c>
      <c r="Q2838" s="26"/>
      <c r="R2838" s="26"/>
      <c r="S2838" s="3">
        <v>-20</v>
      </c>
      <c r="T2838" s="58"/>
      <c r="U2838" s="26" t="s">
        <v>19</v>
      </c>
      <c r="V2838" s="26" t="str">
        <f>VLOOKUP(P2838,'Customer List'!B:C,2,)</f>
        <v>Kerala</v>
      </c>
      <c r="W2838" s="59" t="s">
        <v>3618</v>
      </c>
      <c r="X2838" s="47"/>
      <c r="Y2838" s="26" t="str">
        <f t="shared" si="375"/>
        <v/>
      </c>
      <c r="Z2838" s="26" t="str">
        <f t="shared" si="376"/>
        <v/>
      </c>
      <c r="AA2838" s="26" t="str">
        <f t="shared" si="377"/>
        <v/>
      </c>
      <c r="AB2838" s="26" t="str">
        <f>VLOOKUP(U2838,'Currency Sheet'!A:C,3,)</f>
        <v>DOLLAR</v>
      </c>
    </row>
    <row r="2839" spans="1:28" x14ac:dyDescent="0.25">
      <c r="A2839" s="26">
        <f t="shared" si="379"/>
        <v>2838</v>
      </c>
      <c r="B2839" s="26" t="s">
        <v>3604</v>
      </c>
      <c r="C2839" s="47">
        <v>45912</v>
      </c>
      <c r="D2839" s="47">
        <v>45918</v>
      </c>
      <c r="E2839" s="8">
        <v>177.1</v>
      </c>
      <c r="F2839" s="8">
        <f t="shared" si="373"/>
        <v>15584.8</v>
      </c>
      <c r="G2839" s="56">
        <f t="shared" si="374"/>
        <v>177.1</v>
      </c>
      <c r="H2839" s="26">
        <v>582304</v>
      </c>
      <c r="I2839" s="26"/>
      <c r="J2839" s="26">
        <v>1</v>
      </c>
      <c r="K2839" s="26"/>
      <c r="L2839" s="26">
        <f t="shared" si="378"/>
        <v>1</v>
      </c>
      <c r="M2839" s="26"/>
      <c r="N2839" s="47"/>
      <c r="O2839" s="57"/>
      <c r="P2839" s="26" t="s">
        <v>277</v>
      </c>
      <c r="Q2839" s="26"/>
      <c r="R2839" s="26"/>
      <c r="S2839" s="3">
        <v>-20</v>
      </c>
      <c r="T2839" s="58"/>
      <c r="U2839" s="26" t="s">
        <v>19</v>
      </c>
      <c r="V2839" s="26" t="str">
        <f>VLOOKUP(P2839,'Customer List'!B:C,2,)</f>
        <v>Pune</v>
      </c>
      <c r="W2839" s="59" t="s">
        <v>3618</v>
      </c>
      <c r="X2839" s="47"/>
      <c r="Y2839" s="26" t="str">
        <f t="shared" si="375"/>
        <v/>
      </c>
      <c r="Z2839" s="26" t="str">
        <f t="shared" si="376"/>
        <v/>
      </c>
      <c r="AA2839" s="26" t="str">
        <f t="shared" si="377"/>
        <v/>
      </c>
      <c r="AB2839" s="26" t="str">
        <f>VLOOKUP(U2839,'Currency Sheet'!A:C,3,)</f>
        <v>DOLLAR</v>
      </c>
    </row>
    <row r="2840" spans="1:28" x14ac:dyDescent="0.25">
      <c r="A2840" s="26">
        <f t="shared" si="379"/>
        <v>2839</v>
      </c>
      <c r="B2840" s="26" t="s">
        <v>3604</v>
      </c>
      <c r="C2840" s="47">
        <v>45912</v>
      </c>
      <c r="D2840" s="47">
        <v>45918</v>
      </c>
      <c r="E2840" s="8">
        <v>267.39999999999998</v>
      </c>
      <c r="F2840" s="8">
        <f t="shared" si="373"/>
        <v>23531.199999999997</v>
      </c>
      <c r="G2840" s="56">
        <f t="shared" si="374"/>
        <v>267.39999999999998</v>
      </c>
      <c r="H2840" s="26">
        <v>626810</v>
      </c>
      <c r="I2840" s="26"/>
      <c r="J2840" s="26">
        <v>1</v>
      </c>
      <c r="K2840" s="26"/>
      <c r="L2840" s="26">
        <f t="shared" si="378"/>
        <v>1</v>
      </c>
      <c r="M2840" s="26"/>
      <c r="N2840" s="47"/>
      <c r="O2840" s="57"/>
      <c r="P2840" s="26" t="s">
        <v>2053</v>
      </c>
      <c r="Q2840" s="26"/>
      <c r="R2840" s="26"/>
      <c r="S2840" s="3">
        <v>4</v>
      </c>
      <c r="T2840" s="58"/>
      <c r="U2840" s="26" t="s">
        <v>19</v>
      </c>
      <c r="V2840" s="26" t="str">
        <f>VLOOKUP(P2840,'Customer List'!B:C,2,)</f>
        <v>Banglore</v>
      </c>
      <c r="W2840" s="59" t="s">
        <v>3618</v>
      </c>
      <c r="X2840" s="47"/>
      <c r="Y2840" s="26" t="str">
        <f t="shared" si="375"/>
        <v/>
      </c>
      <c r="Z2840" s="26" t="str">
        <f t="shared" si="376"/>
        <v/>
      </c>
      <c r="AA2840" s="26" t="str">
        <f t="shared" si="377"/>
        <v/>
      </c>
      <c r="AB2840" s="26" t="str">
        <f>VLOOKUP(U2840,'Currency Sheet'!A:C,3,)</f>
        <v>DOLLAR</v>
      </c>
    </row>
    <row r="2841" spans="1:28" x14ac:dyDescent="0.25">
      <c r="A2841" s="26">
        <f t="shared" si="379"/>
        <v>2840</v>
      </c>
      <c r="B2841" s="26" t="s">
        <v>3604</v>
      </c>
      <c r="C2841" s="47">
        <v>45912</v>
      </c>
      <c r="D2841" s="47">
        <v>45918</v>
      </c>
      <c r="E2841" s="8">
        <v>82.6</v>
      </c>
      <c r="F2841" s="8">
        <f t="shared" si="373"/>
        <v>7268.7999999999993</v>
      </c>
      <c r="G2841" s="56">
        <f t="shared" si="374"/>
        <v>82.6</v>
      </c>
      <c r="H2841" s="26">
        <v>740042</v>
      </c>
      <c r="I2841" s="26"/>
      <c r="J2841" s="26">
        <v>1</v>
      </c>
      <c r="K2841" s="26"/>
      <c r="L2841" s="26">
        <f t="shared" si="378"/>
        <v>1</v>
      </c>
      <c r="M2841" s="26"/>
      <c r="N2841" s="47"/>
      <c r="O2841" s="57"/>
      <c r="P2841" s="26" t="s">
        <v>1139</v>
      </c>
      <c r="Q2841" s="26"/>
      <c r="R2841" s="26"/>
      <c r="S2841" s="3">
        <v>4</v>
      </c>
      <c r="T2841" s="58"/>
      <c r="U2841" s="26" t="s">
        <v>19</v>
      </c>
      <c r="V2841" s="26" t="str">
        <f>VLOOKUP(P2841,'Customer List'!B:C,2,)</f>
        <v>Banglore</v>
      </c>
      <c r="W2841" s="59" t="s">
        <v>3629</v>
      </c>
      <c r="X2841" s="47"/>
      <c r="Y2841" s="26" t="str">
        <f t="shared" si="375"/>
        <v/>
      </c>
      <c r="Z2841" s="26" t="str">
        <f t="shared" si="376"/>
        <v/>
      </c>
      <c r="AA2841" s="26" t="str">
        <f t="shared" si="377"/>
        <v/>
      </c>
      <c r="AB2841" s="26" t="str">
        <f>VLOOKUP(U2841,'Currency Sheet'!A:C,3,)</f>
        <v>DOLLAR</v>
      </c>
    </row>
    <row r="2842" spans="1:28" x14ac:dyDescent="0.25">
      <c r="A2842" s="26">
        <f t="shared" si="379"/>
        <v>2841</v>
      </c>
      <c r="B2842" s="26" t="s">
        <v>3604</v>
      </c>
      <c r="C2842" s="47">
        <v>45912</v>
      </c>
      <c r="D2842" s="47">
        <v>45918</v>
      </c>
      <c r="E2842" s="8">
        <v>82.6</v>
      </c>
      <c r="F2842" s="8">
        <f t="shared" si="373"/>
        <v>7268.7999999999993</v>
      </c>
      <c r="G2842" s="56">
        <f t="shared" si="374"/>
        <v>82.6</v>
      </c>
      <c r="H2842" s="26">
        <v>740043</v>
      </c>
      <c r="I2842" s="26"/>
      <c r="J2842" s="26">
        <v>1</v>
      </c>
      <c r="K2842" s="26"/>
      <c r="L2842" s="26">
        <f t="shared" si="378"/>
        <v>1</v>
      </c>
      <c r="M2842" s="26"/>
      <c r="N2842" s="47"/>
      <c r="O2842" s="57"/>
      <c r="P2842" s="26" t="s">
        <v>1139</v>
      </c>
      <c r="Q2842" s="26"/>
      <c r="R2842" s="26"/>
      <c r="S2842" s="3">
        <v>4</v>
      </c>
      <c r="T2842" s="58"/>
      <c r="U2842" s="26" t="s">
        <v>19</v>
      </c>
      <c r="V2842" s="26" t="str">
        <f>VLOOKUP(P2842,'Customer List'!B:C,2,)</f>
        <v>Banglore</v>
      </c>
      <c r="W2842" s="59" t="s">
        <v>3629</v>
      </c>
      <c r="X2842" s="47"/>
      <c r="Y2842" s="26" t="str">
        <f t="shared" si="375"/>
        <v/>
      </c>
      <c r="Z2842" s="26" t="str">
        <f t="shared" si="376"/>
        <v/>
      </c>
      <c r="AA2842" s="26" t="str">
        <f t="shared" si="377"/>
        <v/>
      </c>
      <c r="AB2842" s="26" t="str">
        <f>VLOOKUP(U2842,'Currency Sheet'!A:C,3,)</f>
        <v>DOLLAR</v>
      </c>
    </row>
    <row r="2843" spans="1:28" x14ac:dyDescent="0.25">
      <c r="A2843" s="26">
        <f t="shared" si="379"/>
        <v>2842</v>
      </c>
      <c r="B2843" s="26" t="s">
        <v>3604</v>
      </c>
      <c r="C2843" s="47">
        <v>45912</v>
      </c>
      <c r="D2843" s="47">
        <v>45918</v>
      </c>
      <c r="E2843" s="8">
        <v>82.6</v>
      </c>
      <c r="F2843" s="8">
        <f t="shared" si="373"/>
        <v>7268.7999999999993</v>
      </c>
      <c r="G2843" s="56">
        <f t="shared" si="374"/>
        <v>82.6</v>
      </c>
      <c r="H2843" s="26">
        <v>740044</v>
      </c>
      <c r="I2843" s="26"/>
      <c r="J2843" s="26">
        <v>1</v>
      </c>
      <c r="K2843" s="26"/>
      <c r="L2843" s="26">
        <f t="shared" si="378"/>
        <v>1</v>
      </c>
      <c r="M2843" s="26"/>
      <c r="N2843" s="47"/>
      <c r="O2843" s="57"/>
      <c r="P2843" s="26" t="s">
        <v>1139</v>
      </c>
      <c r="Q2843" s="26"/>
      <c r="R2843" s="26"/>
      <c r="S2843" s="3">
        <v>4</v>
      </c>
      <c r="T2843" s="58"/>
      <c r="U2843" s="26" t="s">
        <v>19</v>
      </c>
      <c r="V2843" s="26" t="str">
        <f>VLOOKUP(P2843,'Customer List'!B:C,2,)</f>
        <v>Banglore</v>
      </c>
      <c r="W2843" s="59" t="s">
        <v>3629</v>
      </c>
      <c r="X2843" s="47"/>
      <c r="Y2843" s="26" t="str">
        <f t="shared" si="375"/>
        <v/>
      </c>
      <c r="Z2843" s="26" t="str">
        <f t="shared" si="376"/>
        <v/>
      </c>
      <c r="AA2843" s="26" t="str">
        <f t="shared" si="377"/>
        <v/>
      </c>
      <c r="AB2843" s="26" t="str">
        <f>VLOOKUP(U2843,'Currency Sheet'!A:C,3,)</f>
        <v>DOLLAR</v>
      </c>
    </row>
    <row r="2844" spans="1:28" x14ac:dyDescent="0.25">
      <c r="A2844" s="26">
        <f t="shared" si="379"/>
        <v>2843</v>
      </c>
      <c r="B2844" s="26" t="s">
        <v>3604</v>
      </c>
      <c r="C2844" s="47">
        <v>45912</v>
      </c>
      <c r="D2844" s="47">
        <v>45918</v>
      </c>
      <c r="E2844" s="8">
        <v>82.6</v>
      </c>
      <c r="F2844" s="8">
        <f t="shared" si="373"/>
        <v>7268.7999999999993</v>
      </c>
      <c r="G2844" s="56">
        <f t="shared" si="374"/>
        <v>82.6</v>
      </c>
      <c r="H2844" s="26">
        <v>740045</v>
      </c>
      <c r="I2844" s="26"/>
      <c r="J2844" s="26">
        <v>1</v>
      </c>
      <c r="K2844" s="26"/>
      <c r="L2844" s="26">
        <f t="shared" si="378"/>
        <v>1</v>
      </c>
      <c r="M2844" s="26"/>
      <c r="N2844" s="47"/>
      <c r="O2844" s="57"/>
      <c r="P2844" s="26" t="s">
        <v>1139</v>
      </c>
      <c r="Q2844" s="26"/>
      <c r="R2844" s="26"/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 t="s">
        <v>3629</v>
      </c>
      <c r="X2844" s="47"/>
      <c r="Y2844" s="26" t="str">
        <f t="shared" si="375"/>
        <v/>
      </c>
      <c r="Z2844" s="26" t="str">
        <f t="shared" si="376"/>
        <v/>
      </c>
      <c r="AA2844" s="26" t="str">
        <f t="shared" si="377"/>
        <v/>
      </c>
      <c r="AB2844" s="26" t="str">
        <f>VLOOKUP(U2844,'Currency Sheet'!A:C,3,)</f>
        <v>DOLLAR</v>
      </c>
    </row>
    <row r="2845" spans="1:28" x14ac:dyDescent="0.25">
      <c r="A2845" s="26">
        <f t="shared" si="379"/>
        <v>2844</v>
      </c>
      <c r="B2845" s="26" t="s">
        <v>3604</v>
      </c>
      <c r="C2845" s="47">
        <v>45912</v>
      </c>
      <c r="D2845" s="47">
        <v>45918</v>
      </c>
      <c r="E2845" s="8">
        <v>82.6</v>
      </c>
      <c r="F2845" s="8">
        <f t="shared" si="373"/>
        <v>7268.7999999999993</v>
      </c>
      <c r="G2845" s="56">
        <f t="shared" si="374"/>
        <v>82.6</v>
      </c>
      <c r="H2845" s="26">
        <v>740046</v>
      </c>
      <c r="I2845" s="26"/>
      <c r="J2845" s="26">
        <v>1</v>
      </c>
      <c r="K2845" s="26"/>
      <c r="L2845" s="26">
        <f t="shared" si="378"/>
        <v>1</v>
      </c>
      <c r="M2845" s="26"/>
      <c r="N2845" s="47"/>
      <c r="O2845" s="57"/>
      <c r="P2845" s="26" t="s">
        <v>1139</v>
      </c>
      <c r="Q2845" s="26"/>
      <c r="R2845" s="26"/>
      <c r="S2845" s="3">
        <v>4</v>
      </c>
      <c r="T2845" s="58"/>
      <c r="U2845" s="26" t="s">
        <v>19</v>
      </c>
      <c r="V2845" s="26" t="str">
        <f>VLOOKUP(P2845,'Customer List'!B:C,2,)</f>
        <v>Banglore</v>
      </c>
      <c r="W2845" s="59" t="s">
        <v>3629</v>
      </c>
      <c r="X2845" s="47"/>
      <c r="Y2845" s="26" t="str">
        <f t="shared" si="375"/>
        <v/>
      </c>
      <c r="Z2845" s="26" t="str">
        <f t="shared" si="376"/>
        <v/>
      </c>
      <c r="AA2845" s="26" t="str">
        <f t="shared" si="377"/>
        <v/>
      </c>
      <c r="AB2845" s="26" t="str">
        <f>VLOOKUP(U2845,'Currency Sheet'!A:C,3,)</f>
        <v>DOLLAR</v>
      </c>
    </row>
    <row r="2846" spans="1:28" x14ac:dyDescent="0.25">
      <c r="A2846" s="26">
        <f t="shared" si="379"/>
        <v>2845</v>
      </c>
      <c r="B2846" s="26" t="s">
        <v>3604</v>
      </c>
      <c r="C2846" s="47">
        <v>45912</v>
      </c>
      <c r="D2846" s="47">
        <v>45918</v>
      </c>
      <c r="E2846" s="8">
        <v>82.6</v>
      </c>
      <c r="F2846" s="8">
        <f t="shared" si="373"/>
        <v>7268.7999999999993</v>
      </c>
      <c r="G2846" s="56">
        <f t="shared" si="374"/>
        <v>82.6</v>
      </c>
      <c r="H2846" s="26">
        <v>740047</v>
      </c>
      <c r="I2846" s="26"/>
      <c r="J2846" s="26">
        <v>1</v>
      </c>
      <c r="K2846" s="26"/>
      <c r="L2846" s="26">
        <f t="shared" si="378"/>
        <v>1</v>
      </c>
      <c r="M2846" s="26"/>
      <c r="N2846" s="47"/>
      <c r="O2846" s="57"/>
      <c r="P2846" s="26" t="s">
        <v>1139</v>
      </c>
      <c r="Q2846" s="26"/>
      <c r="R2846" s="26"/>
      <c r="S2846" s="3">
        <v>4</v>
      </c>
      <c r="T2846" s="58"/>
      <c r="U2846" s="26" t="s">
        <v>19</v>
      </c>
      <c r="V2846" s="26" t="str">
        <f>VLOOKUP(P2846,'Customer List'!B:C,2,)</f>
        <v>Banglore</v>
      </c>
      <c r="W2846" s="59" t="s">
        <v>3629</v>
      </c>
      <c r="X2846" s="47"/>
      <c r="Y2846" s="26" t="str">
        <f t="shared" si="375"/>
        <v/>
      </c>
      <c r="Z2846" s="26" t="str">
        <f t="shared" si="376"/>
        <v/>
      </c>
      <c r="AA2846" s="26" t="str">
        <f t="shared" si="377"/>
        <v/>
      </c>
      <c r="AB2846" s="26" t="str">
        <f>VLOOKUP(U2846,'Currency Sheet'!A:C,3,)</f>
        <v>DOLLAR</v>
      </c>
    </row>
    <row r="2847" spans="1:28" x14ac:dyDescent="0.25">
      <c r="A2847" s="26">
        <f t="shared" si="379"/>
        <v>2846</v>
      </c>
      <c r="B2847" s="26" t="s">
        <v>3604</v>
      </c>
      <c r="C2847" s="47">
        <v>45912</v>
      </c>
      <c r="D2847" s="47">
        <v>45918</v>
      </c>
      <c r="E2847" s="8">
        <v>82.6</v>
      </c>
      <c r="F2847" s="8">
        <f t="shared" si="373"/>
        <v>7268.7999999999993</v>
      </c>
      <c r="G2847" s="56">
        <f t="shared" si="374"/>
        <v>82.6</v>
      </c>
      <c r="H2847" s="26">
        <v>740052</v>
      </c>
      <c r="I2847" s="26"/>
      <c r="J2847" s="26">
        <v>1</v>
      </c>
      <c r="K2847" s="26"/>
      <c r="L2847" s="26">
        <f t="shared" si="378"/>
        <v>1</v>
      </c>
      <c r="M2847" s="26"/>
      <c r="N2847" s="47"/>
      <c r="O2847" s="57"/>
      <c r="P2847" s="26" t="s">
        <v>1139</v>
      </c>
      <c r="Q2847" s="26"/>
      <c r="R2847" s="26"/>
      <c r="S2847" s="3">
        <v>4</v>
      </c>
      <c r="T2847" s="58"/>
      <c r="U2847" s="26" t="s">
        <v>19</v>
      </c>
      <c r="V2847" s="26" t="str">
        <f>VLOOKUP(P2847,'Customer List'!B:C,2,)</f>
        <v>Banglore</v>
      </c>
      <c r="W2847" s="59" t="s">
        <v>3629</v>
      </c>
      <c r="X2847" s="47"/>
      <c r="Y2847" s="26" t="str">
        <f t="shared" si="375"/>
        <v/>
      </c>
      <c r="Z2847" s="26" t="str">
        <f t="shared" si="376"/>
        <v/>
      </c>
      <c r="AA2847" s="26" t="str">
        <f t="shared" si="377"/>
        <v/>
      </c>
      <c r="AB2847" s="26" t="str">
        <f>VLOOKUP(U2847,'Currency Sheet'!A:C,3,)</f>
        <v>DOLLAR</v>
      </c>
    </row>
    <row r="2848" spans="1:28" x14ac:dyDescent="0.25">
      <c r="A2848" s="26">
        <f t="shared" si="379"/>
        <v>2847</v>
      </c>
      <c r="B2848" s="26" t="s">
        <v>3604</v>
      </c>
      <c r="C2848" s="47">
        <v>45912</v>
      </c>
      <c r="D2848" s="47">
        <v>45918</v>
      </c>
      <c r="E2848" s="8">
        <v>82.6</v>
      </c>
      <c r="F2848" s="8">
        <f t="shared" si="373"/>
        <v>7268.7999999999993</v>
      </c>
      <c r="G2848" s="56">
        <f t="shared" si="374"/>
        <v>82.6</v>
      </c>
      <c r="H2848" s="26">
        <v>740053</v>
      </c>
      <c r="I2848" s="26"/>
      <c r="J2848" s="26">
        <v>1</v>
      </c>
      <c r="K2848" s="26"/>
      <c r="L2848" s="26">
        <f t="shared" si="378"/>
        <v>1</v>
      </c>
      <c r="M2848" s="26"/>
      <c r="N2848" s="47"/>
      <c r="O2848" s="57"/>
      <c r="P2848" s="26" t="s">
        <v>1139</v>
      </c>
      <c r="Q2848" s="26"/>
      <c r="R2848" s="26"/>
      <c r="S2848" s="3">
        <v>4</v>
      </c>
      <c r="T2848" s="58"/>
      <c r="U2848" s="26" t="s">
        <v>19</v>
      </c>
      <c r="V2848" s="26" t="str">
        <f>VLOOKUP(P2848,'Customer List'!B:C,2,)</f>
        <v>Banglore</v>
      </c>
      <c r="W2848" s="59" t="s">
        <v>3629</v>
      </c>
      <c r="X2848" s="47"/>
      <c r="Y2848" s="26" t="str">
        <f t="shared" si="375"/>
        <v/>
      </c>
      <c r="Z2848" s="26" t="str">
        <f t="shared" si="376"/>
        <v/>
      </c>
      <c r="AA2848" s="26" t="str">
        <f t="shared" si="377"/>
        <v/>
      </c>
      <c r="AB2848" s="26" t="str">
        <f>VLOOKUP(U2848,'Currency Sheet'!A:C,3,)</f>
        <v>DOLLAR</v>
      </c>
    </row>
    <row r="2849" spans="1:28" x14ac:dyDescent="0.25">
      <c r="A2849" s="26">
        <f t="shared" si="379"/>
        <v>2848</v>
      </c>
      <c r="B2849" s="26" t="s">
        <v>3604</v>
      </c>
      <c r="C2849" s="47">
        <v>45912</v>
      </c>
      <c r="D2849" s="47">
        <v>45918</v>
      </c>
      <c r="E2849" s="8">
        <v>82.6</v>
      </c>
      <c r="F2849" s="8">
        <f t="shared" si="373"/>
        <v>7268.7999999999993</v>
      </c>
      <c r="G2849" s="56">
        <f t="shared" si="374"/>
        <v>82.6</v>
      </c>
      <c r="H2849" s="26">
        <v>740368</v>
      </c>
      <c r="I2849" s="26"/>
      <c r="J2849" s="26">
        <v>1</v>
      </c>
      <c r="K2849" s="26"/>
      <c r="L2849" s="26">
        <f t="shared" si="378"/>
        <v>1</v>
      </c>
      <c r="M2849" s="26"/>
      <c r="N2849" s="47"/>
      <c r="O2849" s="57"/>
      <c r="P2849" s="26" t="s">
        <v>1139</v>
      </c>
      <c r="Q2849" s="26"/>
      <c r="R2849" s="26"/>
      <c r="S2849" s="3">
        <v>4</v>
      </c>
      <c r="T2849" s="58"/>
      <c r="U2849" s="26" t="s">
        <v>19</v>
      </c>
      <c r="V2849" s="26" t="str">
        <f>VLOOKUP(P2849,'Customer List'!B:C,2,)</f>
        <v>Banglore</v>
      </c>
      <c r="W2849" s="59" t="s">
        <v>3629</v>
      </c>
      <c r="X2849" s="47"/>
      <c r="Y2849" s="26" t="str">
        <f t="shared" si="375"/>
        <v/>
      </c>
      <c r="Z2849" s="26" t="str">
        <f t="shared" si="376"/>
        <v/>
      </c>
      <c r="AA2849" s="26" t="str">
        <f t="shared" si="377"/>
        <v/>
      </c>
      <c r="AB2849" s="26" t="str">
        <f>VLOOKUP(U2849,'Currency Sheet'!A:C,3,)</f>
        <v>DOLLAR</v>
      </c>
    </row>
    <row r="2850" spans="1:28" x14ac:dyDescent="0.25">
      <c r="A2850" s="26">
        <f t="shared" si="379"/>
        <v>2849</v>
      </c>
      <c r="B2850" s="26" t="s">
        <v>3604</v>
      </c>
      <c r="C2850" s="47">
        <v>45912</v>
      </c>
      <c r="D2850" s="47">
        <v>45918</v>
      </c>
      <c r="E2850" s="8">
        <v>82.6</v>
      </c>
      <c r="F2850" s="8">
        <f t="shared" si="373"/>
        <v>7268.7999999999993</v>
      </c>
      <c r="G2850" s="56">
        <f t="shared" si="374"/>
        <v>82.6</v>
      </c>
      <c r="H2850" s="26">
        <v>740717</v>
      </c>
      <c r="I2850" s="26"/>
      <c r="J2850" s="26">
        <v>1</v>
      </c>
      <c r="K2850" s="26"/>
      <c r="L2850" s="26">
        <f t="shared" si="378"/>
        <v>1</v>
      </c>
      <c r="M2850" s="26"/>
      <c r="N2850" s="47"/>
      <c r="O2850" s="57"/>
      <c r="P2850" s="26" t="s">
        <v>1139</v>
      </c>
      <c r="Q2850" s="26"/>
      <c r="R2850" s="26"/>
      <c r="S2850" s="3">
        <v>4</v>
      </c>
      <c r="T2850" s="58"/>
      <c r="U2850" s="26" t="s">
        <v>19</v>
      </c>
      <c r="V2850" s="26" t="str">
        <f>VLOOKUP(P2850,'Customer List'!B:C,2,)</f>
        <v>Banglore</v>
      </c>
      <c r="W2850" s="59" t="s">
        <v>3629</v>
      </c>
      <c r="X2850" s="47"/>
      <c r="Y2850" s="26" t="str">
        <f t="shared" si="375"/>
        <v/>
      </c>
      <c r="Z2850" s="26" t="str">
        <f t="shared" si="376"/>
        <v/>
      </c>
      <c r="AA2850" s="26" t="str">
        <f t="shared" si="377"/>
        <v/>
      </c>
      <c r="AB2850" s="26" t="str">
        <f>VLOOKUP(U2850,'Currency Sheet'!A:C,3,)</f>
        <v>DOLLAR</v>
      </c>
    </row>
    <row r="2851" spans="1:28" x14ac:dyDescent="0.25">
      <c r="A2851" s="26">
        <f t="shared" si="379"/>
        <v>2850</v>
      </c>
      <c r="B2851" s="26" t="s">
        <v>3604</v>
      </c>
      <c r="C2851" s="47">
        <v>45912</v>
      </c>
      <c r="D2851" s="47">
        <v>45918</v>
      </c>
      <c r="E2851" s="8">
        <v>1</v>
      </c>
      <c r="F2851" s="8">
        <f t="shared" si="373"/>
        <v>88</v>
      </c>
      <c r="G2851" s="56">
        <f t="shared" si="374"/>
        <v>1</v>
      </c>
      <c r="H2851" s="26">
        <v>740809</v>
      </c>
      <c r="I2851" s="26"/>
      <c r="J2851" s="26">
        <v>1</v>
      </c>
      <c r="K2851" s="26"/>
      <c r="L2851" s="26">
        <f t="shared" si="378"/>
        <v>1</v>
      </c>
      <c r="M2851" s="26"/>
      <c r="N2851" s="47"/>
      <c r="O2851" s="57"/>
      <c r="P2851" s="26" t="s">
        <v>3626</v>
      </c>
      <c r="Q2851" s="26"/>
      <c r="R2851" s="26"/>
      <c r="S2851" s="3">
        <v>4</v>
      </c>
      <c r="T2851" s="58" t="s">
        <v>3627</v>
      </c>
      <c r="U2851" s="26" t="s">
        <v>19</v>
      </c>
      <c r="V2851" s="26" t="e">
        <f>VLOOKUP(P2851,'Customer List'!B:C,2,)</f>
        <v>#N/A</v>
      </c>
      <c r="W2851" s="59" t="s">
        <v>3627</v>
      </c>
      <c r="X2851" s="47"/>
      <c r="Y2851" s="26" t="str">
        <f t="shared" si="375"/>
        <v/>
      </c>
      <c r="Z2851" s="26" t="str">
        <f t="shared" si="376"/>
        <v/>
      </c>
      <c r="AA2851" s="26" t="str">
        <f t="shared" si="377"/>
        <v/>
      </c>
      <c r="AB2851" s="26" t="str">
        <f>VLOOKUP(U2851,'Currency Sheet'!A:C,3,)</f>
        <v>DOLLAR</v>
      </c>
    </row>
    <row r="2852" spans="1:28" x14ac:dyDescent="0.25">
      <c r="A2852" s="26">
        <f t="shared" si="379"/>
        <v>2851</v>
      </c>
      <c r="B2852" s="26" t="s">
        <v>3604</v>
      </c>
      <c r="C2852" s="47">
        <v>45912</v>
      </c>
      <c r="D2852" s="47">
        <v>45918</v>
      </c>
      <c r="E2852" s="8">
        <v>205.8</v>
      </c>
      <c r="F2852" s="8">
        <f t="shared" si="373"/>
        <v>18110.400000000001</v>
      </c>
      <c r="G2852" s="56">
        <f t="shared" si="374"/>
        <v>205.8</v>
      </c>
      <c r="H2852" s="26">
        <v>741041</v>
      </c>
      <c r="I2852" s="26"/>
      <c r="J2852" s="26">
        <v>1</v>
      </c>
      <c r="K2852" s="26"/>
      <c r="L2852" s="26">
        <f t="shared" si="378"/>
        <v>1</v>
      </c>
      <c r="M2852" s="26"/>
      <c r="N2852" s="47"/>
      <c r="O2852" s="57"/>
      <c r="P2852" s="26" t="s">
        <v>1139</v>
      </c>
      <c r="Q2852" s="26"/>
      <c r="R2852" s="26"/>
      <c r="S2852" s="3">
        <v>4</v>
      </c>
      <c r="T2852" s="58"/>
      <c r="U2852" s="26" t="s">
        <v>19</v>
      </c>
      <c r="V2852" s="26" t="str">
        <f>VLOOKUP(P2852,'Customer List'!B:C,2,)</f>
        <v>Banglore</v>
      </c>
      <c r="W2852" s="59" t="s">
        <v>3629</v>
      </c>
      <c r="X2852" s="47"/>
      <c r="Y2852" s="26" t="str">
        <f t="shared" si="375"/>
        <v/>
      </c>
      <c r="Z2852" s="26" t="str">
        <f t="shared" si="376"/>
        <v/>
      </c>
      <c r="AA2852" s="26" t="str">
        <f t="shared" si="377"/>
        <v/>
      </c>
      <c r="AB2852" s="26" t="str">
        <f>VLOOKUP(U2852,'Currency Sheet'!A:C,3,)</f>
        <v>DOLLAR</v>
      </c>
    </row>
    <row r="2853" spans="1:28" x14ac:dyDescent="0.25">
      <c r="A2853" s="26">
        <f t="shared" si="379"/>
        <v>2852</v>
      </c>
      <c r="B2853" s="26" t="s">
        <v>3604</v>
      </c>
      <c r="C2853" s="47">
        <v>45912</v>
      </c>
      <c r="D2853" s="47">
        <v>45918</v>
      </c>
      <c r="E2853" s="8">
        <v>41.3</v>
      </c>
      <c r="F2853" s="8">
        <f t="shared" si="373"/>
        <v>3634.3999999999996</v>
      </c>
      <c r="G2853" s="56">
        <f t="shared" si="374"/>
        <v>41.3</v>
      </c>
      <c r="H2853" s="26">
        <v>741042</v>
      </c>
      <c r="I2853" s="26"/>
      <c r="J2853" s="26">
        <v>1</v>
      </c>
      <c r="K2853" s="26"/>
      <c r="L2853" s="26">
        <f t="shared" si="378"/>
        <v>1</v>
      </c>
      <c r="M2853" s="26"/>
      <c r="N2853" s="47"/>
      <c r="O2853" s="57"/>
      <c r="P2853" s="26" t="s">
        <v>1139</v>
      </c>
      <c r="Q2853" s="26"/>
      <c r="R2853" s="26"/>
      <c r="S2853" s="3">
        <v>4</v>
      </c>
      <c r="T2853" s="58"/>
      <c r="U2853" s="26" t="s">
        <v>19</v>
      </c>
      <c r="V2853" s="26" t="str">
        <f>VLOOKUP(P2853,'Customer List'!B:C,2,)</f>
        <v>Banglore</v>
      </c>
      <c r="W2853" s="59" t="s">
        <v>3629</v>
      </c>
      <c r="X2853" s="47"/>
      <c r="Y2853" s="26" t="str">
        <f t="shared" si="375"/>
        <v/>
      </c>
      <c r="Z2853" s="26" t="str">
        <f t="shared" si="376"/>
        <v/>
      </c>
      <c r="AA2853" s="26" t="str">
        <f t="shared" si="377"/>
        <v/>
      </c>
      <c r="AB2853" s="26" t="str">
        <f>VLOOKUP(U2853,'Currency Sheet'!A:C,3,)</f>
        <v>DOLLAR</v>
      </c>
    </row>
    <row r="2854" spans="1:28" x14ac:dyDescent="0.25">
      <c r="A2854" s="26">
        <f t="shared" si="379"/>
        <v>2853</v>
      </c>
      <c r="B2854" s="26" t="s">
        <v>3604</v>
      </c>
      <c r="C2854" s="47">
        <v>45912</v>
      </c>
      <c r="D2854" s="47">
        <v>45918</v>
      </c>
      <c r="E2854" s="8">
        <v>171.75</v>
      </c>
      <c r="F2854" s="8">
        <f t="shared" si="373"/>
        <v>15114</v>
      </c>
      <c r="G2854" s="56">
        <f t="shared" si="374"/>
        <v>171.75</v>
      </c>
      <c r="H2854" s="26">
        <v>846102</v>
      </c>
      <c r="I2854" s="26"/>
      <c r="J2854" s="26">
        <v>1</v>
      </c>
      <c r="K2854" s="26"/>
      <c r="L2854" s="26">
        <f t="shared" si="378"/>
        <v>1</v>
      </c>
      <c r="M2854" s="26"/>
      <c r="N2854" s="47"/>
      <c r="O2854" s="57"/>
      <c r="P2854" s="26" t="s">
        <v>622</v>
      </c>
      <c r="Q2854" s="26"/>
      <c r="R2854" s="26"/>
      <c r="S2854" s="3">
        <v>4</v>
      </c>
      <c r="T2854" s="58"/>
      <c r="U2854" s="26" t="s">
        <v>19</v>
      </c>
      <c r="V2854" s="26" t="str">
        <f>VLOOKUP(P2854,'Customer List'!B:C,2,)</f>
        <v>Hyderabad</v>
      </c>
      <c r="W2854" s="59" t="s">
        <v>3618</v>
      </c>
      <c r="X2854" s="47"/>
      <c r="Y2854" s="26" t="str">
        <f t="shared" si="375"/>
        <v/>
      </c>
      <c r="Z2854" s="26" t="str">
        <f t="shared" si="376"/>
        <v/>
      </c>
      <c r="AA2854" s="26" t="str">
        <f t="shared" si="377"/>
        <v/>
      </c>
      <c r="AB2854" s="26" t="str">
        <f>VLOOKUP(U2854,'Currency Sheet'!A:C,3,)</f>
        <v>DOLLAR</v>
      </c>
    </row>
    <row r="2855" spans="1:28" x14ac:dyDescent="0.25">
      <c r="A2855" s="26">
        <f t="shared" si="379"/>
        <v>2854</v>
      </c>
      <c r="B2855" s="26" t="s">
        <v>3604</v>
      </c>
      <c r="C2855" s="47">
        <v>45912</v>
      </c>
      <c r="D2855" s="47">
        <v>45918</v>
      </c>
      <c r="E2855" s="8">
        <v>990</v>
      </c>
      <c r="F2855" s="8">
        <f t="shared" si="373"/>
        <v>87120</v>
      </c>
      <c r="G2855" s="56">
        <f t="shared" si="374"/>
        <v>1980</v>
      </c>
      <c r="H2855" s="26">
        <v>900007328</v>
      </c>
      <c r="I2855" s="26"/>
      <c r="J2855" s="26">
        <v>2</v>
      </c>
      <c r="K2855" s="26"/>
      <c r="L2855" s="26">
        <f t="shared" si="378"/>
        <v>2</v>
      </c>
      <c r="M2855" s="26"/>
      <c r="N2855" s="47"/>
      <c r="O2855" s="57"/>
      <c r="P2855" s="26" t="s">
        <v>3616</v>
      </c>
      <c r="Q2855" s="26"/>
      <c r="R2855" s="26"/>
      <c r="S2855" s="3">
        <v>4</v>
      </c>
      <c r="T2855" s="58"/>
      <c r="U2855" s="26" t="s">
        <v>19</v>
      </c>
      <c r="V2855" s="26" t="str">
        <f>VLOOKUP(P2855,'Customer List'!B:C,2,)</f>
        <v>MADURAI</v>
      </c>
      <c r="W2855" s="59" t="s">
        <v>3618</v>
      </c>
      <c r="X2855" s="47"/>
      <c r="Y2855" s="26" t="str">
        <f t="shared" si="375"/>
        <v/>
      </c>
      <c r="Z2855" s="26" t="str">
        <f t="shared" si="376"/>
        <v/>
      </c>
      <c r="AA2855" s="26" t="str">
        <f t="shared" si="377"/>
        <v/>
      </c>
      <c r="AB2855" s="26" t="str">
        <f>VLOOKUP(U2855,'Currency Sheet'!A:C,3,)</f>
        <v>DOLLAR</v>
      </c>
    </row>
    <row r="2856" spans="1:28" x14ac:dyDescent="0.25">
      <c r="A2856" s="26">
        <f t="shared" si="379"/>
        <v>2855</v>
      </c>
      <c r="B2856" s="26" t="s">
        <v>3604</v>
      </c>
      <c r="C2856" s="47">
        <v>45912</v>
      </c>
      <c r="D2856" s="47">
        <v>45918</v>
      </c>
      <c r="E2856" s="8">
        <v>1540</v>
      </c>
      <c r="F2856" s="8">
        <f t="shared" si="373"/>
        <v>135520</v>
      </c>
      <c r="G2856" s="56">
        <f t="shared" si="374"/>
        <v>3080</v>
      </c>
      <c r="H2856" s="26">
        <v>900007329</v>
      </c>
      <c r="I2856" s="26"/>
      <c r="J2856" s="26">
        <v>2</v>
      </c>
      <c r="K2856" s="26"/>
      <c r="L2856" s="26">
        <f t="shared" si="378"/>
        <v>2</v>
      </c>
      <c r="M2856" s="26"/>
      <c r="N2856" s="47"/>
      <c r="O2856" s="57"/>
      <c r="P2856" s="26" t="s">
        <v>3616</v>
      </c>
      <c r="Q2856" s="26"/>
      <c r="R2856" s="26"/>
      <c r="S2856" s="3">
        <v>4</v>
      </c>
      <c r="T2856" s="58"/>
      <c r="U2856" s="26" t="s">
        <v>19</v>
      </c>
      <c r="V2856" s="26" t="str">
        <f>VLOOKUP(P2856,'Customer List'!B:C,2,)</f>
        <v>MADURAI</v>
      </c>
      <c r="W2856" s="59" t="s">
        <v>3618</v>
      </c>
      <c r="X2856" s="47"/>
      <c r="Y2856" s="26" t="str">
        <f t="shared" si="375"/>
        <v/>
      </c>
      <c r="Z2856" s="26" t="str">
        <f t="shared" si="376"/>
        <v/>
      </c>
      <c r="AA2856" s="26" t="str">
        <f t="shared" si="377"/>
        <v/>
      </c>
      <c r="AB2856" s="26" t="str">
        <f>VLOOKUP(U2856,'Currency Sheet'!A:C,3,)</f>
        <v>DOLLAR</v>
      </c>
    </row>
    <row r="2857" spans="1:28" x14ac:dyDescent="0.25">
      <c r="A2857" s="26">
        <f t="shared" si="379"/>
        <v>2856</v>
      </c>
      <c r="B2857" s="26" t="s">
        <v>3604</v>
      </c>
      <c r="C2857" s="47">
        <v>45912</v>
      </c>
      <c r="D2857" s="47">
        <v>45918</v>
      </c>
      <c r="E2857" s="8">
        <v>62.3</v>
      </c>
      <c r="F2857" s="8">
        <f t="shared" si="373"/>
        <v>5482.4</v>
      </c>
      <c r="G2857" s="56">
        <f t="shared" si="374"/>
        <v>62.3</v>
      </c>
      <c r="H2857" s="26">
        <v>906113</v>
      </c>
      <c r="I2857" s="26"/>
      <c r="J2857" s="26">
        <v>1</v>
      </c>
      <c r="K2857" s="26"/>
      <c r="L2857" s="26">
        <f t="shared" si="378"/>
        <v>1</v>
      </c>
      <c r="M2857" s="26"/>
      <c r="N2857" s="47"/>
      <c r="O2857" s="57"/>
      <c r="P2857" s="26" t="s">
        <v>622</v>
      </c>
      <c r="Q2857" s="26"/>
      <c r="R2857" s="26"/>
      <c r="S2857" s="3">
        <v>4</v>
      </c>
      <c r="T2857" s="58"/>
      <c r="U2857" s="26" t="s">
        <v>19</v>
      </c>
      <c r="V2857" s="26" t="str">
        <f>VLOOKUP(P2857,'Customer List'!B:C,2,)</f>
        <v>Hyderabad</v>
      </c>
      <c r="W2857" s="59" t="s">
        <v>3618</v>
      </c>
      <c r="X2857" s="47"/>
      <c r="Y2857" s="26" t="str">
        <f t="shared" si="375"/>
        <v/>
      </c>
      <c r="Z2857" s="26" t="str">
        <f t="shared" si="376"/>
        <v/>
      </c>
      <c r="AA2857" s="26" t="str">
        <f t="shared" si="377"/>
        <v/>
      </c>
      <c r="AB2857" s="26" t="str">
        <f>VLOOKUP(U2857,'Currency Sheet'!A:C,3,)</f>
        <v>DOLLAR</v>
      </c>
    </row>
    <row r="2858" spans="1:28" x14ac:dyDescent="0.25">
      <c r="A2858" s="26">
        <f t="shared" si="379"/>
        <v>2857</v>
      </c>
      <c r="B2858" s="26" t="s">
        <v>3604</v>
      </c>
      <c r="C2858" s="47">
        <v>45912</v>
      </c>
      <c r="D2858" s="47">
        <v>45918</v>
      </c>
      <c r="E2858" s="8">
        <v>152.6</v>
      </c>
      <c r="F2858" s="8">
        <f t="shared" si="373"/>
        <v>13428.8</v>
      </c>
      <c r="G2858" s="56">
        <f t="shared" si="374"/>
        <v>152.6</v>
      </c>
      <c r="H2858" s="26">
        <v>921304</v>
      </c>
      <c r="I2858" s="26"/>
      <c r="J2858" s="26">
        <v>1</v>
      </c>
      <c r="K2858" s="26"/>
      <c r="L2858" s="26">
        <f t="shared" si="378"/>
        <v>1</v>
      </c>
      <c r="M2858" s="26"/>
      <c r="N2858" s="47"/>
      <c r="O2858" s="57"/>
      <c r="P2858" s="26" t="s">
        <v>277</v>
      </c>
      <c r="Q2858" s="26"/>
      <c r="R2858" s="26"/>
      <c r="S2858" s="3">
        <v>4</v>
      </c>
      <c r="T2858" s="58"/>
      <c r="U2858" s="26" t="s">
        <v>19</v>
      </c>
      <c r="V2858" s="26" t="str">
        <f>VLOOKUP(P2858,'Customer List'!B:C,2,)</f>
        <v>Pune</v>
      </c>
      <c r="W2858" s="59" t="s">
        <v>3618</v>
      </c>
      <c r="X2858" s="47"/>
      <c r="Y2858" s="26" t="str">
        <f t="shared" si="375"/>
        <v/>
      </c>
      <c r="Z2858" s="26" t="str">
        <f t="shared" si="376"/>
        <v/>
      </c>
      <c r="AA2858" s="26" t="str">
        <f t="shared" si="377"/>
        <v/>
      </c>
      <c r="AB2858" s="26" t="str">
        <f>VLOOKUP(U2858,'Currency Sheet'!A:C,3,)</f>
        <v>DOLLAR</v>
      </c>
    </row>
    <row r="2859" spans="1:28" x14ac:dyDescent="0.25">
      <c r="A2859" s="26">
        <f t="shared" si="379"/>
        <v>2858</v>
      </c>
      <c r="B2859" s="26" t="s">
        <v>3604</v>
      </c>
      <c r="C2859" s="47">
        <v>45912</v>
      </c>
      <c r="D2859" s="47">
        <v>45918</v>
      </c>
      <c r="E2859" s="8">
        <v>88.9</v>
      </c>
      <c r="F2859" s="8">
        <f t="shared" si="373"/>
        <v>7823.2000000000007</v>
      </c>
      <c r="G2859" s="56">
        <f t="shared" si="374"/>
        <v>88.9</v>
      </c>
      <c r="H2859" s="26">
        <v>926201</v>
      </c>
      <c r="I2859" s="26"/>
      <c r="J2859" s="26">
        <v>1</v>
      </c>
      <c r="K2859" s="26"/>
      <c r="L2859" s="26">
        <f t="shared" si="378"/>
        <v>1</v>
      </c>
      <c r="M2859" s="26"/>
      <c r="N2859" s="47"/>
      <c r="O2859" s="57"/>
      <c r="P2859" s="26" t="s">
        <v>277</v>
      </c>
      <c r="Q2859" s="26"/>
      <c r="R2859" s="26"/>
      <c r="S2859" s="3" t="s">
        <v>300</v>
      </c>
      <c r="T2859" s="58"/>
      <c r="U2859" s="26" t="s">
        <v>19</v>
      </c>
      <c r="V2859" s="26" t="str">
        <f>VLOOKUP(P2859,'Customer List'!B:C,2,)</f>
        <v>Pune</v>
      </c>
      <c r="W2859" s="59" t="s">
        <v>3618</v>
      </c>
      <c r="X2859" s="47"/>
      <c r="Y2859" s="26" t="str">
        <f t="shared" si="375"/>
        <v/>
      </c>
      <c r="Z2859" s="26" t="str">
        <f t="shared" si="376"/>
        <v/>
      </c>
      <c r="AA2859" s="26" t="str">
        <f t="shared" si="377"/>
        <v/>
      </c>
      <c r="AB2859" s="26" t="str">
        <f>VLOOKUP(U2859,'Currency Sheet'!A:C,3,)</f>
        <v>DOLLAR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75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75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1</v>
      </c>
      <c r="I991" s="31">
        <f t="shared" si="77"/>
        <v>86803.199999999997</v>
      </c>
      <c r="J991" s="33">
        <f>SUMIFS(MasterSheet!L:L, MasterSheet!B:B, A991, MasterSheet!D:D, B991, MasterSheet!H:H, C991)</f>
        <v>0</v>
      </c>
      <c r="K991" s="33">
        <f t="shared" si="78"/>
        <v>0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0</v>
      </c>
      <c r="I2290" s="31">
        <f t="shared" si="195"/>
        <v>0</v>
      </c>
      <c r="J2290" s="33">
        <f>SUMIFS(MasterSheet!L:L, MasterSheet!B:B, A2290, MasterSheet!D:D, B2290, MasterSheet!H:H, C2290)</f>
        <v>1</v>
      </c>
      <c r="K2290" s="33">
        <f t="shared" si="196"/>
        <v>431.20000000000005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0</v>
      </c>
      <c r="I2291" s="31">
        <f t="shared" si="195"/>
        <v>0</v>
      </c>
      <c r="J2291" s="33">
        <f>SUMIFS(MasterSheet!L:L, MasterSheet!B:B, A2291, MasterSheet!D:D, B2291, MasterSheet!H:H, C2291)</f>
        <v>1</v>
      </c>
      <c r="K2291" s="33">
        <f t="shared" si="196"/>
        <v>18110.400000000001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0</v>
      </c>
      <c r="I2292" s="31">
        <f t="shared" si="195"/>
        <v>0</v>
      </c>
      <c r="J2292" s="33">
        <f>SUMIFS(MasterSheet!L:L, MasterSheet!B:B, A2292, MasterSheet!D:D, B2292, MasterSheet!H:H, C2292)</f>
        <v>1</v>
      </c>
      <c r="K2292" s="33">
        <f t="shared" si="196"/>
        <v>3634.3999999999996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0</v>
      </c>
      <c r="I2293" s="31">
        <f t="shared" si="195"/>
        <v>0</v>
      </c>
      <c r="J2293" s="33">
        <f>SUMIFS(MasterSheet!L:L, MasterSheet!B:B, A2293, MasterSheet!D:D, B2293, MasterSheet!H:H, C2293)</f>
        <v>1</v>
      </c>
      <c r="K2293" s="33">
        <f t="shared" si="196"/>
        <v>7268.7999999999993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0</v>
      </c>
      <c r="I2294" s="31">
        <f t="shared" si="195"/>
        <v>0</v>
      </c>
      <c r="J2294" s="33">
        <f>SUMIFS(MasterSheet!L:L, MasterSheet!B:B, A2294, MasterSheet!D:D, B2294, MasterSheet!H:H, C2294)</f>
        <v>1</v>
      </c>
      <c r="K2294" s="33">
        <f t="shared" si="196"/>
        <v>7268.7999999999993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0</v>
      </c>
      <c r="I2295" s="31">
        <f t="shared" si="195"/>
        <v>0</v>
      </c>
      <c r="J2295" s="33">
        <f>SUMIFS(MasterSheet!L:L, MasterSheet!B:B, A2295, MasterSheet!D:D, B2295, MasterSheet!H:H, C2295)</f>
        <v>1</v>
      </c>
      <c r="K2295" s="33">
        <f t="shared" si="196"/>
        <v>7268.7999999999993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0</v>
      </c>
      <c r="I2296" s="31">
        <f t="shared" si="195"/>
        <v>0</v>
      </c>
      <c r="J2296" s="33">
        <f>SUMIFS(MasterSheet!L:L, MasterSheet!B:B, A2296, MasterSheet!D:D, B2296, MasterSheet!H:H, C2296)</f>
        <v>1</v>
      </c>
      <c r="K2296" s="33">
        <f t="shared" si="196"/>
        <v>7268.7999999999993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0</v>
      </c>
      <c r="I2297" s="31">
        <f t="shared" si="195"/>
        <v>0</v>
      </c>
      <c r="J2297" s="33">
        <f>SUMIFS(MasterSheet!L:L, MasterSheet!B:B, A2297, MasterSheet!D:D, B2297, MasterSheet!H:H, C2297)</f>
        <v>1</v>
      </c>
      <c r="K2297" s="33">
        <f t="shared" si="196"/>
        <v>7268.7999999999993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0</v>
      </c>
      <c r="I2298" s="31">
        <f t="shared" si="195"/>
        <v>0</v>
      </c>
      <c r="J2298" s="33">
        <f>SUMIFS(MasterSheet!L:L, MasterSheet!B:B, A2298, MasterSheet!D:D, B2298, MasterSheet!H:H, C2298)</f>
        <v>1</v>
      </c>
      <c r="K2298" s="33">
        <f t="shared" si="196"/>
        <v>7268.7999999999993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0</v>
      </c>
      <c r="I2299" s="31">
        <f t="shared" si="195"/>
        <v>0</v>
      </c>
      <c r="J2299" s="33">
        <f>SUMIFS(MasterSheet!L:L, MasterSheet!B:B, A2299, MasterSheet!D:D, B2299, MasterSheet!H:H, C2299)</f>
        <v>1</v>
      </c>
      <c r="K2299" s="33">
        <f t="shared" si="196"/>
        <v>7268.7999999999993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0</v>
      </c>
      <c r="I2300" s="31">
        <f t="shared" si="195"/>
        <v>0</v>
      </c>
      <c r="J2300" s="33">
        <f>SUMIFS(MasterSheet!L:L, MasterSheet!B:B, A2300, MasterSheet!D:D, B2300, MasterSheet!H:H, C2300)</f>
        <v>1</v>
      </c>
      <c r="K2300" s="33">
        <f t="shared" si="196"/>
        <v>7268.7999999999993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0</v>
      </c>
      <c r="I2301" s="31">
        <f t="shared" si="195"/>
        <v>0</v>
      </c>
      <c r="J2301" s="33">
        <f>SUMIFS(MasterSheet!L:L, MasterSheet!B:B, A2301, MasterSheet!D:D, B2301, MasterSheet!H:H, C2301)</f>
        <v>1</v>
      </c>
      <c r="K2301" s="33">
        <f t="shared" si="196"/>
        <v>7268.7999999999993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0</v>
      </c>
      <c r="I2302" s="31">
        <f t="shared" si="195"/>
        <v>0</v>
      </c>
      <c r="J2302" s="33">
        <f>SUMIFS(MasterSheet!L:L, MasterSheet!B:B, A2302, MasterSheet!D:D, B2302, MasterSheet!H:H, C2302)</f>
        <v>1</v>
      </c>
      <c r="K2302" s="33">
        <f t="shared" si="196"/>
        <v>7268.7999999999993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0</v>
      </c>
      <c r="I2304" s="31">
        <f t="shared" si="195"/>
        <v>0</v>
      </c>
      <c r="J2304" s="33">
        <f>SUMIFS(MasterSheet!L:L, MasterSheet!B:B, A2304, MasterSheet!D:D, B2304, MasterSheet!H:H, C2304)</f>
        <v>1</v>
      </c>
      <c r="K2304" s="33">
        <f t="shared" si="196"/>
        <v>6230.4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>
        <v>0</v>
      </c>
      <c r="B2460" s="48">
        <v>45905</v>
      </c>
      <c r="C2460" s="28" t="str">
        <v>CY-SC001</v>
      </c>
    </row>
    <row r="2461" spans="1:3" x14ac:dyDescent="0.25">
      <c r="A2461" s="28">
        <v>178223</v>
      </c>
      <c r="B2461" s="48">
        <v>45905</v>
      </c>
      <c r="C2461" s="28" t="str">
        <v>BE0241</v>
      </c>
    </row>
    <row r="2462" spans="1:3" x14ac:dyDescent="0.25">
      <c r="A2462" s="28">
        <v>178223</v>
      </c>
      <c r="B2462" s="48">
        <v>45905</v>
      </c>
      <c r="C2462" s="28" t="str">
        <v>BE0258</v>
      </c>
    </row>
    <row r="2463" spans="1:3" x14ac:dyDescent="0.25">
      <c r="A2463" s="28">
        <v>178223</v>
      </c>
      <c r="B2463" s="48">
        <v>45905</v>
      </c>
      <c r="C2463" s="28" t="str">
        <v>BE0307</v>
      </c>
    </row>
    <row r="2464" spans="1:3" x14ac:dyDescent="0.25">
      <c r="A2464" s="28" t="str">
        <v>SE041699</v>
      </c>
      <c r="B2464" s="48">
        <v>45905</v>
      </c>
      <c r="C2464" s="28" t="str">
        <v>3445M-1HP-2</v>
      </c>
    </row>
    <row r="2465" spans="1:3" x14ac:dyDescent="0.25">
      <c r="A2465" s="28" t="str">
        <v>SE041699</v>
      </c>
      <c r="B2465" s="48">
        <v>45908</v>
      </c>
      <c r="C2465" s="28" t="str">
        <v>3420-2HPW-10</v>
      </c>
    </row>
    <row r="2466" spans="1:3" x14ac:dyDescent="0.25">
      <c r="A2466" s="28" t="str">
        <v>I240259-IN</v>
      </c>
      <c r="B2466" s="48">
        <v>45908</v>
      </c>
      <c r="C2466" s="28" t="str">
        <v>70066-T</v>
      </c>
    </row>
    <row r="2467" spans="1:3" x14ac:dyDescent="0.25">
      <c r="A2467" s="28" t="str">
        <v>I240259-IN</v>
      </c>
      <c r="B2467" s="48">
        <v>45908</v>
      </c>
      <c r="C2467" s="28" t="str">
        <v>31000-T</v>
      </c>
    </row>
    <row r="2468" spans="1:3" x14ac:dyDescent="0.25">
      <c r="A2468" s="28" t="str">
        <v>250902IN-BI</v>
      </c>
      <c r="B2468" s="48">
        <v>45908</v>
      </c>
      <c r="C2468" s="28" t="str">
        <v>AF0639</v>
      </c>
    </row>
    <row r="2469" spans="1:3" x14ac:dyDescent="0.25">
      <c r="A2469" s="28" t="str">
        <v>250902IN-BI</v>
      </c>
      <c r="B2469" s="48">
        <v>45908</v>
      </c>
      <c r="C2469" s="28" t="str">
        <v>DF6497</v>
      </c>
    </row>
    <row r="2470" spans="1:3" x14ac:dyDescent="0.25">
      <c r="A2470" s="28" t="str">
        <v>RETURN FROM Apollo chennai</v>
      </c>
      <c r="B2470" s="48">
        <v>45877</v>
      </c>
      <c r="C2470" s="28">
        <v>900007707</v>
      </c>
    </row>
    <row r="2471" spans="1:3" x14ac:dyDescent="0.25">
      <c r="A2471" s="28" t="str">
        <v>EED118806</v>
      </c>
      <c r="B2471" s="48">
        <v>45910</v>
      </c>
      <c r="C2471" s="28">
        <v>100429</v>
      </c>
    </row>
    <row r="2472" spans="1:3" x14ac:dyDescent="0.25">
      <c r="A2472" s="28" t="str">
        <v>EED118806</v>
      </c>
      <c r="B2472" s="48">
        <v>45910</v>
      </c>
      <c r="C2472" s="28">
        <v>100527</v>
      </c>
    </row>
    <row r="2473" spans="1:3" x14ac:dyDescent="0.25">
      <c r="A2473" s="28" t="str">
        <v>EED118806</v>
      </c>
      <c r="B2473" s="48">
        <v>45910</v>
      </c>
      <c r="C2473" s="28">
        <v>100747</v>
      </c>
    </row>
    <row r="2474" spans="1:3" x14ac:dyDescent="0.25">
      <c r="A2474" s="28" t="str">
        <v>EED118806</v>
      </c>
      <c r="B2474" s="48">
        <v>45910</v>
      </c>
      <c r="C2474" s="28">
        <v>101212</v>
      </c>
    </row>
    <row r="2475" spans="1:3" x14ac:dyDescent="0.25">
      <c r="A2475" s="28" t="str">
        <v>EED118806</v>
      </c>
      <c r="B2475" s="48">
        <v>45910</v>
      </c>
      <c r="C2475" s="28">
        <v>101301</v>
      </c>
    </row>
    <row r="2476" spans="1:3" x14ac:dyDescent="0.25">
      <c r="A2476" s="28" t="str">
        <v>EED118806</v>
      </c>
      <c r="B2476" s="48">
        <v>45910</v>
      </c>
      <c r="C2476" s="28">
        <v>101911</v>
      </c>
    </row>
    <row r="2477" spans="1:3" x14ac:dyDescent="0.25">
      <c r="A2477" s="28" t="str">
        <v>EED118806</v>
      </c>
      <c r="B2477" s="48">
        <v>45910</v>
      </c>
      <c r="C2477" s="28">
        <v>102012</v>
      </c>
    </row>
    <row r="2478" spans="1:3" x14ac:dyDescent="0.25">
      <c r="A2478" s="28" t="str">
        <v>EED118806</v>
      </c>
      <c r="B2478" s="48">
        <v>45910</v>
      </c>
      <c r="C2478" s="28">
        <v>102020</v>
      </c>
    </row>
    <row r="2479" spans="1:3" x14ac:dyDescent="0.25">
      <c r="A2479" s="28" t="str">
        <v>EED118806</v>
      </c>
      <c r="B2479" s="48">
        <v>45910</v>
      </c>
      <c r="C2479" s="28">
        <v>102507</v>
      </c>
    </row>
    <row r="2480" spans="1:3" x14ac:dyDescent="0.25">
      <c r="A2480" s="28" t="str">
        <v>EED118806</v>
      </c>
      <c r="B2480" s="48">
        <v>45910</v>
      </c>
      <c r="C2480" s="28">
        <v>102913</v>
      </c>
    </row>
    <row r="2481" spans="1:3" x14ac:dyDescent="0.25">
      <c r="A2481" s="28" t="str">
        <v>EED118806</v>
      </c>
      <c r="B2481" s="48">
        <v>45910</v>
      </c>
      <c r="C2481" s="28">
        <v>103005</v>
      </c>
    </row>
    <row r="2482" spans="1:3" x14ac:dyDescent="0.25">
      <c r="A2482" s="28" t="str">
        <v>EED118806</v>
      </c>
      <c r="B2482" s="48">
        <v>45910</v>
      </c>
      <c r="C2482" s="28">
        <v>103028</v>
      </c>
    </row>
    <row r="2483" spans="1:3" x14ac:dyDescent="0.25">
      <c r="A2483" s="28" t="str">
        <v>EED118806</v>
      </c>
      <c r="B2483" s="48">
        <v>45910</v>
      </c>
      <c r="C2483" s="28">
        <v>103031</v>
      </c>
    </row>
    <row r="2484" spans="1:3" x14ac:dyDescent="0.25">
      <c r="A2484" s="28" t="str">
        <v>EED118806</v>
      </c>
      <c r="B2484" s="48">
        <v>45910</v>
      </c>
      <c r="C2484" s="28">
        <v>103112</v>
      </c>
    </row>
    <row r="2485" spans="1:3" x14ac:dyDescent="0.25">
      <c r="A2485" s="28" t="str">
        <v>EED118806</v>
      </c>
      <c r="B2485" s="48">
        <v>45910</v>
      </c>
      <c r="C2485" s="28">
        <v>103116</v>
      </c>
    </row>
    <row r="2486" spans="1:3" x14ac:dyDescent="0.25">
      <c r="A2486" s="28" t="str">
        <v>EED118806</v>
      </c>
      <c r="B2486" s="48">
        <v>45910</v>
      </c>
      <c r="C2486" s="28">
        <v>103226</v>
      </c>
    </row>
    <row r="2487" spans="1:3" x14ac:dyDescent="0.25">
      <c r="A2487" s="28" t="str">
        <v>EED118806</v>
      </c>
      <c r="B2487" s="48">
        <v>45910</v>
      </c>
      <c r="C2487" s="28">
        <v>104543</v>
      </c>
    </row>
    <row r="2488" spans="1:3" x14ac:dyDescent="0.25">
      <c r="A2488" s="28" t="str">
        <v>EED118806</v>
      </c>
      <c r="B2488" s="48">
        <v>45910</v>
      </c>
      <c r="C2488" s="28">
        <v>105015</v>
      </c>
    </row>
    <row r="2489" spans="1:3" x14ac:dyDescent="0.25">
      <c r="A2489" s="28" t="str">
        <v>EED118806</v>
      </c>
      <c r="B2489" s="48">
        <v>45910</v>
      </c>
      <c r="C2489" s="28">
        <v>115507</v>
      </c>
    </row>
    <row r="2490" spans="1:3" x14ac:dyDescent="0.25">
      <c r="A2490" s="28" t="str">
        <v>EED118806</v>
      </c>
      <c r="B2490" s="48">
        <v>45910</v>
      </c>
      <c r="C2490" s="28">
        <v>119808</v>
      </c>
    </row>
    <row r="2491" spans="1:3" x14ac:dyDescent="0.25">
      <c r="A2491" s="28" t="str">
        <v>EED118806</v>
      </c>
      <c r="B2491" s="48">
        <v>45910</v>
      </c>
      <c r="C2491" s="28">
        <v>121908</v>
      </c>
    </row>
    <row r="2492" spans="1:3" x14ac:dyDescent="0.25">
      <c r="A2492" s="28" t="str">
        <v>EED118806</v>
      </c>
      <c r="B2492" s="48">
        <v>45910</v>
      </c>
      <c r="C2492" s="28">
        <v>123141</v>
      </c>
    </row>
    <row r="2493" spans="1:3" x14ac:dyDescent="0.25">
      <c r="A2493" s="28" t="str">
        <v>EED118806</v>
      </c>
      <c r="B2493" s="48">
        <v>45910</v>
      </c>
      <c r="C2493" s="28">
        <v>127607</v>
      </c>
    </row>
    <row r="2494" spans="1:3" x14ac:dyDescent="0.25">
      <c r="A2494" s="28" t="str">
        <v>EED118806</v>
      </c>
      <c r="B2494" s="48">
        <v>45910</v>
      </c>
      <c r="C2494" s="28">
        <v>128007</v>
      </c>
    </row>
    <row r="2495" spans="1:3" x14ac:dyDescent="0.25">
      <c r="A2495" s="28" t="str">
        <v>EED118806</v>
      </c>
      <c r="B2495" s="48">
        <v>45910</v>
      </c>
      <c r="C2495" s="28">
        <v>136402</v>
      </c>
    </row>
    <row r="2496" spans="1:3" x14ac:dyDescent="0.25">
      <c r="A2496" s="28" t="str">
        <v>EED118806</v>
      </c>
      <c r="B2496" s="48">
        <v>45910</v>
      </c>
      <c r="C2496" s="28">
        <v>138214</v>
      </c>
    </row>
    <row r="2497" spans="1:3" x14ac:dyDescent="0.25">
      <c r="A2497" s="28" t="str">
        <v>EED118806</v>
      </c>
      <c r="B2497" s="48">
        <v>45910</v>
      </c>
      <c r="C2497" s="28">
        <v>140902</v>
      </c>
    </row>
    <row r="2498" spans="1:3" x14ac:dyDescent="0.25">
      <c r="A2498" s="28" t="str">
        <v>EED118806</v>
      </c>
      <c r="B2498" s="48">
        <v>45910</v>
      </c>
      <c r="C2498" s="28">
        <v>141703</v>
      </c>
    </row>
    <row r="2499" spans="1:3" x14ac:dyDescent="0.25">
      <c r="A2499" s="28" t="str">
        <v>EED118806</v>
      </c>
      <c r="B2499" s="48">
        <v>45910</v>
      </c>
      <c r="C2499" s="28">
        <v>155512</v>
      </c>
    </row>
    <row r="2500" spans="1:3" x14ac:dyDescent="0.25">
      <c r="A2500" s="28" t="str">
        <v>EED118806</v>
      </c>
      <c r="B2500" s="48">
        <v>45910</v>
      </c>
      <c r="C2500" s="28">
        <v>155608</v>
      </c>
    </row>
    <row r="2501" spans="1:3" x14ac:dyDescent="0.25">
      <c r="A2501" s="28" t="str">
        <v>EED118806</v>
      </c>
      <c r="B2501" s="48">
        <v>45910</v>
      </c>
      <c r="C2501" s="28">
        <v>155903</v>
      </c>
    </row>
    <row r="2502" spans="1:3" x14ac:dyDescent="0.25">
      <c r="A2502" s="28" t="str">
        <v>EED118806</v>
      </c>
      <c r="B2502" s="48">
        <v>45910</v>
      </c>
      <c r="C2502" s="28">
        <v>156604</v>
      </c>
    </row>
    <row r="2503" spans="1:3" x14ac:dyDescent="0.25">
      <c r="A2503" s="28" t="str">
        <v>EED118806</v>
      </c>
      <c r="B2503" s="48">
        <v>45910</v>
      </c>
      <c r="C2503" s="28">
        <v>161203</v>
      </c>
    </row>
    <row r="2504" spans="1:3" x14ac:dyDescent="0.25">
      <c r="A2504" s="28" t="str">
        <v>EED118806</v>
      </c>
      <c r="B2504" s="48">
        <v>45910</v>
      </c>
      <c r="C2504" s="28">
        <v>163503</v>
      </c>
    </row>
    <row r="2505" spans="1:3" x14ac:dyDescent="0.25">
      <c r="A2505" s="28" t="str">
        <v>EED118806</v>
      </c>
      <c r="B2505" s="48">
        <v>45910</v>
      </c>
      <c r="C2505" s="28">
        <v>300412</v>
      </c>
    </row>
    <row r="2506" spans="1:3" x14ac:dyDescent="0.25">
      <c r="A2506" s="28" t="str">
        <v>EED118806</v>
      </c>
      <c r="B2506" s="48">
        <v>45910</v>
      </c>
      <c r="C2506" s="28">
        <v>300428</v>
      </c>
    </row>
    <row r="2507" spans="1:3" x14ac:dyDescent="0.25">
      <c r="A2507" s="28" t="str">
        <v>EED118806</v>
      </c>
      <c r="B2507" s="48">
        <v>45910</v>
      </c>
      <c r="C2507" s="28">
        <v>300508</v>
      </c>
    </row>
    <row r="2508" spans="1:3" x14ac:dyDescent="0.25">
      <c r="A2508" s="28" t="str">
        <v>EED118806</v>
      </c>
      <c r="B2508" s="48">
        <v>45910</v>
      </c>
      <c r="C2508" s="28">
        <v>301006</v>
      </c>
    </row>
    <row r="2509" spans="1:3" x14ac:dyDescent="0.25">
      <c r="A2509" s="28" t="str">
        <v>EED118806</v>
      </c>
      <c r="B2509" s="48">
        <v>45910</v>
      </c>
      <c r="C2509" s="28">
        <v>302262</v>
      </c>
    </row>
    <row r="2510" spans="1:3" x14ac:dyDescent="0.25">
      <c r="A2510" s="28" t="str">
        <v>EED118806</v>
      </c>
      <c r="B2510" s="48">
        <v>45910</v>
      </c>
      <c r="C2510" s="28">
        <v>303550</v>
      </c>
    </row>
    <row r="2511" spans="1:3" x14ac:dyDescent="0.25">
      <c r="A2511" s="28" t="str">
        <v>EED118806</v>
      </c>
      <c r="B2511" s="48">
        <v>45910</v>
      </c>
      <c r="C2511" s="28">
        <v>304006</v>
      </c>
    </row>
    <row r="2512" spans="1:3" x14ac:dyDescent="0.25">
      <c r="A2512" s="28" t="str">
        <v>EED118806</v>
      </c>
      <c r="B2512" s="48">
        <v>45910</v>
      </c>
      <c r="C2512" s="28">
        <v>304044</v>
      </c>
    </row>
    <row r="2513" spans="1:3" x14ac:dyDescent="0.25">
      <c r="A2513" s="28" t="str">
        <v>EED118806</v>
      </c>
      <c r="B2513" s="48">
        <v>45910</v>
      </c>
      <c r="C2513" s="28">
        <v>305210</v>
      </c>
    </row>
    <row r="2514" spans="1:3" x14ac:dyDescent="0.25">
      <c r="A2514" s="28" t="str">
        <v>EED118806</v>
      </c>
      <c r="B2514" s="48">
        <v>45910</v>
      </c>
      <c r="C2514" s="28">
        <v>308110</v>
      </c>
    </row>
    <row r="2515" spans="1:3" x14ac:dyDescent="0.25">
      <c r="A2515" s="28" t="str">
        <v>EED118806</v>
      </c>
      <c r="B2515" s="48">
        <v>45910</v>
      </c>
      <c r="C2515" s="28">
        <v>309816</v>
      </c>
    </row>
    <row r="2516" spans="1:3" x14ac:dyDescent="0.25">
      <c r="A2516" s="28" t="str">
        <v>EED118806</v>
      </c>
      <c r="B2516" s="48">
        <v>45910</v>
      </c>
      <c r="C2516" s="28">
        <v>310916</v>
      </c>
    </row>
    <row r="2517" spans="1:3" x14ac:dyDescent="0.25">
      <c r="A2517" s="28" t="str">
        <v>EED118806</v>
      </c>
      <c r="B2517" s="48">
        <v>45910</v>
      </c>
      <c r="C2517" s="28">
        <v>310944</v>
      </c>
    </row>
    <row r="2518" spans="1:3" x14ac:dyDescent="0.25">
      <c r="A2518" s="28" t="str">
        <v>EED118806</v>
      </c>
      <c r="B2518" s="48">
        <v>45910</v>
      </c>
      <c r="C2518" s="28">
        <v>320007</v>
      </c>
    </row>
    <row r="2519" spans="1:3" x14ac:dyDescent="0.25">
      <c r="A2519" s="28" t="str">
        <v>EED118806</v>
      </c>
      <c r="B2519" s="48">
        <v>45910</v>
      </c>
      <c r="C2519" s="28">
        <v>323034</v>
      </c>
    </row>
    <row r="2520" spans="1:3" x14ac:dyDescent="0.25">
      <c r="A2520" s="28" t="str">
        <v>EED118806</v>
      </c>
      <c r="B2520" s="48">
        <v>45910</v>
      </c>
      <c r="C2520" s="28">
        <v>324004</v>
      </c>
    </row>
    <row r="2521" spans="1:3" x14ac:dyDescent="0.25">
      <c r="A2521" s="28" t="str">
        <v>EED118806</v>
      </c>
      <c r="B2521" s="48">
        <v>45910</v>
      </c>
      <c r="C2521" s="28">
        <v>329918</v>
      </c>
    </row>
    <row r="2522" spans="1:3" x14ac:dyDescent="0.25">
      <c r="A2522" s="28" t="str">
        <v>EED118806</v>
      </c>
      <c r="B2522" s="48">
        <v>45910</v>
      </c>
      <c r="C2522" s="28">
        <v>329930</v>
      </c>
    </row>
    <row r="2523" spans="1:3" x14ac:dyDescent="0.25">
      <c r="A2523" s="28" t="str">
        <v>EED118806</v>
      </c>
      <c r="B2523" s="48">
        <v>45910</v>
      </c>
      <c r="C2523" s="28">
        <v>329932</v>
      </c>
    </row>
    <row r="2524" spans="1:3" x14ac:dyDescent="0.25">
      <c r="A2524" s="28" t="str">
        <v>EED118806</v>
      </c>
      <c r="B2524" s="48">
        <v>45910</v>
      </c>
      <c r="C2524" s="28">
        <v>330116</v>
      </c>
    </row>
    <row r="2525" spans="1:3" x14ac:dyDescent="0.25">
      <c r="A2525" s="28" t="str">
        <v>EED118806</v>
      </c>
      <c r="B2525" s="48">
        <v>45910</v>
      </c>
      <c r="C2525" s="28">
        <v>333628</v>
      </c>
    </row>
    <row r="2526" spans="1:3" x14ac:dyDescent="0.25">
      <c r="A2526" s="28" t="str">
        <v>EED118806</v>
      </c>
      <c r="B2526" s="48">
        <v>45910</v>
      </c>
      <c r="C2526" s="28">
        <v>334103</v>
      </c>
    </row>
    <row r="2527" spans="1:3" x14ac:dyDescent="0.25">
      <c r="A2527" s="28" t="str">
        <v>EED118806</v>
      </c>
      <c r="B2527" s="48">
        <v>45910</v>
      </c>
      <c r="C2527" s="28">
        <v>344836</v>
      </c>
    </row>
    <row r="2528" spans="1:3" x14ac:dyDescent="0.25">
      <c r="A2528" s="28" t="str">
        <v>EED118806</v>
      </c>
      <c r="B2528" s="48">
        <v>45910</v>
      </c>
      <c r="C2528" s="28">
        <v>345016</v>
      </c>
    </row>
    <row r="2529" spans="1:3" x14ac:dyDescent="0.25">
      <c r="A2529" s="28" t="str">
        <v>EED118806</v>
      </c>
      <c r="B2529" s="48">
        <v>45910</v>
      </c>
      <c r="C2529" s="28">
        <v>345030</v>
      </c>
    </row>
    <row r="2530" spans="1:3" x14ac:dyDescent="0.25">
      <c r="A2530" s="28" t="str">
        <v>EED118806</v>
      </c>
      <c r="B2530" s="48">
        <v>45910</v>
      </c>
      <c r="C2530" s="28">
        <v>349505</v>
      </c>
    </row>
    <row r="2531" spans="1:3" x14ac:dyDescent="0.25">
      <c r="A2531" s="28" t="str">
        <v>EED118806</v>
      </c>
      <c r="B2531" s="48">
        <v>45910</v>
      </c>
      <c r="C2531" s="28">
        <v>349914</v>
      </c>
    </row>
    <row r="2532" spans="1:3" x14ac:dyDescent="0.25">
      <c r="A2532" s="28" t="str">
        <v>EED118806</v>
      </c>
      <c r="B2532" s="48">
        <v>45910</v>
      </c>
      <c r="C2532" s="28">
        <v>351703</v>
      </c>
    </row>
    <row r="2533" spans="1:3" x14ac:dyDescent="0.25">
      <c r="A2533" s="28" t="str">
        <v>EED118806</v>
      </c>
      <c r="B2533" s="48">
        <v>45910</v>
      </c>
      <c r="C2533" s="28">
        <v>354510</v>
      </c>
    </row>
    <row r="2534" spans="1:3" x14ac:dyDescent="0.25">
      <c r="A2534" s="28" t="str">
        <v>EED118806</v>
      </c>
      <c r="B2534" s="48">
        <v>45910</v>
      </c>
      <c r="C2534" s="28">
        <v>357408</v>
      </c>
    </row>
    <row r="2535" spans="1:3" x14ac:dyDescent="0.25">
      <c r="A2535" s="28" t="str">
        <v>EED118806</v>
      </c>
      <c r="B2535" s="48">
        <v>45910</v>
      </c>
      <c r="C2535" s="28">
        <v>362578</v>
      </c>
    </row>
    <row r="2536" spans="1:3" x14ac:dyDescent="0.25">
      <c r="A2536" s="28" t="str">
        <v>EED118806</v>
      </c>
      <c r="B2536" s="48">
        <v>45910</v>
      </c>
      <c r="C2536" s="28">
        <v>369307</v>
      </c>
    </row>
    <row r="2537" spans="1:3" x14ac:dyDescent="0.25">
      <c r="A2537" s="28" t="str">
        <v>EED118806</v>
      </c>
      <c r="B2537" s="48">
        <v>45910</v>
      </c>
      <c r="C2537" s="28">
        <v>369308</v>
      </c>
    </row>
    <row r="2538" spans="1:3" x14ac:dyDescent="0.25">
      <c r="A2538" s="28" t="str">
        <v>EED118806</v>
      </c>
      <c r="B2538" s="48">
        <v>45910</v>
      </c>
      <c r="C2538" s="28">
        <v>369624</v>
      </c>
    </row>
    <row r="2539" spans="1:3" x14ac:dyDescent="0.25">
      <c r="A2539" s="28" t="str">
        <v>EED118806</v>
      </c>
      <c r="B2539" s="48">
        <v>45910</v>
      </c>
      <c r="C2539" s="28">
        <v>372208</v>
      </c>
    </row>
    <row r="2540" spans="1:3" x14ac:dyDescent="0.25">
      <c r="A2540" s="28" t="str">
        <v>EED118806</v>
      </c>
      <c r="B2540" s="48">
        <v>45910</v>
      </c>
      <c r="C2540" s="28">
        <v>387103</v>
      </c>
    </row>
    <row r="2541" spans="1:3" x14ac:dyDescent="0.25">
      <c r="A2541" s="28" t="str">
        <v>EED118806</v>
      </c>
      <c r="B2541" s="48">
        <v>45910</v>
      </c>
      <c r="C2541" s="28">
        <v>387203</v>
      </c>
    </row>
    <row r="2542" spans="1:3" x14ac:dyDescent="0.25">
      <c r="A2542" s="28" t="str">
        <v>EED118806</v>
      </c>
      <c r="B2542" s="48">
        <v>45910</v>
      </c>
      <c r="C2542" s="28">
        <v>392918</v>
      </c>
    </row>
    <row r="2543" spans="1:3" x14ac:dyDescent="0.25">
      <c r="A2543" s="28" t="str">
        <v>EED118806</v>
      </c>
      <c r="B2543" s="48">
        <v>45910</v>
      </c>
      <c r="C2543" s="28">
        <v>400112</v>
      </c>
    </row>
    <row r="2544" spans="1:3" x14ac:dyDescent="0.25">
      <c r="A2544" s="28" t="str">
        <v>EED118806</v>
      </c>
      <c r="B2544" s="48">
        <v>45910</v>
      </c>
      <c r="C2544" s="28">
        <v>400126</v>
      </c>
    </row>
    <row r="2545" spans="1:3" x14ac:dyDescent="0.25">
      <c r="A2545" s="28" t="str">
        <v>EED118806</v>
      </c>
      <c r="B2545" s="48">
        <v>45910</v>
      </c>
      <c r="C2545" s="28">
        <v>400129</v>
      </c>
    </row>
    <row r="2546" spans="1:3" x14ac:dyDescent="0.25">
      <c r="A2546" s="28" t="str">
        <v>EED118806</v>
      </c>
      <c r="B2546" s="48">
        <v>45910</v>
      </c>
      <c r="C2546" s="28">
        <v>400140</v>
      </c>
    </row>
    <row r="2547" spans="1:3" x14ac:dyDescent="0.25">
      <c r="A2547" s="28" t="str">
        <v>EED118806</v>
      </c>
      <c r="B2547" s="48">
        <v>45910</v>
      </c>
      <c r="C2547" s="28">
        <v>400144</v>
      </c>
    </row>
    <row r="2548" spans="1:3" x14ac:dyDescent="0.25">
      <c r="A2548" s="28" t="str">
        <v>EED118806</v>
      </c>
      <c r="B2548" s="48">
        <v>45910</v>
      </c>
      <c r="C2548" s="28">
        <v>400148</v>
      </c>
    </row>
    <row r="2549" spans="1:3" x14ac:dyDescent="0.25">
      <c r="A2549" s="28" t="str">
        <v>EED118806</v>
      </c>
      <c r="B2549" s="48">
        <v>45910</v>
      </c>
      <c r="C2549" s="28">
        <v>400158</v>
      </c>
    </row>
    <row r="2550" spans="1:3" x14ac:dyDescent="0.25">
      <c r="A2550" s="28" t="str">
        <v>EED118806</v>
      </c>
      <c r="B2550" s="48">
        <v>45910</v>
      </c>
      <c r="C2550" s="28">
        <v>400162</v>
      </c>
    </row>
    <row r="2551" spans="1:3" x14ac:dyDescent="0.25">
      <c r="A2551" s="28" t="str">
        <v>EED118806</v>
      </c>
      <c r="B2551" s="48">
        <v>45910</v>
      </c>
      <c r="C2551" s="28">
        <v>400164</v>
      </c>
    </row>
    <row r="2552" spans="1:3" x14ac:dyDescent="0.25">
      <c r="A2552" s="28" t="str">
        <v>EED118806</v>
      </c>
      <c r="B2552" s="48">
        <v>45910</v>
      </c>
      <c r="C2552" s="28">
        <v>400168</v>
      </c>
    </row>
    <row r="2553" spans="1:3" x14ac:dyDescent="0.25">
      <c r="A2553" s="28" t="str">
        <v>EED118806</v>
      </c>
      <c r="B2553" s="48">
        <v>45910</v>
      </c>
      <c r="C2553" s="28">
        <v>400172</v>
      </c>
    </row>
    <row r="2554" spans="1:3" x14ac:dyDescent="0.25">
      <c r="A2554" s="28" t="str">
        <v>EED118806</v>
      </c>
      <c r="B2554" s="48">
        <v>45910</v>
      </c>
      <c r="C2554" s="28">
        <v>400176</v>
      </c>
    </row>
    <row r="2555" spans="1:3" x14ac:dyDescent="0.25">
      <c r="A2555" s="28" t="str">
        <v>EED118806</v>
      </c>
      <c r="B2555" s="48">
        <v>45910</v>
      </c>
      <c r="C2555" s="28">
        <v>400330</v>
      </c>
    </row>
    <row r="2556" spans="1:3" x14ac:dyDescent="0.25">
      <c r="A2556" s="28" t="str">
        <v>EED118806</v>
      </c>
      <c r="B2556" s="48">
        <v>45910</v>
      </c>
      <c r="C2556" s="28">
        <v>400506</v>
      </c>
    </row>
    <row r="2557" spans="1:3" x14ac:dyDescent="0.25">
      <c r="A2557" s="28" t="str">
        <v>EED118806</v>
      </c>
      <c r="B2557" s="48">
        <v>45910</v>
      </c>
      <c r="C2557" s="28">
        <v>400522</v>
      </c>
    </row>
    <row r="2558" spans="1:3" x14ac:dyDescent="0.25">
      <c r="A2558" s="28" t="str">
        <v>EED118806</v>
      </c>
      <c r="B2558" s="48">
        <v>45910</v>
      </c>
      <c r="C2558" s="28">
        <v>400524</v>
      </c>
    </row>
    <row r="2559" spans="1:3" x14ac:dyDescent="0.25">
      <c r="A2559" s="28" t="str">
        <v>EED118806</v>
      </c>
      <c r="B2559" s="48">
        <v>45910</v>
      </c>
      <c r="C2559" s="28">
        <v>400528</v>
      </c>
    </row>
    <row r="2560" spans="1:3" x14ac:dyDescent="0.25">
      <c r="A2560" s="28" t="str">
        <v>EED118806</v>
      </c>
      <c r="B2560" s="48">
        <v>45910</v>
      </c>
      <c r="C2560" s="28">
        <v>400551</v>
      </c>
    </row>
    <row r="2561" spans="1:3" x14ac:dyDescent="0.25">
      <c r="A2561" s="28" t="str">
        <v>EED118806</v>
      </c>
      <c r="B2561" s="48">
        <v>45910</v>
      </c>
      <c r="C2561" s="28">
        <v>400612</v>
      </c>
    </row>
    <row r="2562" spans="1:3" x14ac:dyDescent="0.25">
      <c r="A2562" s="28" t="str">
        <v>EED118806</v>
      </c>
      <c r="B2562" s="48">
        <v>45910</v>
      </c>
      <c r="C2562" s="28">
        <v>400636</v>
      </c>
    </row>
    <row r="2563" spans="1:3" x14ac:dyDescent="0.25">
      <c r="A2563" s="28" t="str">
        <v>EED118806</v>
      </c>
      <c r="B2563" s="48">
        <v>45910</v>
      </c>
      <c r="C2563" s="28">
        <v>400723</v>
      </c>
    </row>
    <row r="2564" spans="1:3" x14ac:dyDescent="0.25">
      <c r="A2564" s="28" t="str">
        <v>EED118806</v>
      </c>
      <c r="B2564" s="48">
        <v>45910</v>
      </c>
      <c r="C2564" s="28">
        <v>400944</v>
      </c>
    </row>
    <row r="2565" spans="1:3" x14ac:dyDescent="0.25">
      <c r="A2565" s="28" t="str">
        <v>EED118806</v>
      </c>
      <c r="B2565" s="48">
        <v>45910</v>
      </c>
      <c r="C2565" s="28">
        <v>402210</v>
      </c>
    </row>
    <row r="2566" spans="1:3" x14ac:dyDescent="0.25">
      <c r="A2566" s="28" t="str">
        <v>EED118806</v>
      </c>
      <c r="B2566" s="48">
        <v>45910</v>
      </c>
      <c r="C2566" s="28">
        <v>403702</v>
      </c>
    </row>
    <row r="2567" spans="1:3" x14ac:dyDescent="0.25">
      <c r="A2567" s="28" t="str">
        <v>EED118806</v>
      </c>
      <c r="B2567" s="48">
        <v>45910</v>
      </c>
      <c r="C2567" s="28">
        <v>405226</v>
      </c>
    </row>
    <row r="2568" spans="1:3" x14ac:dyDescent="0.25">
      <c r="A2568" s="28" t="str">
        <v>EED118806</v>
      </c>
      <c r="B2568" s="48">
        <v>45910</v>
      </c>
      <c r="C2568" s="28">
        <v>405243</v>
      </c>
    </row>
    <row r="2569" spans="1:3" x14ac:dyDescent="0.25">
      <c r="A2569" s="28" t="str">
        <v>EED118806</v>
      </c>
      <c r="B2569" s="48">
        <v>45910</v>
      </c>
      <c r="C2569" s="28">
        <v>422604</v>
      </c>
    </row>
    <row r="2570" spans="1:3" x14ac:dyDescent="0.25">
      <c r="A2570" s="28" t="str">
        <v>EED118806</v>
      </c>
      <c r="B2570" s="48">
        <v>45910</v>
      </c>
      <c r="C2570" s="28">
        <v>424602</v>
      </c>
    </row>
    <row r="2571" spans="1:3" x14ac:dyDescent="0.25">
      <c r="A2571" s="28" t="str">
        <v>EED118806</v>
      </c>
      <c r="B2571" s="48">
        <v>45910</v>
      </c>
      <c r="C2571" s="28">
        <v>430204</v>
      </c>
    </row>
    <row r="2572" spans="1:3" x14ac:dyDescent="0.25">
      <c r="A2572" s="28" t="str">
        <v>EED118806</v>
      </c>
      <c r="B2572" s="48">
        <v>45910</v>
      </c>
      <c r="C2572" s="28">
        <v>430804</v>
      </c>
    </row>
    <row r="2573" spans="1:3" x14ac:dyDescent="0.25">
      <c r="A2573" s="28" t="str">
        <v>EED118806</v>
      </c>
      <c r="B2573" s="48">
        <v>45910</v>
      </c>
      <c r="C2573" s="28">
        <v>430904</v>
      </c>
    </row>
    <row r="2574" spans="1:3" x14ac:dyDescent="0.25">
      <c r="A2574" s="28" t="str">
        <v>EED118806</v>
      </c>
      <c r="B2574" s="48">
        <v>45910</v>
      </c>
      <c r="C2574" s="28">
        <v>436204</v>
      </c>
    </row>
    <row r="2575" spans="1:3" x14ac:dyDescent="0.25">
      <c r="A2575" s="28" t="str">
        <v>EED118806</v>
      </c>
      <c r="B2575" s="48">
        <v>45910</v>
      </c>
      <c r="C2575" s="28">
        <v>501114</v>
      </c>
    </row>
    <row r="2576" spans="1:3" x14ac:dyDescent="0.25">
      <c r="A2576" s="28" t="str">
        <v>EED118806</v>
      </c>
      <c r="B2576" s="48">
        <v>45910</v>
      </c>
      <c r="C2576" s="28">
        <v>501418</v>
      </c>
    </row>
    <row r="2577" spans="1:3" x14ac:dyDescent="0.25">
      <c r="A2577" s="28" t="str">
        <v>EED118806</v>
      </c>
      <c r="B2577" s="48">
        <v>45910</v>
      </c>
      <c r="C2577" s="28">
        <v>502536</v>
      </c>
    </row>
    <row r="2578" spans="1:3" x14ac:dyDescent="0.25">
      <c r="A2578" s="28" t="str">
        <v>EED118806</v>
      </c>
      <c r="B2578" s="48">
        <v>45910</v>
      </c>
      <c r="C2578" s="28">
        <v>504105</v>
      </c>
    </row>
    <row r="2579" spans="1:3" x14ac:dyDescent="0.25">
      <c r="A2579" s="28" t="str">
        <v>EED118806</v>
      </c>
      <c r="B2579" s="48">
        <v>45910</v>
      </c>
      <c r="C2579" s="28">
        <v>505008</v>
      </c>
    </row>
    <row r="2580" spans="1:3" x14ac:dyDescent="0.25">
      <c r="A2580" s="28" t="str">
        <v>EED118806</v>
      </c>
      <c r="B2580" s="48">
        <v>45910</v>
      </c>
      <c r="C2580" s="28">
        <v>505809</v>
      </c>
    </row>
    <row r="2581" spans="1:3" x14ac:dyDescent="0.25">
      <c r="A2581" s="28" t="str">
        <v>EED118806</v>
      </c>
      <c r="B2581" s="48">
        <v>45910</v>
      </c>
      <c r="C2581" s="28">
        <v>505810</v>
      </c>
    </row>
    <row r="2582" spans="1:3" x14ac:dyDescent="0.25">
      <c r="A2582" s="28" t="str">
        <v>EED118806</v>
      </c>
      <c r="B2582" s="48">
        <v>45910</v>
      </c>
      <c r="C2582" s="28">
        <v>505837</v>
      </c>
    </row>
    <row r="2583" spans="1:3" x14ac:dyDescent="0.25">
      <c r="A2583" s="28" t="str">
        <v>EED118806</v>
      </c>
      <c r="B2583" s="48">
        <v>45910</v>
      </c>
      <c r="C2583" s="28">
        <v>506333</v>
      </c>
    </row>
    <row r="2584" spans="1:3" x14ac:dyDescent="0.25">
      <c r="A2584" s="28" t="str">
        <v>EED118806</v>
      </c>
      <c r="B2584" s="48">
        <v>45910</v>
      </c>
      <c r="C2584" s="28">
        <v>506349</v>
      </c>
    </row>
    <row r="2585" spans="1:3" x14ac:dyDescent="0.25">
      <c r="A2585" s="28" t="str">
        <v>EED118806</v>
      </c>
      <c r="B2585" s="48">
        <v>45910</v>
      </c>
      <c r="C2585" s="28">
        <v>506915</v>
      </c>
    </row>
    <row r="2586" spans="1:3" x14ac:dyDescent="0.25">
      <c r="A2586" s="28" t="str">
        <v>EED118806</v>
      </c>
      <c r="B2586" s="48">
        <v>45910</v>
      </c>
      <c r="C2586" s="28">
        <v>510003</v>
      </c>
    </row>
    <row r="2587" spans="1:3" x14ac:dyDescent="0.25">
      <c r="A2587" s="28" t="str">
        <v>EED118806</v>
      </c>
      <c r="B2587" s="48">
        <v>45910</v>
      </c>
      <c r="C2587" s="28">
        <v>514106</v>
      </c>
    </row>
    <row r="2588" spans="1:3" x14ac:dyDescent="0.25">
      <c r="A2588" s="28" t="str">
        <v>EED118806</v>
      </c>
      <c r="B2588" s="48">
        <v>45910</v>
      </c>
      <c r="C2588" s="28">
        <v>574302</v>
      </c>
    </row>
    <row r="2589" spans="1:3" x14ac:dyDescent="0.25">
      <c r="A2589" s="28" t="str">
        <v>EED118806</v>
      </c>
      <c r="B2589" s="48">
        <v>45910</v>
      </c>
      <c r="C2589" s="28">
        <v>575304</v>
      </c>
    </row>
    <row r="2590" spans="1:3" x14ac:dyDescent="0.25">
      <c r="A2590" s="28" t="str">
        <v>EED118806</v>
      </c>
      <c r="B2590" s="48">
        <v>45910</v>
      </c>
      <c r="C2590" s="28">
        <v>576404</v>
      </c>
    </row>
    <row r="2591" spans="1:3" x14ac:dyDescent="0.25">
      <c r="A2591" s="28" t="str">
        <v>EED118806</v>
      </c>
      <c r="B2591" s="48">
        <v>45910</v>
      </c>
      <c r="C2591" s="28">
        <v>740811</v>
      </c>
    </row>
    <row r="2592" spans="1:3" x14ac:dyDescent="0.25">
      <c r="A2592" s="28" t="str">
        <v>EED118806</v>
      </c>
      <c r="B2592" s="48">
        <v>45910</v>
      </c>
      <c r="C2592" s="28">
        <v>741094</v>
      </c>
    </row>
    <row r="2593" spans="1:3" x14ac:dyDescent="0.25">
      <c r="A2593" s="28" t="str">
        <v>EED118806</v>
      </c>
      <c r="B2593" s="48">
        <v>45910</v>
      </c>
      <c r="C2593" s="28">
        <v>741095</v>
      </c>
    </row>
    <row r="2594" spans="1:3" x14ac:dyDescent="0.25">
      <c r="A2594" s="28" t="str">
        <v>EED118806</v>
      </c>
      <c r="B2594" s="48">
        <v>45910</v>
      </c>
      <c r="C2594" s="28">
        <v>741096</v>
      </c>
    </row>
    <row r="2595" spans="1:3" x14ac:dyDescent="0.25">
      <c r="A2595" s="28" t="str">
        <v>EED118806</v>
      </c>
      <c r="B2595" s="48">
        <v>45910</v>
      </c>
      <c r="C2595" s="28">
        <v>741100</v>
      </c>
    </row>
    <row r="2596" spans="1:3" x14ac:dyDescent="0.25">
      <c r="A2596" s="28" t="str">
        <v>EED118806</v>
      </c>
      <c r="B2596" s="48">
        <v>45910</v>
      </c>
      <c r="C2596" s="28">
        <v>741101</v>
      </c>
    </row>
    <row r="2597" spans="1:3" x14ac:dyDescent="0.25">
      <c r="A2597" s="28" t="str">
        <v>EED118806</v>
      </c>
      <c r="B2597" s="48">
        <v>45910</v>
      </c>
      <c r="C2597" s="28">
        <v>741105</v>
      </c>
    </row>
    <row r="2598" spans="1:3" x14ac:dyDescent="0.25">
      <c r="A2598" s="28" t="str">
        <v>EED118806</v>
      </c>
      <c r="B2598" s="48">
        <v>45910</v>
      </c>
      <c r="C2598" s="28">
        <v>741108</v>
      </c>
    </row>
    <row r="2599" spans="1:3" x14ac:dyDescent="0.25">
      <c r="A2599" s="28" t="str">
        <v>EED118806</v>
      </c>
      <c r="B2599" s="48">
        <v>45910</v>
      </c>
      <c r="C2599" s="28">
        <v>741114</v>
      </c>
    </row>
    <row r="2600" spans="1:3" x14ac:dyDescent="0.25">
      <c r="A2600" s="28" t="str">
        <v>EED118806</v>
      </c>
      <c r="B2600" s="48">
        <v>45910</v>
      </c>
      <c r="C2600" s="28">
        <v>741121</v>
      </c>
    </row>
    <row r="2601" spans="1:3" x14ac:dyDescent="0.25">
      <c r="A2601" s="28" t="str">
        <v>EED118806</v>
      </c>
      <c r="B2601" s="48">
        <v>45910</v>
      </c>
      <c r="C2601" s="28">
        <v>741146</v>
      </c>
    </row>
    <row r="2602" spans="1:3" x14ac:dyDescent="0.25">
      <c r="A2602" s="28" t="str">
        <v>EED118806</v>
      </c>
      <c r="B2602" s="48">
        <v>45910</v>
      </c>
      <c r="C2602" s="28">
        <v>769404</v>
      </c>
    </row>
    <row r="2603" spans="1:3" x14ac:dyDescent="0.25">
      <c r="A2603" s="28" t="str">
        <v>EED118806</v>
      </c>
      <c r="B2603" s="48">
        <v>45910</v>
      </c>
      <c r="C2603" s="28">
        <v>902602</v>
      </c>
    </row>
    <row r="2604" spans="1:3" x14ac:dyDescent="0.25">
      <c r="A2604" s="28" t="str">
        <v>EED118806</v>
      </c>
      <c r="B2604" s="48">
        <v>45910</v>
      </c>
      <c r="C2604" s="28">
        <v>926506</v>
      </c>
    </row>
    <row r="2605" spans="1:3" x14ac:dyDescent="0.25">
      <c r="A2605" s="28" t="str">
        <v>TPC/25-26/00434</v>
      </c>
      <c r="B2605" s="48">
        <v>45911</v>
      </c>
      <c r="C2605" s="28" t="str">
        <v>S1141</v>
      </c>
    </row>
    <row r="2606" spans="1:3" x14ac:dyDescent="0.25">
      <c r="A2606" s="28" t="str">
        <v>TPC/25-26/00434</v>
      </c>
      <c r="B2606" s="48">
        <v>45911</v>
      </c>
      <c r="C2606" s="28" t="str">
        <v>S7459</v>
      </c>
    </row>
    <row r="2607" spans="1:3" x14ac:dyDescent="0.25">
      <c r="A2607" s="28">
        <v>338804</v>
      </c>
      <c r="B2607" s="48">
        <v>45911</v>
      </c>
      <c r="C2607" s="28" t="str">
        <v>0100-01</v>
      </c>
    </row>
    <row r="2608" spans="1:3" x14ac:dyDescent="0.25">
      <c r="A2608" s="28">
        <v>338804</v>
      </c>
      <c r="B2608" s="48">
        <v>45911</v>
      </c>
      <c r="C2608" s="28" t="str">
        <v>2030-31</v>
      </c>
    </row>
    <row r="2609" spans="1:3" x14ac:dyDescent="0.25">
      <c r="A2609" s="28" t="str">
        <v>Return From IGIB</v>
      </c>
      <c r="B2609" s="48">
        <v>45911</v>
      </c>
      <c r="C2609" s="28">
        <v>421101</v>
      </c>
    </row>
    <row r="2610" spans="1:3" x14ac:dyDescent="0.25">
      <c r="A2610" s="28" t="str">
        <v>Return From IGIB</v>
      </c>
      <c r="B2610" s="48">
        <v>45911</v>
      </c>
      <c r="C2610" s="28">
        <v>424602</v>
      </c>
    </row>
    <row r="2611" spans="1:3" x14ac:dyDescent="0.25">
      <c r="A2611" s="28" t="str">
        <v>Return From IGIB</v>
      </c>
      <c r="B2611" s="48">
        <v>45911</v>
      </c>
      <c r="C2611" s="28">
        <v>420301</v>
      </c>
    </row>
    <row r="2612" spans="1:3" x14ac:dyDescent="0.25">
      <c r="A2612" s="28" t="str">
        <v>Return From IGIB</v>
      </c>
      <c r="B2612" s="48">
        <v>45911</v>
      </c>
      <c r="C2612" s="28">
        <v>420801</v>
      </c>
    </row>
    <row r="2613" spans="1:3" x14ac:dyDescent="0.25">
      <c r="A2613" s="28">
        <v>20914</v>
      </c>
      <c r="B2613" s="48">
        <v>45912</v>
      </c>
      <c r="C2613" s="28" t="str">
        <v>BK011P</v>
      </c>
    </row>
    <row r="2614" spans="1:3" x14ac:dyDescent="0.25">
      <c r="A2614" s="28" t="str">
        <v>INV250910-002</v>
      </c>
      <c r="B2614" s="48">
        <v>45912</v>
      </c>
      <c r="C2614" s="28" t="str">
        <v>T60151</v>
      </c>
    </row>
    <row r="2615" spans="1:3" x14ac:dyDescent="0.25">
      <c r="A2615" s="28" t="str">
        <v>INV250910-002</v>
      </c>
      <c r="B2615" s="48">
        <v>45912</v>
      </c>
      <c r="C2615" s="28" t="str">
        <v>T12851</v>
      </c>
    </row>
    <row r="2616" spans="1:3" x14ac:dyDescent="0.25">
      <c r="A2616" s="28" t="str">
        <v>INV250910-002</v>
      </c>
      <c r="B2616" s="48">
        <v>45912</v>
      </c>
      <c r="C2616" s="28" t="str">
        <v>TP1304</v>
      </c>
    </row>
    <row r="2617" spans="1:3" x14ac:dyDescent="0.25">
      <c r="A2617" s="28" t="str">
        <v>INV250910-002</v>
      </c>
      <c r="B2617" s="48">
        <v>45912</v>
      </c>
      <c r="C2617" s="28" t="str">
        <v>T19562</v>
      </c>
    </row>
    <row r="2618" spans="1:3" x14ac:dyDescent="0.25">
      <c r="A2618" s="28" t="str">
        <v>INV250910-003</v>
      </c>
      <c r="B2618" s="48">
        <v>45912</v>
      </c>
      <c r="C2618" s="28" t="str">
        <v>T9908</v>
      </c>
    </row>
    <row r="2619" spans="1:3" x14ac:dyDescent="0.25">
      <c r="A2619" s="28" t="str">
        <v>INV250910-004</v>
      </c>
      <c r="B2619" s="48">
        <v>45912</v>
      </c>
      <c r="C2619" s="28" t="str">
        <v>T72033</v>
      </c>
    </row>
    <row r="2620" spans="1:3" x14ac:dyDescent="0.25">
      <c r="A2620" s="28" t="str">
        <v>INV250910-004</v>
      </c>
      <c r="B2620" s="48">
        <v>45912</v>
      </c>
      <c r="C2620" s="28" t="str">
        <v>T72081</v>
      </c>
    </row>
    <row r="2621" spans="1:3" x14ac:dyDescent="0.25">
      <c r="A2621" s="28">
        <v>178586</v>
      </c>
      <c r="B2621" s="48">
        <v>45912</v>
      </c>
      <c r="C2621" s="28" t="str">
        <v>BE0172</v>
      </c>
    </row>
    <row r="2622" spans="1:3" x14ac:dyDescent="0.25">
      <c r="A2622" s="28">
        <v>178586</v>
      </c>
      <c r="B2622" s="48">
        <v>45912</v>
      </c>
      <c r="C2622" s="28" t="str">
        <v>BP0075-1</v>
      </c>
    </row>
    <row r="2623" spans="1:3" x14ac:dyDescent="0.25">
      <c r="A2623" s="28" t="str">
        <v>D090425IN3313470G</v>
      </c>
      <c r="B2623" s="48">
        <v>45913</v>
      </c>
      <c r="C2623" s="28" t="str">
        <v>CTM-1172343</v>
      </c>
    </row>
    <row r="2624" spans="1:3" x14ac:dyDescent="0.25">
      <c r="A2624" s="28" t="str">
        <v>D090425IN3313470G</v>
      </c>
      <c r="B2624" s="48">
        <v>45913</v>
      </c>
      <c r="C2624" s="28" t="str">
        <v>CTM-1172344</v>
      </c>
    </row>
    <row r="2625" spans="1:3" x14ac:dyDescent="0.25">
      <c r="A2625" s="28" t="str">
        <v>D090425IN3313470G</v>
      </c>
      <c r="B2625" s="48">
        <v>45913</v>
      </c>
      <c r="C2625" s="28" t="str">
        <v>CTM-1172348</v>
      </c>
    </row>
    <row r="2626" spans="1:3" x14ac:dyDescent="0.25">
      <c r="A2626" s="28" t="str">
        <v>D090425IN3313470G</v>
      </c>
      <c r="B2626" s="48">
        <v>45913</v>
      </c>
      <c r="C2626" s="28" t="str">
        <v>CTM-1172347</v>
      </c>
    </row>
    <row r="2627" spans="1:3" x14ac:dyDescent="0.25">
      <c r="A2627" s="28" t="str">
        <v>D090425IN3313470G</v>
      </c>
      <c r="B2627" s="48">
        <v>45913</v>
      </c>
      <c r="C2627" s="28" t="str">
        <v>CTM-1172346</v>
      </c>
    </row>
    <row r="2628" spans="1:3" x14ac:dyDescent="0.25">
      <c r="A2628" s="28" t="str">
        <v>D090425IN3313470G</v>
      </c>
      <c r="B2628" s="48">
        <v>45913</v>
      </c>
      <c r="C2628" s="28" t="str">
        <v>CTM-1172345</v>
      </c>
    </row>
    <row r="2629" spans="1:3" x14ac:dyDescent="0.25">
      <c r="A2629" s="28" t="str">
        <v>D090425IN3313470G</v>
      </c>
      <c r="B2629" s="48">
        <v>45913</v>
      </c>
      <c r="C2629" s="28" t="str">
        <v>CTM-1172353</v>
      </c>
    </row>
    <row r="2630" spans="1:3" x14ac:dyDescent="0.25">
      <c r="A2630" s="28" t="str">
        <v>D090425IN3313470G</v>
      </c>
      <c r="B2630" s="48">
        <v>45913</v>
      </c>
      <c r="C2630" s="28" t="str">
        <v>CTM-1172352</v>
      </c>
    </row>
    <row r="2631" spans="1:3" x14ac:dyDescent="0.25">
      <c r="A2631" s="28" t="str">
        <v>D090425IN3313470G</v>
      </c>
      <c r="B2631" s="48">
        <v>45913</v>
      </c>
      <c r="C2631" s="28" t="str">
        <v>CTM-1172351</v>
      </c>
    </row>
    <row r="2632" spans="1:3" x14ac:dyDescent="0.25">
      <c r="A2632" s="28" t="str">
        <v>D090425IN3313470G</v>
      </c>
      <c r="B2632" s="48">
        <v>45913</v>
      </c>
      <c r="C2632" s="28" t="str">
        <v>CTM-1172350</v>
      </c>
    </row>
    <row r="2633" spans="1:3" x14ac:dyDescent="0.25">
      <c r="A2633" s="28" t="str">
        <v>D090425IN3313470G</v>
      </c>
      <c r="B2633" s="48">
        <v>45913</v>
      </c>
      <c r="C2633" s="28" t="str">
        <v>CTM-1172349</v>
      </c>
    </row>
    <row r="2634" spans="1:3" x14ac:dyDescent="0.25">
      <c r="A2634" s="28" t="str">
        <v>D090425IN3313470G</v>
      </c>
      <c r="B2634" s="48">
        <v>45913</v>
      </c>
      <c r="C2634" s="28" t="str">
        <v>CTM-1172803</v>
      </c>
    </row>
    <row r="2635" spans="1:3" x14ac:dyDescent="0.25">
      <c r="A2635" s="28" t="str">
        <v>D090425IN3313470G</v>
      </c>
      <c r="B2635" s="48">
        <v>45913</v>
      </c>
      <c r="C2635" s="28" t="str">
        <v>CTM-1172804</v>
      </c>
    </row>
    <row r="2636" spans="1:3" x14ac:dyDescent="0.25">
      <c r="A2636" s="28" t="str">
        <v>D090425IN3313470G</v>
      </c>
      <c r="B2636" s="48">
        <v>45913</v>
      </c>
      <c r="C2636" s="28" t="str">
        <v>CTM-1172805</v>
      </c>
    </row>
    <row r="2637" spans="1:3" x14ac:dyDescent="0.25">
      <c r="A2637" s="28" t="str">
        <v>D090425IN3313470G</v>
      </c>
      <c r="B2637" s="48">
        <v>45913</v>
      </c>
      <c r="C2637" s="28" t="str">
        <v>CTM-1172806</v>
      </c>
    </row>
    <row r="2638" spans="1:3" x14ac:dyDescent="0.25">
      <c r="A2638" s="28" t="str">
        <v>D090425IN3313470G</v>
      </c>
      <c r="B2638" s="48">
        <v>45913</v>
      </c>
      <c r="C2638" s="28" t="str">
        <v>CTM-1172807</v>
      </c>
    </row>
    <row r="2639" spans="1:3" x14ac:dyDescent="0.25">
      <c r="A2639" s="28" t="str">
        <v>D090425IN3313470G</v>
      </c>
      <c r="B2639" s="48">
        <v>45913</v>
      </c>
      <c r="C2639" s="28" t="str">
        <v>CTM-1172808</v>
      </c>
    </row>
    <row r="2640" spans="1:3" x14ac:dyDescent="0.25">
      <c r="A2640" s="28" t="str">
        <v>D090425IN3313470G</v>
      </c>
      <c r="B2640" s="48">
        <v>45913</v>
      </c>
      <c r="C2640" s="28" t="str">
        <v>CTM-1172820</v>
      </c>
    </row>
    <row r="2641" spans="1:3" x14ac:dyDescent="0.25">
      <c r="A2641" s="28" t="str">
        <v>D090425IN3313470G</v>
      </c>
      <c r="B2641" s="48">
        <v>45913</v>
      </c>
      <c r="C2641" s="28" t="str">
        <v>CTM-1172821</v>
      </c>
    </row>
    <row r="2642" spans="1:3" x14ac:dyDescent="0.25">
      <c r="A2642" s="28" t="str">
        <v>D090425IN3313470G</v>
      </c>
      <c r="B2642" s="48">
        <v>45913</v>
      </c>
      <c r="C2642" s="28" t="str">
        <v>CTM-1172822</v>
      </c>
    </row>
    <row r="2643" spans="1:3" x14ac:dyDescent="0.25">
      <c r="A2643" s="28" t="str">
        <v>D090425IN3313470G</v>
      </c>
      <c r="B2643" s="48">
        <v>45913</v>
      </c>
      <c r="C2643" s="28" t="str">
        <v>CTM-1172816</v>
      </c>
    </row>
    <row r="2644" spans="1:3" x14ac:dyDescent="0.25">
      <c r="A2644" s="28" t="str">
        <v>D090425IN3313470G</v>
      </c>
      <c r="B2644" s="48">
        <v>45913</v>
      </c>
      <c r="C2644" s="28" t="str">
        <v>CTM-1172817</v>
      </c>
    </row>
    <row r="2645" spans="1:3" x14ac:dyDescent="0.25">
      <c r="A2645" s="28" t="str">
        <v>D090425IN3313470G</v>
      </c>
      <c r="B2645" s="48">
        <v>45913</v>
      </c>
      <c r="C2645" s="28" t="str">
        <v>CTM-1172819</v>
      </c>
    </row>
    <row r="2646" spans="1:3" x14ac:dyDescent="0.25">
      <c r="A2646" s="28" t="str">
        <v>D090425IN3313470G</v>
      </c>
      <c r="B2646" s="48">
        <v>45913</v>
      </c>
      <c r="C2646" s="28" t="str">
        <v>L-017141-02-0005</v>
      </c>
    </row>
    <row r="2647" spans="1:3" x14ac:dyDescent="0.25">
      <c r="A2647" s="28" t="str">
        <v>D090425IN3313470G</v>
      </c>
      <c r="B2647" s="48">
        <v>45913</v>
      </c>
      <c r="C2647" s="28" t="str">
        <v>L-005280-00-0005</v>
      </c>
    </row>
    <row r="2648" spans="1:3" x14ac:dyDescent="0.25">
      <c r="A2648" s="28" t="str">
        <v>D090425IN3313470G</v>
      </c>
      <c r="B2648" s="48">
        <v>45913</v>
      </c>
      <c r="C2648" s="28" t="str">
        <v>L-003400-00-0010</v>
      </c>
    </row>
    <row r="2649" spans="1:3" x14ac:dyDescent="0.25">
      <c r="A2649" s="28" t="str">
        <v>D090425IN3313470G</v>
      </c>
      <c r="B2649" s="48">
        <v>45913</v>
      </c>
      <c r="C2649" s="28" t="str">
        <v>D-001810-10-05</v>
      </c>
    </row>
    <row r="2650" spans="1:3" x14ac:dyDescent="0.25">
      <c r="A2650" s="28" t="str">
        <v>D090425IN3313470G</v>
      </c>
      <c r="B2650" s="48">
        <v>45913</v>
      </c>
      <c r="C2650" s="28" t="str">
        <v>T-2001-03</v>
      </c>
    </row>
    <row r="2651" spans="1:3" x14ac:dyDescent="0.25">
      <c r="A2651" s="28" t="str">
        <v>D090425IN3313470G</v>
      </c>
      <c r="B2651" s="48">
        <v>45913</v>
      </c>
      <c r="C2651" s="28" t="str">
        <v>MQ-050325-01-0002</v>
      </c>
    </row>
    <row r="2652" spans="1:3" x14ac:dyDescent="0.25">
      <c r="A2652" s="28" t="str">
        <v>I241032-IN</v>
      </c>
      <c r="B2652" s="48">
        <v>45915</v>
      </c>
      <c r="C2652" s="28" t="str">
        <v>21003-1L</v>
      </c>
    </row>
    <row r="2653" spans="1:3" x14ac:dyDescent="0.25">
      <c r="A2653" s="28" t="str">
        <v>I241032-IN</v>
      </c>
      <c r="B2653" s="48">
        <v>45915</v>
      </c>
      <c r="C2653" s="28">
        <v>41003</v>
      </c>
    </row>
    <row r="2654" spans="1:3" x14ac:dyDescent="0.25">
      <c r="A2654" s="28" t="str">
        <v>Sample</v>
      </c>
      <c r="B2654" s="48">
        <v>45916</v>
      </c>
      <c r="C2654" s="28" t="str">
        <v>SE2619T-2-1.5</v>
      </c>
    </row>
    <row r="2655" spans="1:3" x14ac:dyDescent="0.25">
      <c r="A2655" s="28" t="str">
        <v>Sample</v>
      </c>
      <c r="B2655" s="48">
        <v>45916</v>
      </c>
      <c r="C2655" s="28" t="str">
        <v>SE211A-10-1.5</v>
      </c>
    </row>
    <row r="2656" spans="1:3" x14ac:dyDescent="0.25">
      <c r="A2656" s="28" t="str">
        <v>INV7267</v>
      </c>
      <c r="B2656" s="48">
        <v>45916</v>
      </c>
      <c r="C2656" s="28">
        <v>78176</v>
      </c>
    </row>
    <row r="2657" spans="1:3" x14ac:dyDescent="0.25">
      <c r="A2657" s="28" t="str">
        <v>INV7267</v>
      </c>
      <c r="B2657" s="48">
        <v>45916</v>
      </c>
      <c r="C2657" s="28">
        <v>78589</v>
      </c>
    </row>
    <row r="2658" spans="1:3" x14ac:dyDescent="0.25">
      <c r="A2658" s="28" t="str">
        <v>INV7267</v>
      </c>
      <c r="B2658" s="48">
        <v>45916</v>
      </c>
      <c r="C2658" s="28" t="str">
        <v>60187-1</v>
      </c>
    </row>
    <row r="2659" spans="1:3" x14ac:dyDescent="0.25">
      <c r="A2659" s="28" t="str">
        <v>INV7267</v>
      </c>
      <c r="B2659" s="48">
        <v>45916</v>
      </c>
      <c r="C2659" s="28" t="str">
        <v>79528-1</v>
      </c>
    </row>
    <row r="2660" spans="1:3" x14ac:dyDescent="0.25">
      <c r="A2660" s="28" t="str">
        <v>INV7267</v>
      </c>
      <c r="B2660" s="48">
        <v>45916</v>
      </c>
      <c r="C2660" s="28" t="str">
        <v>79544-1</v>
      </c>
    </row>
    <row r="2661" spans="1:3" x14ac:dyDescent="0.25">
      <c r="A2661" s="28" t="str">
        <v>INV7267</v>
      </c>
      <c r="B2661" s="48">
        <v>45916</v>
      </c>
      <c r="C2661" s="28" t="str">
        <v>79796-2-Cell</v>
      </c>
    </row>
    <row r="2662" spans="1:3" x14ac:dyDescent="0.25">
      <c r="A2662" s="28" t="str">
        <v>INV7267</v>
      </c>
      <c r="B2662" s="48">
        <v>45916</v>
      </c>
      <c r="C2662" s="28" t="str">
        <v>60690-2</v>
      </c>
    </row>
    <row r="2663" spans="1:3" x14ac:dyDescent="0.25">
      <c r="A2663" s="28" t="str">
        <v>INV7267</v>
      </c>
      <c r="B2663" s="48">
        <v>45916</v>
      </c>
      <c r="C2663" s="28">
        <v>79700</v>
      </c>
    </row>
    <row r="2664" spans="1:3" x14ac:dyDescent="0.25">
      <c r="A2664" s="28" t="str">
        <v>INV7267</v>
      </c>
      <c r="B2664" s="48">
        <v>45916</v>
      </c>
      <c r="C2664" s="28" t="str">
        <v>102006-1</v>
      </c>
    </row>
    <row r="2665" spans="1:3" x14ac:dyDescent="0.25">
      <c r="A2665" s="28">
        <v>44825</v>
      </c>
      <c r="B2665" s="48">
        <v>45916</v>
      </c>
      <c r="C2665" s="28" t="str">
        <v>3617-1</v>
      </c>
    </row>
    <row r="2666" spans="1:3" x14ac:dyDescent="0.25">
      <c r="A2666" s="28">
        <v>44825</v>
      </c>
      <c r="B2666" s="48">
        <v>45916</v>
      </c>
      <c r="C2666" s="28" t="str">
        <v>3660-1</v>
      </c>
    </row>
    <row r="2667" spans="1:3" x14ac:dyDescent="0.25">
      <c r="A2667" s="28">
        <v>44825</v>
      </c>
      <c r="B2667" s="48">
        <v>45916</v>
      </c>
      <c r="C2667" s="28" t="str">
        <v>FSP-3145-2</v>
      </c>
    </row>
    <row r="2668" spans="1:3" x14ac:dyDescent="0.25">
      <c r="A2668" s="28">
        <v>922048</v>
      </c>
      <c r="B2668" s="48">
        <v>45918</v>
      </c>
      <c r="C2668" s="28" t="str">
        <v>MBS2533593</v>
      </c>
    </row>
    <row r="2669" spans="1:3" x14ac:dyDescent="0.25">
      <c r="A2669" s="28" t="str">
        <v>O091025IN3313547G</v>
      </c>
      <c r="B2669" s="48">
        <v>45918</v>
      </c>
      <c r="C2669" s="28" t="str">
        <v>CTM-1177078</v>
      </c>
    </row>
    <row r="2670" spans="1:3" x14ac:dyDescent="0.25">
      <c r="A2670" s="28" t="str">
        <v>O091025IN3313547G</v>
      </c>
      <c r="B2670" s="48">
        <v>45918</v>
      </c>
      <c r="C2670" s="28" t="str">
        <v>G-114705-025</v>
      </c>
    </row>
    <row r="2671" spans="1:3" x14ac:dyDescent="0.25">
      <c r="A2671" s="28" t="str">
        <v>O091025IN3313547G</v>
      </c>
      <c r="B2671" s="48">
        <v>45918</v>
      </c>
      <c r="C2671" s="28" t="str">
        <v>G-CUSTOM-1177531</v>
      </c>
    </row>
    <row r="2672" spans="1:3" x14ac:dyDescent="0.25">
      <c r="A2672" s="28" t="str">
        <v>O091025IN3313547G</v>
      </c>
      <c r="B2672" s="48">
        <v>45918</v>
      </c>
      <c r="C2672" s="28" t="str">
        <v>G-CUSTOM-1177536</v>
      </c>
    </row>
    <row r="2673" spans="1:3" x14ac:dyDescent="0.25">
      <c r="A2673" s="28" t="str">
        <v>O091025IN3313547G</v>
      </c>
      <c r="B2673" s="48">
        <v>45918</v>
      </c>
      <c r="C2673" s="28" t="str">
        <v>D-001810-10-05</v>
      </c>
    </row>
    <row r="2674" spans="1:3" x14ac:dyDescent="0.25">
      <c r="A2674" s="28" t="str">
        <v>O091025IN3313547G</v>
      </c>
      <c r="B2674" s="48">
        <v>45918</v>
      </c>
      <c r="C2674" s="28" t="str">
        <v>D-012251-01-0002</v>
      </c>
    </row>
    <row r="2675" spans="1:3" x14ac:dyDescent="0.25">
      <c r="A2675" s="28" t="str">
        <v>O091025IN3313547G</v>
      </c>
      <c r="B2675" s="48">
        <v>45918</v>
      </c>
      <c r="C2675" s="28" t="str">
        <v>VSGH12442-253046112</v>
      </c>
    </row>
    <row r="2676" spans="1:3" x14ac:dyDescent="0.25">
      <c r="A2676" s="28" t="str">
        <v>O091025IN3313547G</v>
      </c>
      <c r="B2676" s="48">
        <v>45918</v>
      </c>
      <c r="C2676" s="28" t="str">
        <v>V3SH11255-02EG2346</v>
      </c>
    </row>
    <row r="2677" spans="1:3" x14ac:dyDescent="0.25">
      <c r="A2677" s="28" t="str">
        <v>O091025IN3313547G</v>
      </c>
      <c r="B2677" s="48">
        <v>45918</v>
      </c>
      <c r="C2677" s="28" t="str">
        <v>B-002000-UB-100</v>
      </c>
    </row>
    <row r="2678" spans="1:3" x14ac:dyDescent="0.25">
      <c r="A2678" s="28" t="str">
        <v>O091025IN3313547G</v>
      </c>
      <c r="B2678" s="48">
        <v>45918</v>
      </c>
      <c r="C2678" s="28" t="str">
        <v>T-2004-02</v>
      </c>
    </row>
    <row r="2679" spans="1:3" x14ac:dyDescent="0.25">
      <c r="A2679" s="28" t="str">
        <v>O091025IN3313547G</v>
      </c>
      <c r="B2679" s="48">
        <v>45918</v>
      </c>
      <c r="C2679" s="28" t="str">
        <v>T-2001-03</v>
      </c>
    </row>
    <row r="2680" spans="1:3" x14ac:dyDescent="0.25">
      <c r="A2680" s="28" t="str">
        <v>EED118999</v>
      </c>
      <c r="B2680" s="48">
        <v>45918</v>
      </c>
      <c r="C2680" s="28">
        <v>100222</v>
      </c>
    </row>
    <row r="2681" spans="1:3" x14ac:dyDescent="0.25">
      <c r="A2681" s="28" t="str">
        <v>EED118999</v>
      </c>
      <c r="B2681" s="48">
        <v>45918</v>
      </c>
      <c r="C2681" s="28">
        <v>101243</v>
      </c>
    </row>
    <row r="2682" spans="1:3" x14ac:dyDescent="0.25">
      <c r="A2682" s="28" t="str">
        <v>EED118999</v>
      </c>
      <c r="B2682" s="48">
        <v>45918</v>
      </c>
      <c r="C2682" s="28">
        <v>103056</v>
      </c>
    </row>
    <row r="2683" spans="1:3" x14ac:dyDescent="0.25">
      <c r="A2683" s="28" t="str">
        <v>EED118999</v>
      </c>
      <c r="B2683" s="48">
        <v>45918</v>
      </c>
      <c r="C2683" s="28">
        <v>106310</v>
      </c>
    </row>
    <row r="2684" spans="1:3" x14ac:dyDescent="0.25">
      <c r="A2684" s="28" t="str">
        <v>EED118999</v>
      </c>
      <c r="B2684" s="48">
        <v>45918</v>
      </c>
      <c r="C2684" s="28">
        <v>107632</v>
      </c>
    </row>
    <row r="2685" spans="1:3" x14ac:dyDescent="0.25">
      <c r="A2685" s="28" t="str">
        <v>EED118999</v>
      </c>
      <c r="B2685" s="48">
        <v>45918</v>
      </c>
      <c r="C2685" s="28">
        <v>115505</v>
      </c>
    </row>
    <row r="2686" spans="1:3" x14ac:dyDescent="0.25">
      <c r="A2686" s="28" t="str">
        <v>EED118999</v>
      </c>
      <c r="B2686" s="48">
        <v>45918</v>
      </c>
      <c r="C2686" s="28">
        <v>117318</v>
      </c>
    </row>
    <row r="2687" spans="1:3" x14ac:dyDescent="0.25">
      <c r="A2687" s="28" t="str">
        <v>EED118999</v>
      </c>
      <c r="B2687" s="48">
        <v>45918</v>
      </c>
      <c r="C2687" s="28">
        <v>119721</v>
      </c>
    </row>
    <row r="2688" spans="1:3" x14ac:dyDescent="0.25">
      <c r="A2688" s="28" t="str">
        <v>EED118999</v>
      </c>
      <c r="B2688" s="48">
        <v>45918</v>
      </c>
      <c r="C2688" s="28">
        <v>121610</v>
      </c>
    </row>
    <row r="2689" spans="1:3" x14ac:dyDescent="0.25">
      <c r="A2689" s="28" t="str">
        <v>EED118999</v>
      </c>
      <c r="B2689" s="48">
        <v>45918</v>
      </c>
      <c r="C2689" s="28">
        <v>123109</v>
      </c>
    </row>
    <row r="2690" spans="1:3" x14ac:dyDescent="0.25">
      <c r="A2690" s="28" t="str">
        <v>EED118999</v>
      </c>
      <c r="B2690" s="48">
        <v>45918</v>
      </c>
      <c r="C2690" s="28">
        <v>125219</v>
      </c>
    </row>
    <row r="2691" spans="1:3" x14ac:dyDescent="0.25">
      <c r="A2691" s="28" t="str">
        <v>EED118999</v>
      </c>
      <c r="B2691" s="48">
        <v>45918</v>
      </c>
      <c r="C2691" s="28">
        <v>127647</v>
      </c>
    </row>
    <row r="2692" spans="1:3" x14ac:dyDescent="0.25">
      <c r="A2692" s="28" t="str">
        <v>EED118999</v>
      </c>
      <c r="B2692" s="48">
        <v>45918</v>
      </c>
      <c r="C2692" s="28">
        <v>128016</v>
      </c>
    </row>
    <row r="2693" spans="1:3" x14ac:dyDescent="0.25">
      <c r="A2693" s="28" t="str">
        <v>EED118999</v>
      </c>
      <c r="B2693" s="48">
        <v>45918</v>
      </c>
      <c r="C2693" s="28">
        <v>133518</v>
      </c>
    </row>
    <row r="2694" spans="1:3" x14ac:dyDescent="0.25">
      <c r="A2694" s="28" t="str">
        <v>EED118999</v>
      </c>
      <c r="B2694" s="48">
        <v>45918</v>
      </c>
      <c r="C2694" s="28">
        <v>135221</v>
      </c>
    </row>
    <row r="2695" spans="1:3" x14ac:dyDescent="0.25">
      <c r="A2695" s="28" t="str">
        <v>EED118999</v>
      </c>
      <c r="B2695" s="48">
        <v>45918</v>
      </c>
      <c r="C2695" s="28">
        <v>149014</v>
      </c>
    </row>
    <row r="2696" spans="1:3" x14ac:dyDescent="0.25">
      <c r="A2696" s="28" t="str">
        <v>EED118999</v>
      </c>
      <c r="B2696" s="48">
        <v>45918</v>
      </c>
      <c r="C2696" s="28">
        <v>154319</v>
      </c>
    </row>
    <row r="2697" spans="1:3" x14ac:dyDescent="0.25">
      <c r="A2697" s="28" t="str">
        <v>EED118999</v>
      </c>
      <c r="B2697" s="48">
        <v>45918</v>
      </c>
      <c r="C2697" s="28">
        <v>156104</v>
      </c>
    </row>
    <row r="2698" spans="1:3" x14ac:dyDescent="0.25">
      <c r="A2698" s="28" t="str">
        <v>EED118999</v>
      </c>
      <c r="B2698" s="48">
        <v>45918</v>
      </c>
      <c r="C2698" s="28">
        <v>156543</v>
      </c>
    </row>
    <row r="2699" spans="1:3" x14ac:dyDescent="0.25">
      <c r="A2699" s="28" t="str">
        <v>EED118999</v>
      </c>
      <c r="B2699" s="48">
        <v>45918</v>
      </c>
      <c r="C2699" s="28">
        <v>161214</v>
      </c>
    </row>
    <row r="2700" spans="1:3" x14ac:dyDescent="0.25">
      <c r="A2700" s="28" t="str">
        <v>EED118999</v>
      </c>
      <c r="B2700" s="48">
        <v>45918</v>
      </c>
      <c r="C2700" s="28">
        <v>302645</v>
      </c>
    </row>
    <row r="2701" spans="1:3" x14ac:dyDescent="0.25">
      <c r="A2701" s="28" t="str">
        <v>EED118999</v>
      </c>
      <c r="B2701" s="48">
        <v>45918</v>
      </c>
      <c r="C2701" s="28">
        <v>304035</v>
      </c>
    </row>
    <row r="2702" spans="1:3" x14ac:dyDescent="0.25">
      <c r="A2702" s="28" t="str">
        <v>EED118999</v>
      </c>
      <c r="B2702" s="48">
        <v>45918</v>
      </c>
      <c r="C2702" s="28">
        <v>310933</v>
      </c>
    </row>
    <row r="2703" spans="1:3" x14ac:dyDescent="0.25">
      <c r="A2703" s="28" t="str">
        <v>EED118999</v>
      </c>
      <c r="B2703" s="48">
        <v>45918</v>
      </c>
      <c r="C2703" s="28">
        <v>317417</v>
      </c>
    </row>
    <row r="2704" spans="1:3" x14ac:dyDescent="0.25">
      <c r="A2704" s="28" t="str">
        <v>EED118999</v>
      </c>
      <c r="B2704" s="48">
        <v>45918</v>
      </c>
      <c r="C2704" s="28">
        <v>364102</v>
      </c>
    </row>
    <row r="2705" spans="1:3" x14ac:dyDescent="0.25">
      <c r="A2705" s="28" t="str">
        <v>EED118999</v>
      </c>
      <c r="B2705" s="48">
        <v>45918</v>
      </c>
      <c r="C2705" s="28">
        <v>422604</v>
      </c>
    </row>
    <row r="2706" spans="1:3" x14ac:dyDescent="0.25">
      <c r="A2706" s="28" t="str">
        <v>EED118999</v>
      </c>
      <c r="B2706" s="48">
        <v>45918</v>
      </c>
      <c r="C2706" s="28">
        <v>426803</v>
      </c>
    </row>
    <row r="2707" spans="1:3" x14ac:dyDescent="0.25">
      <c r="A2707" s="28" t="str">
        <v>EED118999</v>
      </c>
      <c r="B2707" s="48">
        <v>45918</v>
      </c>
      <c r="C2707" s="28">
        <v>505836</v>
      </c>
    </row>
    <row r="2708" spans="1:3" x14ac:dyDescent="0.25">
      <c r="A2708" s="28" t="str">
        <v>EED118999</v>
      </c>
      <c r="B2708" s="48">
        <v>45918</v>
      </c>
      <c r="C2708" s="28">
        <v>506304</v>
      </c>
    </row>
    <row r="2709" spans="1:3" x14ac:dyDescent="0.25">
      <c r="A2709" s="28" t="str">
        <v>EED118999</v>
      </c>
      <c r="B2709" s="48">
        <v>45918</v>
      </c>
      <c r="C2709" s="28">
        <v>576406</v>
      </c>
    </row>
    <row r="2710" spans="1:3" x14ac:dyDescent="0.25">
      <c r="A2710" s="28" t="str">
        <v>EED118995</v>
      </c>
      <c r="B2710" s="48">
        <v>45918</v>
      </c>
      <c r="C2710" s="28">
        <v>101208</v>
      </c>
    </row>
    <row r="2711" spans="1:3" x14ac:dyDescent="0.25">
      <c r="A2711" s="28" t="str">
        <v>EED118995</v>
      </c>
      <c r="B2711" s="48">
        <v>45918</v>
      </c>
      <c r="C2711" s="28">
        <v>101320</v>
      </c>
    </row>
    <row r="2712" spans="1:3" x14ac:dyDescent="0.25">
      <c r="A2712" s="28" t="str">
        <v>EED118995</v>
      </c>
      <c r="B2712" s="48">
        <v>45918</v>
      </c>
      <c r="C2712" s="28">
        <v>103112</v>
      </c>
    </row>
    <row r="2713" spans="1:3" x14ac:dyDescent="0.25">
      <c r="A2713" s="28" t="str">
        <v>EED118995</v>
      </c>
      <c r="B2713" s="48">
        <v>45918</v>
      </c>
      <c r="C2713" s="28">
        <v>103116</v>
      </c>
    </row>
    <row r="2714" spans="1:3" x14ac:dyDescent="0.25">
      <c r="A2714" s="28" t="str">
        <v>EED118995</v>
      </c>
      <c r="B2714" s="48">
        <v>45918</v>
      </c>
      <c r="C2714" s="28">
        <v>103227</v>
      </c>
    </row>
    <row r="2715" spans="1:3" x14ac:dyDescent="0.25">
      <c r="A2715" s="28" t="str">
        <v>EED118995</v>
      </c>
      <c r="B2715" s="48">
        <v>45918</v>
      </c>
      <c r="C2715" s="28">
        <v>116420</v>
      </c>
    </row>
    <row r="2716" spans="1:3" x14ac:dyDescent="0.25">
      <c r="A2716" s="28" t="str">
        <v>EED118995</v>
      </c>
      <c r="B2716" s="48">
        <v>45918</v>
      </c>
      <c r="C2716" s="28">
        <v>117334</v>
      </c>
    </row>
    <row r="2717" spans="1:3" x14ac:dyDescent="0.25">
      <c r="A2717" s="28" t="str">
        <v>EED118995</v>
      </c>
      <c r="B2717" s="48">
        <v>45918</v>
      </c>
      <c r="C2717" s="28">
        <v>123108</v>
      </c>
    </row>
    <row r="2718" spans="1:3" x14ac:dyDescent="0.25">
      <c r="A2718" s="28" t="str">
        <v>EED118995</v>
      </c>
      <c r="B2718" s="48">
        <v>45918</v>
      </c>
      <c r="C2718" s="28">
        <v>127624</v>
      </c>
    </row>
    <row r="2719" spans="1:3" x14ac:dyDescent="0.25">
      <c r="A2719" s="28" t="str">
        <v>EED118995</v>
      </c>
      <c r="B2719" s="48">
        <v>45918</v>
      </c>
      <c r="C2719" s="28">
        <v>128012</v>
      </c>
    </row>
    <row r="2720" spans="1:3" x14ac:dyDescent="0.25">
      <c r="A2720" s="28" t="str">
        <v>EED118995</v>
      </c>
      <c r="B2720" s="48">
        <v>45918</v>
      </c>
      <c r="C2720" s="28">
        <v>141727</v>
      </c>
    </row>
    <row r="2721" spans="1:3" x14ac:dyDescent="0.25">
      <c r="A2721" s="28" t="str">
        <v>EED118995</v>
      </c>
      <c r="B2721" s="48">
        <v>45918</v>
      </c>
      <c r="C2721" s="28">
        <v>156604</v>
      </c>
    </row>
    <row r="2722" spans="1:3" x14ac:dyDescent="0.25">
      <c r="A2722" s="28" t="str">
        <v>EED118995</v>
      </c>
      <c r="B2722" s="48">
        <v>45918</v>
      </c>
      <c r="C2722" s="28">
        <v>159214</v>
      </c>
    </row>
    <row r="2723" spans="1:3" x14ac:dyDescent="0.25">
      <c r="A2723" s="28" t="str">
        <v>EED118995</v>
      </c>
      <c r="B2723" s="48">
        <v>45918</v>
      </c>
      <c r="C2723" s="28">
        <v>300602</v>
      </c>
    </row>
    <row r="2724" spans="1:3" x14ac:dyDescent="0.25">
      <c r="A2724" s="28" t="str">
        <v>EED118995</v>
      </c>
      <c r="B2724" s="48">
        <v>45918</v>
      </c>
      <c r="C2724" s="28">
        <v>301044</v>
      </c>
    </row>
    <row r="2725" spans="1:3" x14ac:dyDescent="0.25">
      <c r="A2725" s="28" t="str">
        <v>EED118995</v>
      </c>
      <c r="B2725" s="48">
        <v>45918</v>
      </c>
      <c r="C2725" s="28">
        <v>302910</v>
      </c>
    </row>
    <row r="2726" spans="1:3" x14ac:dyDescent="0.25">
      <c r="A2726" s="28" t="str">
        <v>EED118995</v>
      </c>
      <c r="B2726" s="48">
        <v>45918</v>
      </c>
      <c r="C2726" s="28">
        <v>303529</v>
      </c>
    </row>
    <row r="2727" spans="1:3" x14ac:dyDescent="0.25">
      <c r="A2727" s="28" t="str">
        <v>EED118995</v>
      </c>
      <c r="B2727" s="48">
        <v>45918</v>
      </c>
      <c r="C2727" s="28">
        <v>304042</v>
      </c>
    </row>
    <row r="2728" spans="1:3" x14ac:dyDescent="0.25">
      <c r="A2728" s="28" t="str">
        <v>EED118995</v>
      </c>
      <c r="B2728" s="48">
        <v>45918</v>
      </c>
      <c r="C2728" s="28">
        <v>304120</v>
      </c>
    </row>
    <row r="2729" spans="1:3" x14ac:dyDescent="0.25">
      <c r="A2729" s="28" t="str">
        <v>EED118995</v>
      </c>
      <c r="B2729" s="48">
        <v>45918</v>
      </c>
      <c r="C2729" s="28">
        <v>305636</v>
      </c>
    </row>
    <row r="2730" spans="1:3" x14ac:dyDescent="0.25">
      <c r="A2730" s="28" t="str">
        <v>EED118995</v>
      </c>
      <c r="B2730" s="48">
        <v>45918</v>
      </c>
      <c r="C2730" s="28">
        <v>308120</v>
      </c>
    </row>
    <row r="2731" spans="1:3" x14ac:dyDescent="0.25">
      <c r="A2731" s="28" t="str">
        <v>EED118995</v>
      </c>
      <c r="B2731" s="48">
        <v>45918</v>
      </c>
      <c r="C2731" s="28">
        <v>324406</v>
      </c>
    </row>
    <row r="2732" spans="1:3" x14ac:dyDescent="0.25">
      <c r="A2732" s="28" t="str">
        <v>EED118995</v>
      </c>
      <c r="B2732" s="48">
        <v>45918</v>
      </c>
      <c r="C2732" s="28">
        <v>353230</v>
      </c>
    </row>
    <row r="2733" spans="1:3" x14ac:dyDescent="0.25">
      <c r="A2733" s="28" t="str">
        <v>EED118995</v>
      </c>
      <c r="B2733" s="48">
        <v>45918</v>
      </c>
      <c r="C2733" s="28">
        <v>356619</v>
      </c>
    </row>
    <row r="2734" spans="1:3" x14ac:dyDescent="0.25">
      <c r="A2734" s="28" t="str">
        <v>EED118995</v>
      </c>
      <c r="B2734" s="48">
        <v>45918</v>
      </c>
      <c r="C2734" s="28">
        <v>359413</v>
      </c>
    </row>
    <row r="2735" spans="1:3" x14ac:dyDescent="0.25">
      <c r="A2735" s="28" t="str">
        <v>EED118995</v>
      </c>
      <c r="B2735" s="48">
        <v>45918</v>
      </c>
      <c r="C2735" s="28">
        <v>360731</v>
      </c>
    </row>
    <row r="2736" spans="1:3" x14ac:dyDescent="0.25">
      <c r="A2736" s="28" t="str">
        <v>EED118995</v>
      </c>
      <c r="B2736" s="48">
        <v>45918</v>
      </c>
      <c r="C2736" s="28">
        <v>369616</v>
      </c>
    </row>
    <row r="2737" spans="1:3" x14ac:dyDescent="0.25">
      <c r="A2737" s="28" t="str">
        <v>EED118995</v>
      </c>
      <c r="B2737" s="48">
        <v>45918</v>
      </c>
      <c r="C2737" s="28">
        <v>373746</v>
      </c>
    </row>
    <row r="2738" spans="1:3" x14ac:dyDescent="0.25">
      <c r="A2738" s="28" t="str">
        <v>EED118995</v>
      </c>
      <c r="B2738" s="48">
        <v>45918</v>
      </c>
      <c r="C2738" s="28">
        <v>379207</v>
      </c>
    </row>
    <row r="2739" spans="1:3" x14ac:dyDescent="0.25">
      <c r="A2739" s="28" t="str">
        <v>EED118995</v>
      </c>
      <c r="B2739" s="48">
        <v>45918</v>
      </c>
      <c r="C2739" s="28">
        <v>384808</v>
      </c>
    </row>
    <row r="2740" spans="1:3" x14ac:dyDescent="0.25">
      <c r="A2740" s="28" t="str">
        <v>EED118995</v>
      </c>
      <c r="B2740" s="48">
        <v>45918</v>
      </c>
      <c r="C2740" s="28">
        <v>395004</v>
      </c>
    </row>
    <row r="2741" spans="1:3" x14ac:dyDescent="0.25">
      <c r="A2741" s="28" t="str">
        <v>EED118995</v>
      </c>
      <c r="B2741" s="48">
        <v>45918</v>
      </c>
      <c r="C2741" s="28">
        <v>400118</v>
      </c>
    </row>
    <row r="2742" spans="1:3" x14ac:dyDescent="0.25">
      <c r="A2742" s="28" t="str">
        <v>EED118995</v>
      </c>
      <c r="B2742" s="48">
        <v>45918</v>
      </c>
      <c r="C2742" s="28">
        <v>400128</v>
      </c>
    </row>
    <row r="2743" spans="1:3" x14ac:dyDescent="0.25">
      <c r="A2743" s="28" t="str">
        <v>EED118995</v>
      </c>
      <c r="B2743" s="48">
        <v>45918</v>
      </c>
      <c r="C2743" s="28">
        <v>400137</v>
      </c>
    </row>
    <row r="2744" spans="1:3" x14ac:dyDescent="0.25">
      <c r="A2744" s="28" t="str">
        <v>EED118995</v>
      </c>
      <c r="B2744" s="48">
        <v>45918</v>
      </c>
      <c r="C2744" s="28">
        <v>400208</v>
      </c>
    </row>
    <row r="2745" spans="1:3" x14ac:dyDescent="0.25">
      <c r="A2745" s="28" t="str">
        <v>EED118995</v>
      </c>
      <c r="B2745" s="48">
        <v>45918</v>
      </c>
      <c r="C2745" s="28">
        <v>400274</v>
      </c>
    </row>
    <row r="2746" spans="1:3" x14ac:dyDescent="0.25">
      <c r="A2746" s="28" t="str">
        <v>EED118995</v>
      </c>
      <c r="B2746" s="48">
        <v>45918</v>
      </c>
      <c r="C2746" s="28">
        <v>400334</v>
      </c>
    </row>
    <row r="2747" spans="1:3" x14ac:dyDescent="0.25">
      <c r="A2747" s="28" t="str">
        <v>EED118995</v>
      </c>
      <c r="B2747" s="48">
        <v>45918</v>
      </c>
      <c r="C2747" s="28">
        <v>405225</v>
      </c>
    </row>
    <row r="2748" spans="1:3" x14ac:dyDescent="0.25">
      <c r="A2748" s="28" t="str">
        <v>EED118995</v>
      </c>
      <c r="B2748" s="48">
        <v>45918</v>
      </c>
      <c r="C2748" s="28">
        <v>422302</v>
      </c>
    </row>
    <row r="2749" spans="1:3" x14ac:dyDescent="0.25">
      <c r="A2749" s="28" t="str">
        <v>EED118995</v>
      </c>
      <c r="B2749" s="48">
        <v>45918</v>
      </c>
      <c r="C2749" s="28">
        <v>423201</v>
      </c>
    </row>
    <row r="2750" spans="1:3" x14ac:dyDescent="0.25">
      <c r="A2750" s="28" t="str">
        <v>EED118995</v>
      </c>
      <c r="B2750" s="48">
        <v>45918</v>
      </c>
      <c r="C2750" s="28">
        <v>424902</v>
      </c>
    </row>
    <row r="2751" spans="1:3" x14ac:dyDescent="0.25">
      <c r="A2751" s="28" t="str">
        <v>EED118995</v>
      </c>
      <c r="B2751" s="48">
        <v>45918</v>
      </c>
      <c r="C2751" s="28">
        <v>426103</v>
      </c>
    </row>
    <row r="2752" spans="1:3" x14ac:dyDescent="0.25">
      <c r="A2752" s="28" t="str">
        <v>EED118995</v>
      </c>
      <c r="B2752" s="48">
        <v>45918</v>
      </c>
      <c r="C2752" s="28">
        <v>426202</v>
      </c>
    </row>
    <row r="2753" spans="1:3" x14ac:dyDescent="0.25">
      <c r="A2753" s="28" t="str">
        <v>EED118995</v>
      </c>
      <c r="B2753" s="48">
        <v>45918</v>
      </c>
      <c r="C2753" s="28">
        <v>575304</v>
      </c>
    </row>
    <row r="2754" spans="1:3" x14ac:dyDescent="0.25">
      <c r="A2754" s="28" t="str">
        <v>EED118995</v>
      </c>
      <c r="B2754" s="48">
        <v>45918</v>
      </c>
      <c r="C2754" s="28">
        <v>582304</v>
      </c>
    </row>
    <row r="2755" spans="1:3" x14ac:dyDescent="0.25">
      <c r="A2755" s="28" t="str">
        <v>EED118995</v>
      </c>
      <c r="B2755" s="48">
        <v>45918</v>
      </c>
      <c r="C2755" s="28">
        <v>626810</v>
      </c>
    </row>
    <row r="2756" spans="1:3" x14ac:dyDescent="0.25">
      <c r="A2756" s="28" t="str">
        <v>EED118995</v>
      </c>
      <c r="B2756" s="48">
        <v>45918</v>
      </c>
      <c r="C2756" s="28">
        <v>740042</v>
      </c>
    </row>
    <row r="2757" spans="1:3" x14ac:dyDescent="0.25">
      <c r="A2757" s="28" t="str">
        <v>EED118995</v>
      </c>
      <c r="B2757" s="48">
        <v>45918</v>
      </c>
      <c r="C2757" s="28">
        <v>740043</v>
      </c>
    </row>
    <row r="2758" spans="1:3" x14ac:dyDescent="0.25">
      <c r="A2758" s="28" t="str">
        <v>EED118995</v>
      </c>
      <c r="B2758" s="48">
        <v>45918</v>
      </c>
      <c r="C2758" s="28">
        <v>740044</v>
      </c>
    </row>
    <row r="2759" spans="1:3" x14ac:dyDescent="0.25">
      <c r="A2759" s="28" t="str">
        <v>EED118995</v>
      </c>
      <c r="B2759" s="48">
        <v>45918</v>
      </c>
      <c r="C2759" s="28">
        <v>740045</v>
      </c>
    </row>
    <row r="2760" spans="1:3" x14ac:dyDescent="0.25">
      <c r="A2760" s="28" t="str">
        <v>EED118995</v>
      </c>
      <c r="B2760" s="48">
        <v>45918</v>
      </c>
      <c r="C2760" s="28">
        <v>740046</v>
      </c>
    </row>
    <row r="2761" spans="1:3" x14ac:dyDescent="0.25">
      <c r="A2761" s="28" t="str">
        <v>EED118995</v>
      </c>
      <c r="B2761" s="48">
        <v>45918</v>
      </c>
      <c r="C2761" s="28">
        <v>740047</v>
      </c>
    </row>
    <row r="2762" spans="1:3" x14ac:dyDescent="0.25">
      <c r="A2762" s="28" t="str">
        <v>EED118995</v>
      </c>
      <c r="B2762" s="48">
        <v>45918</v>
      </c>
      <c r="C2762" s="28">
        <v>740052</v>
      </c>
    </row>
    <row r="2763" spans="1:3" x14ac:dyDescent="0.25">
      <c r="A2763" s="28" t="str">
        <v>EED118995</v>
      </c>
      <c r="B2763" s="48">
        <v>45918</v>
      </c>
      <c r="C2763" s="28">
        <v>740053</v>
      </c>
    </row>
    <row r="2764" spans="1:3" x14ac:dyDescent="0.25">
      <c r="A2764" s="28" t="str">
        <v>EED118995</v>
      </c>
      <c r="B2764" s="48">
        <v>45918</v>
      </c>
      <c r="C2764" s="28">
        <v>740368</v>
      </c>
    </row>
    <row r="2765" spans="1:3" x14ac:dyDescent="0.25">
      <c r="A2765" s="28" t="str">
        <v>EED118995</v>
      </c>
      <c r="B2765" s="48">
        <v>45918</v>
      </c>
      <c r="C2765" s="28">
        <v>740717</v>
      </c>
    </row>
    <row r="2766" spans="1:3" x14ac:dyDescent="0.25">
      <c r="A2766" s="28" t="str">
        <v>EED118995</v>
      </c>
      <c r="B2766" s="48">
        <v>45918</v>
      </c>
      <c r="C2766" s="28">
        <v>740809</v>
      </c>
    </row>
    <row r="2767" spans="1:3" x14ac:dyDescent="0.25">
      <c r="A2767" s="28" t="str">
        <v>EED118995</v>
      </c>
      <c r="B2767" s="48">
        <v>45918</v>
      </c>
      <c r="C2767" s="28">
        <v>741041</v>
      </c>
    </row>
    <row r="2768" spans="1:3" x14ac:dyDescent="0.25">
      <c r="A2768" s="28" t="str">
        <v>EED118995</v>
      </c>
      <c r="B2768" s="48">
        <v>45918</v>
      </c>
      <c r="C2768" s="28">
        <v>741042</v>
      </c>
    </row>
    <row r="2769" spans="1:3" x14ac:dyDescent="0.25">
      <c r="A2769" s="28" t="str">
        <v>EED118995</v>
      </c>
      <c r="B2769" s="48">
        <v>45918</v>
      </c>
      <c r="C2769" s="28">
        <v>846102</v>
      </c>
    </row>
    <row r="2770" spans="1:3" x14ac:dyDescent="0.25">
      <c r="A2770" s="28" t="str">
        <v>EED118995</v>
      </c>
      <c r="B2770" s="48">
        <v>45918</v>
      </c>
      <c r="C2770" s="28">
        <v>900007328</v>
      </c>
    </row>
    <row r="2771" spans="1:3" x14ac:dyDescent="0.25">
      <c r="A2771" s="28" t="str">
        <v>EED118995</v>
      </c>
      <c r="B2771" s="48">
        <v>45918</v>
      </c>
      <c r="C2771" s="28">
        <v>900007329</v>
      </c>
    </row>
    <row r="2772" spans="1:3" x14ac:dyDescent="0.25">
      <c r="A2772" s="28" t="str">
        <v>EED118995</v>
      </c>
      <c r="B2772" s="48">
        <v>45918</v>
      </c>
      <c r="C2772" s="28">
        <v>906113</v>
      </c>
    </row>
    <row r="2773" spans="1:3" x14ac:dyDescent="0.25">
      <c r="A2773" s="28" t="str">
        <v>EED118995</v>
      </c>
      <c r="B2773" s="48">
        <v>45918</v>
      </c>
      <c r="C2773" s="28">
        <v>921304</v>
      </c>
    </row>
    <row r="2774" spans="1:3" x14ac:dyDescent="0.25">
      <c r="A2774" s="28" t="str">
        <v>EED118995</v>
      </c>
      <c r="B2774" s="48">
        <v>45918</v>
      </c>
      <c r="C2774" s="28">
        <v>926201</v>
      </c>
    </row>
    <row r="2775" spans="1:3" x14ac:dyDescent="0.25">
      <c r="A2775" s="28">
        <v>0</v>
      </c>
      <c r="B2775" s="48">
        <v>0</v>
      </c>
      <c r="C2775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8"/>
  <sheetViews>
    <sheetView topLeftCell="A19" workbookViewId="0">
      <selection activeCell="E37" sqref="E37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8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Biotium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BioXcell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Boster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BPS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Brand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BTL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Cella Solution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CHROMACHEMIE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Cytoskeleton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Dharmacon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Edna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Genei Lab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Genexis Biotech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Hansa Biomed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Hoefer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Intron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Mabtech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Misc</v>
      </c>
    </row>
    <row r="26" spans="1:5" x14ac:dyDescent="0.25">
      <c r="A26" s="1" t="s">
        <v>1979</v>
      </c>
      <c r="B26" s="1"/>
      <c r="C26" s="1" t="s">
        <v>1185</v>
      </c>
      <c r="E26" t="str">
        <v>Mp Bio</v>
      </c>
    </row>
    <row r="27" spans="1:5" x14ac:dyDescent="0.25">
      <c r="A27" s="1" t="s">
        <v>2303</v>
      </c>
      <c r="B27" s="1"/>
      <c r="C27" s="1" t="s">
        <v>2468</v>
      </c>
      <c r="E27" t="str">
        <v>MyBioSource</v>
      </c>
    </row>
    <row r="28" spans="1:5" x14ac:dyDescent="0.25">
      <c r="A28" s="1" t="s">
        <v>2084</v>
      </c>
      <c r="B28" s="1"/>
      <c r="C28" s="1" t="s">
        <v>2468</v>
      </c>
      <c r="E28" t="str">
        <v>NovaBiosys</v>
      </c>
    </row>
    <row r="29" spans="1:5" x14ac:dyDescent="0.25">
      <c r="A29" s="1" t="s">
        <v>2467</v>
      </c>
      <c r="B29" s="1"/>
      <c r="C29" s="1" t="s">
        <v>1185</v>
      </c>
      <c r="E29" t="str">
        <v>Phytoab</v>
      </c>
    </row>
    <row r="30" spans="1:5" x14ac:dyDescent="0.25">
      <c r="A30" s="1" t="s">
        <v>2357</v>
      </c>
      <c r="B30" s="1"/>
      <c r="C30" s="1" t="s">
        <v>1185</v>
      </c>
      <c r="E30" t="str">
        <v>Prospec</v>
      </c>
    </row>
    <row r="31" spans="1:5" x14ac:dyDescent="0.25">
      <c r="A31" s="1" t="s">
        <v>2204</v>
      </c>
      <c r="B31" s="1"/>
      <c r="C31" s="1" t="s">
        <v>2468</v>
      </c>
      <c r="E31" t="str">
        <v>Revvity</v>
      </c>
    </row>
    <row r="32" spans="1:5" x14ac:dyDescent="0.25">
      <c r="A32" s="1" t="s">
        <v>2380</v>
      </c>
      <c r="B32" s="1"/>
      <c r="C32" s="1" t="s">
        <v>2468</v>
      </c>
      <c r="E32" t="str">
        <v>Sartorius</v>
      </c>
    </row>
    <row r="33" spans="1:5" x14ac:dyDescent="0.25">
      <c r="A33" s="1" t="s">
        <v>2524</v>
      </c>
      <c r="B33" s="1"/>
      <c r="C33" s="1" t="s">
        <v>1185</v>
      </c>
      <c r="E33" t="str">
        <v>SouthernBiotech</v>
      </c>
    </row>
    <row r="34" spans="1:5" x14ac:dyDescent="0.25">
      <c r="A34" s="1" t="s">
        <v>2747</v>
      </c>
      <c r="B34" s="1"/>
      <c r="C34" s="1" t="s">
        <v>1185</v>
      </c>
      <c r="E34" t="str">
        <v>SUPER MO BIO</v>
      </c>
    </row>
    <row r="35" spans="1:5" x14ac:dyDescent="0.25">
      <c r="A35" s="1" t="s">
        <v>2792</v>
      </c>
      <c r="B35" s="1"/>
      <c r="C35" s="1" t="s">
        <v>2468</v>
      </c>
      <c r="E35" t="str">
        <v>TargetMol</v>
      </c>
    </row>
    <row r="36" spans="1:5" x14ac:dyDescent="0.25">
      <c r="A36" s="1" t="s">
        <v>2794</v>
      </c>
      <c r="B36" s="1"/>
      <c r="C36" s="1" t="s">
        <v>2468</v>
      </c>
      <c r="E36" t="str">
        <v>TOPCLASS ENTERPRISES</v>
      </c>
    </row>
    <row r="37" spans="1:5" x14ac:dyDescent="0.25">
      <c r="A37" s="1" t="s">
        <v>3329</v>
      </c>
      <c r="B37" s="1"/>
      <c r="C37" s="1" t="s">
        <v>1185</v>
      </c>
      <c r="E37" t="str">
        <v>Us Biological</v>
      </c>
    </row>
    <row r="38" spans="1:5" x14ac:dyDescent="0.25">
      <c r="E38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1"/>
  <sheetViews>
    <sheetView workbookViewId="0"/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26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26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26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26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26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26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26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26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26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26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26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26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26"/>
      <c r="F14" s="26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26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26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26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26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26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26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26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26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26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26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26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26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26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26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26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26"/>
      <c r="F30" s="26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26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26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26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26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26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26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26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26"/>
      <c r="F38" s="26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26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26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26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26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26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26"/>
      <c r="F44" s="26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26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26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26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26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26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26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26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26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26"/>
      <c r="F53" s="26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26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26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26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26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26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26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26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26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26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26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26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26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26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26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26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26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26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26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26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26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26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26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26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26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26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26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26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26"/>
      <c r="F81" s="26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26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26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26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26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26"/>
      <c r="F86" s="26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26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26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26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26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26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26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26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26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26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26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26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26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26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26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26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26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26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26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26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26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26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26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26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26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26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26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26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26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26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26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26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26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26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26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26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26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26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26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26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26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26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26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26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26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26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26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26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26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26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26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26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26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26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26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26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26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26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26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26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26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26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26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26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26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26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26"/>
      <c r="F152" s="26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26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26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26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26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26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26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26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26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26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26"/>
    </row>
    <row r="163" spans="1:6" x14ac:dyDescent="0.25">
      <c r="A163" s="13">
        <f t="shared" ref="A163:A201" si="5">A162+1</f>
        <v>162</v>
      </c>
      <c r="B163" s="13" t="s">
        <v>1995</v>
      </c>
      <c r="C163" s="13" t="s">
        <v>1904</v>
      </c>
      <c r="D163" s="13" t="s">
        <v>1999</v>
      </c>
      <c r="E163" s="26"/>
      <c r="F163" s="26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26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26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26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26"/>
      <c r="F167" s="26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26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26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26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26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26"/>
      <c r="F172" s="26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26"/>
      <c r="F173" s="26"/>
    </row>
    <row r="174" spans="1:6" x14ac:dyDescent="0.25">
      <c r="A174" s="13">
        <f t="shared" si="5"/>
        <v>173</v>
      </c>
      <c r="B174" s="26" t="s">
        <v>2472</v>
      </c>
      <c r="C174" s="13" t="s">
        <v>825</v>
      </c>
      <c r="D174" s="14" t="s">
        <v>1189</v>
      </c>
      <c r="E174" s="26"/>
      <c r="F174" s="26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26"/>
      <c r="F175" s="26"/>
    </row>
    <row r="176" spans="1:6" x14ac:dyDescent="0.25">
      <c r="A176" s="13">
        <f t="shared" si="5"/>
        <v>175</v>
      </c>
      <c r="B176" s="26" t="s">
        <v>2498</v>
      </c>
      <c r="C176" s="13" t="s">
        <v>827</v>
      </c>
      <c r="D176" s="14" t="s">
        <v>1188</v>
      </c>
      <c r="E176" s="26"/>
      <c r="F176" s="26"/>
    </row>
    <row r="177" spans="1:6" x14ac:dyDescent="0.25">
      <c r="A177" s="13">
        <f t="shared" si="5"/>
        <v>176</v>
      </c>
      <c r="B177" s="26" t="s">
        <v>2520</v>
      </c>
      <c r="C177" s="13" t="s">
        <v>2521</v>
      </c>
      <c r="D177" s="14" t="s">
        <v>1189</v>
      </c>
      <c r="E177" s="26"/>
      <c r="F177" s="26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26"/>
      <c r="F178" s="26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26"/>
      <c r="F179" s="26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26"/>
      <c r="F180" s="26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26" t="s">
        <v>1894</v>
      </c>
      <c r="F181" s="26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26"/>
      <c r="F182" s="26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26"/>
      <c r="F183" s="26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26"/>
      <c r="F184" s="26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26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26" t="s">
        <v>3439</v>
      </c>
      <c r="C187" s="13" t="s">
        <v>3440</v>
      </c>
      <c r="D187" s="14" t="s">
        <v>1188</v>
      </c>
      <c r="E187" s="26" t="s">
        <v>3441</v>
      </c>
      <c r="F187" s="26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26"/>
      <c r="F188" s="26"/>
    </row>
    <row r="189" spans="1:6" x14ac:dyDescent="0.25">
      <c r="A189" s="13">
        <f t="shared" si="5"/>
        <v>188</v>
      </c>
      <c r="B189" s="26" t="s">
        <v>3443</v>
      </c>
      <c r="C189" s="13" t="s">
        <v>2295</v>
      </c>
      <c r="D189" s="14" t="s">
        <v>1189</v>
      </c>
      <c r="E189" s="26"/>
      <c r="F189" s="26"/>
    </row>
    <row r="190" spans="1:6" x14ac:dyDescent="0.25">
      <c r="A190" s="13">
        <f t="shared" si="5"/>
        <v>189</v>
      </c>
      <c r="B190" s="26" t="s">
        <v>3444</v>
      </c>
      <c r="C190" s="13" t="s">
        <v>1169</v>
      </c>
      <c r="D190" s="14" t="s">
        <v>1188</v>
      </c>
      <c r="E190" s="26"/>
      <c r="F190" s="26"/>
    </row>
    <row r="191" spans="1:6" x14ac:dyDescent="0.25">
      <c r="A191" s="13">
        <f t="shared" si="5"/>
        <v>190</v>
      </c>
      <c r="B191" s="26" t="s">
        <v>3445</v>
      </c>
      <c r="C191" s="13" t="s">
        <v>1169</v>
      </c>
      <c r="D191" s="14" t="s">
        <v>1188</v>
      </c>
      <c r="E191" s="26"/>
      <c r="F191" s="26"/>
    </row>
    <row r="192" spans="1:6" x14ac:dyDescent="0.25">
      <c r="A192" s="13">
        <f t="shared" si="5"/>
        <v>191</v>
      </c>
      <c r="B192" s="26" t="s">
        <v>3446</v>
      </c>
      <c r="C192" s="13" t="s">
        <v>1169</v>
      </c>
      <c r="D192" s="14" t="s">
        <v>1188</v>
      </c>
      <c r="E192" s="26"/>
      <c r="F192" s="26"/>
    </row>
    <row r="193" spans="1:6" x14ac:dyDescent="0.25">
      <c r="A193" s="13">
        <f t="shared" si="5"/>
        <v>192</v>
      </c>
      <c r="B193" s="26" t="s">
        <v>3462</v>
      </c>
      <c r="C193" s="13" t="s">
        <v>825</v>
      </c>
      <c r="D193" s="14" t="s">
        <v>1189</v>
      </c>
      <c r="E193" s="26"/>
      <c r="F193" s="26"/>
    </row>
    <row r="194" spans="1:6" x14ac:dyDescent="0.25">
      <c r="A194" s="13">
        <f t="shared" si="5"/>
        <v>193</v>
      </c>
      <c r="B194" s="26" t="s">
        <v>2591</v>
      </c>
      <c r="C194" s="13" t="s">
        <v>1169</v>
      </c>
      <c r="D194" s="14" t="s">
        <v>1188</v>
      </c>
      <c r="E194" s="26"/>
      <c r="F194" s="26"/>
    </row>
    <row r="195" spans="1:6" x14ac:dyDescent="0.25">
      <c r="A195" s="13">
        <f t="shared" si="5"/>
        <v>194</v>
      </c>
      <c r="B195" s="13" t="s">
        <v>3484</v>
      </c>
      <c r="C195" s="13" t="s">
        <v>3490</v>
      </c>
      <c r="D195" s="14" t="s">
        <v>1189</v>
      </c>
      <c r="E195" s="26" t="s">
        <v>1906</v>
      </c>
      <c r="F195" s="26"/>
    </row>
    <row r="196" spans="1:6" x14ac:dyDescent="0.25">
      <c r="A196" s="13">
        <f t="shared" si="5"/>
        <v>195</v>
      </c>
      <c r="B196" s="13" t="s">
        <v>3491</v>
      </c>
      <c r="C196" s="13" t="s">
        <v>3490</v>
      </c>
      <c r="D196" s="14" t="s">
        <v>1189</v>
      </c>
      <c r="E196" s="26" t="s">
        <v>1893</v>
      </c>
      <c r="F196" s="26"/>
    </row>
    <row r="197" spans="1:6" x14ac:dyDescent="0.25">
      <c r="A197" s="13">
        <f t="shared" si="5"/>
        <v>196</v>
      </c>
      <c r="B197" s="13" t="s">
        <v>3593</v>
      </c>
      <c r="C197" s="13" t="s">
        <v>1169</v>
      </c>
      <c r="D197" s="14" t="s">
        <v>1188</v>
      </c>
      <c r="E197" s="26" t="s">
        <v>1895</v>
      </c>
      <c r="F197" s="26"/>
    </row>
    <row r="198" spans="1:6" x14ac:dyDescent="0.25">
      <c r="A198" s="13">
        <f t="shared" si="5"/>
        <v>197</v>
      </c>
      <c r="B198" s="13" t="s">
        <v>3594</v>
      </c>
      <c r="C198" s="13" t="s">
        <v>3595</v>
      </c>
      <c r="D198" s="14" t="s">
        <v>1189</v>
      </c>
      <c r="E198" s="26" t="s">
        <v>1893</v>
      </c>
      <c r="F198" s="26"/>
    </row>
    <row r="199" spans="1:6" x14ac:dyDescent="0.25">
      <c r="A199" s="13">
        <f t="shared" si="5"/>
        <v>198</v>
      </c>
      <c r="B199" s="13" t="s">
        <v>3613</v>
      </c>
      <c r="C199" s="13" t="s">
        <v>839</v>
      </c>
      <c r="D199" s="14" t="s">
        <v>1189</v>
      </c>
      <c r="E199" s="26"/>
      <c r="F199" s="26"/>
    </row>
    <row r="200" spans="1:6" x14ac:dyDescent="0.25">
      <c r="A200" s="13">
        <f t="shared" si="5"/>
        <v>199</v>
      </c>
      <c r="B200" s="13" t="s">
        <v>3616</v>
      </c>
      <c r="C200" s="13" t="s">
        <v>3617</v>
      </c>
      <c r="D200" s="14" t="s">
        <v>1189</v>
      </c>
      <c r="E200" s="26"/>
      <c r="F200" s="26"/>
    </row>
    <row r="201" spans="1:6" x14ac:dyDescent="0.25">
      <c r="A201" s="13">
        <f t="shared" si="5"/>
        <v>200</v>
      </c>
      <c r="B201" s="13" t="s">
        <v>3619</v>
      </c>
      <c r="C201" s="13" t="s">
        <v>826</v>
      </c>
      <c r="D201" s="14" t="s">
        <v>1189</v>
      </c>
      <c r="E201" s="26"/>
      <c r="F201" s="26"/>
    </row>
  </sheetData>
  <conditionalFormatting sqref="B1:B1048576">
    <cfRule type="duplicateValues" dxfId="11" priority="1"/>
  </conditionalFormatting>
  <conditionalFormatting sqref="B109:B126">
    <cfRule type="duplicateValues" dxfId="10" priority="19"/>
  </conditionalFormatting>
  <conditionalFormatting sqref="B195:B1048576 B1:B126 B139:B173 B175 B177:B185 B188">
    <cfRule type="duplicateValues" dxfId="9" priority="17"/>
  </conditionalFormatting>
  <conditionalFormatting sqref="B195:B1048576 B1:B173 B175 B177:B185 B188">
    <cfRule type="duplicateValues" dxfId="8" priority="4"/>
    <cfRule type="duplicateValues" dxfId="7" priority="15"/>
    <cfRule type="duplicateValues" dxfId="6" priority="16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T365"/>
  <sheetViews>
    <sheetView topLeftCell="N1" zoomScale="115" zoomScaleNormal="115" workbookViewId="0">
      <selection activeCell="S3" sqref="S3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5703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9.7109375" bestFit="1" customWidth="1"/>
    <col min="18" max="18" width="17.42578125" customWidth="1"/>
    <col min="19" max="19" width="13.140625" style="6" bestFit="1" customWidth="1"/>
    <col min="20" max="20" width="46.28515625" bestFit="1" customWidth="1"/>
  </cols>
  <sheetData>
    <row r="1" spans="1:20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2" t="s">
        <v>2032</v>
      </c>
      <c r="P1" s="22">
        <v>45915</v>
      </c>
    </row>
    <row r="2" spans="1:20" x14ac:dyDescent="0.25">
      <c r="A2" s="2">
        <f>_xlfn.XLOOKUP(B2,MasterSheet!Q:Q,MasterSheet!N:N," ")</f>
        <v>45825</v>
      </c>
      <c r="B2" s="1" cm="1">
        <f t="array" ref="B2:B36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3571</v>
      </c>
    </row>
    <row r="3" spans="1:20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t="e" cm="1" vm="1">
        <f t="array" ref="H3">_xlfn._xlws.SORT(_xlfn._xlws.FILTER(A3:D365,C3:C365=0))</f>
        <v>#VALUE!</v>
      </c>
      <c r="I3" s="1"/>
      <c r="J3" s="1"/>
      <c r="K3" s="1"/>
      <c r="L3" s="25"/>
      <c r="M3" t="e" cm="1" vm="1">
        <f t="array" ref="M3">_xlfn._xlws.SORT(_xlfn.TEXTJOIN(",", TRUE, _xlfn._xlws.FILTER(I:I, ISNUMBER(--LEFT(I:I,1)))))</f>
        <v>#VALUE!</v>
      </c>
      <c r="O3" s="2" cm="1">
        <f t="array" ref="O3:R11">_xlfn._xlws.SORT(_xlfn._xlws.FILTER(A:D,A:A =$P$1), 1, TRUE)</f>
        <v>45915</v>
      </c>
      <c r="P3" s="1">
        <v>58155667113</v>
      </c>
      <c r="Q3" s="1" t="str">
        <v>Delivered</v>
      </c>
      <c r="R3" s="1" t="str">
        <v>NCBS</v>
      </c>
      <c r="S3" s="2">
        <f>IF(ISBLANK(VLOOKUP(P3,MasterSheet!Q:X,8,FALSE)), "", VLOOKUP(P3,MasterSheet!Q:X,8,FALSE))</f>
        <v>45917</v>
      </c>
      <c r="T3" s="25" t="s">
        <v>3601</v>
      </c>
    </row>
    <row r="4" spans="1:20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5"/>
      <c r="O4" s="2">
        <v>45915</v>
      </c>
      <c r="P4" s="1">
        <v>58155667533</v>
      </c>
      <c r="Q4" s="1" t="str">
        <v>Delivered</v>
      </c>
      <c r="R4" s="1" t="str">
        <v>SAI LIFE</v>
      </c>
      <c r="S4" s="2">
        <f>IF(ISBLANK(VLOOKUP(P4,MasterSheet!Q:X,8,FALSE)), "", VLOOKUP(P4,MasterSheet!Q:X,8,FALSE))</f>
        <v>45916</v>
      </c>
      <c r="T4" s="50" t="s">
        <v>3580</v>
      </c>
    </row>
    <row r="5" spans="1:20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5"/>
      <c r="O5" s="2">
        <v>45915</v>
      </c>
      <c r="P5" s="1">
        <v>58155667743</v>
      </c>
      <c r="Q5" s="1" t="str">
        <v>Delivered</v>
      </c>
      <c r="R5" s="1" t="str">
        <v>Pioneer</v>
      </c>
      <c r="S5" s="2">
        <f>IF(ISBLANK(VLOOKUP(P5,MasterSheet!Q:X,8,FALSE)), "", VLOOKUP(P5,MasterSheet!Q:X,8,FALSE))</f>
        <v>45916</v>
      </c>
      <c r="T5" s="50" t="s">
        <v>3580</v>
      </c>
    </row>
    <row r="6" spans="1:20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5"/>
      <c r="O6" s="2">
        <v>45915</v>
      </c>
      <c r="P6" s="1">
        <v>58155668325</v>
      </c>
      <c r="Q6" s="1" t="str">
        <v>Delivered</v>
      </c>
      <c r="R6" s="1" t="str">
        <v>IISER PUNE</v>
      </c>
      <c r="S6" s="2">
        <f>IF(ISBLANK(VLOOKUP(P6,MasterSheet!Q:X,8,FALSE)), "", VLOOKUP(P6,MasterSheet!Q:X,8,FALSE))</f>
        <v>45917</v>
      </c>
      <c r="T6" s="25" t="s">
        <v>3598</v>
      </c>
    </row>
    <row r="7" spans="1:20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5"/>
      <c r="O7" s="2">
        <v>45915</v>
      </c>
      <c r="P7" s="1">
        <v>58155693046</v>
      </c>
      <c r="Q7" s="1" t="str">
        <v>Delivered</v>
      </c>
      <c r="R7" s="1" t="str">
        <v>IIT KANPUR</v>
      </c>
      <c r="S7" s="2">
        <f>IF(ISBLANK(VLOOKUP(P7,MasterSheet!Q:X,8,FALSE)), "", VLOOKUP(P7,MasterSheet!Q:X,8,FALSE))</f>
        <v>45917</v>
      </c>
      <c r="T7" s="25" t="s">
        <v>3599</v>
      </c>
    </row>
    <row r="8" spans="1:20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5"/>
      <c r="M8" t="s">
        <v>1199</v>
      </c>
      <c r="O8" s="2">
        <v>45915</v>
      </c>
      <c r="P8" s="1">
        <v>58155694612</v>
      </c>
      <c r="Q8" s="1" t="str">
        <v>Delivered</v>
      </c>
      <c r="R8" s="1" t="str">
        <v>BARC</v>
      </c>
      <c r="S8" s="2">
        <f>IF(ISBLANK(VLOOKUP(P8,MasterSheet!Q:X,8,FALSE)), "", VLOOKUP(P8,MasterSheet!Q:X,8,FALSE))</f>
        <v>45916</v>
      </c>
      <c r="T8" s="25" t="s">
        <v>3600</v>
      </c>
    </row>
    <row r="9" spans="1:20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5"/>
      <c r="M9" t="e" cm="1" vm="1">
        <f t="array" ref="M9">_xlfn._xlws.SORT(_xlfn.TEXTJOIN(",", TRUE, _xlfn._xlws.FILTER(I:I, LEFT(I:I,1)="D")))</f>
        <v>#VALUE!</v>
      </c>
      <c r="O9" s="2">
        <v>45915</v>
      </c>
      <c r="P9" s="1" t="str">
        <v>D3003568486</v>
      </c>
      <c r="Q9" s="1" t="str">
        <v>Delivered</v>
      </c>
      <c r="R9" s="1" t="str">
        <v>IMTECH</v>
      </c>
      <c r="S9" s="2">
        <f>IF(ISBLANK(VLOOKUP(P9,MasterSheet!Q:X,8,FALSE)), "", VLOOKUP(P9,MasterSheet!Q:X,8,FALSE))</f>
        <v>45916</v>
      </c>
      <c r="T9" s="50" t="s">
        <v>3597</v>
      </c>
    </row>
    <row r="10" spans="1:20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5"/>
      <c r="O10" s="2">
        <v>45915</v>
      </c>
      <c r="P10" s="1" t="str">
        <v>D3003568487</v>
      </c>
      <c r="Q10" s="1" t="str">
        <v>Delivered</v>
      </c>
      <c r="R10" s="1" t="str">
        <v>RESEARCH</v>
      </c>
      <c r="S10" s="2">
        <f>IF(ISBLANK(VLOOKUP(P10,MasterSheet!Q:X,8,FALSE)), "", VLOOKUP(P10,MasterSheet!Q:X,8,FALSE))</f>
        <v>45916</v>
      </c>
      <c r="T10" s="50" t="s">
        <v>3580</v>
      </c>
    </row>
    <row r="11" spans="1:20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5"/>
      <c r="O11" s="2">
        <v>45915</v>
      </c>
      <c r="P11" s="1" t="str">
        <v>D3003568488</v>
      </c>
      <c r="Q11" s="1" t="str">
        <v>Delivered</v>
      </c>
      <c r="R11" s="1" t="str">
        <v>VECTOR</v>
      </c>
      <c r="S11" s="2">
        <f>IF(ISBLANK(VLOOKUP(P11,MasterSheet!Q:X,8,FALSE)), "", VLOOKUP(P11,MasterSheet!Q:X,8,FALSE))</f>
        <v>45917</v>
      </c>
      <c r="T11" s="50" t="s">
        <v>3580</v>
      </c>
    </row>
    <row r="12" spans="1:20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50"/>
    </row>
    <row r="13" spans="1:20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50"/>
    </row>
    <row r="14" spans="1:20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50"/>
    </row>
    <row r="15" spans="1:20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50"/>
    </row>
    <row r="16" spans="1:20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50"/>
    </row>
    <row r="17" spans="1:20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50"/>
    </row>
    <row r="18" spans="1:20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50"/>
    </row>
    <row r="19" spans="1:20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50"/>
    </row>
    <row r="20" spans="1:20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50"/>
    </row>
    <row r="21" spans="1:20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50"/>
    </row>
    <row r="22" spans="1:20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50"/>
    </row>
    <row r="23" spans="1:20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50"/>
    </row>
    <row r="24" spans="1:20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50"/>
    </row>
    <row r="25" spans="1:20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50"/>
    </row>
    <row r="26" spans="1:20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50"/>
    </row>
    <row r="27" spans="1:20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</row>
    <row r="28" spans="1:20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</row>
    <row r="29" spans="1:20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</row>
    <row r="30" spans="1:20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</row>
    <row r="31" spans="1:20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</row>
    <row r="32" spans="1:20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 t="str">
        <f>_xlfn.XLOOKUP(B326,MasterSheet!Q:Q,MasterSheet!N:N," ")</f>
        <v>Dispatch Date</v>
      </c>
      <c r="B326" s="1" t="str">
        <v>Awb Number</v>
      </c>
      <c r="C326" s="1" t="str">
        <f>IFERROR(VLOOKUP(B326,MasterSheet!Q:R,2,)," ")</f>
        <v>Docket Status</v>
      </c>
      <c r="D326" s="1" t="str">
        <f>_xlfn.XLOOKUP(B326,MasterSheet!Q:Q,MasterSheet!P:P)</f>
        <v>Customer name</v>
      </c>
      <c r="E326" s="1" t="str">
        <f t="shared" ref="E326:E338" si="54">IF(LEFT(B326,1)="D","DTDC",IF(ISNUMBER(--LEFT(B326,1)),"Bluedart","Other"))</f>
        <v>Other</v>
      </c>
      <c r="F326" s="1" t="str">
        <f t="shared" ref="F326:F338" si="55">TEXT(A326, "dddd")</f>
        <v>Dispatch Date</v>
      </c>
    </row>
    <row r="327" spans="1:6" x14ac:dyDescent="0.25">
      <c r="A327" s="2">
        <f>_xlfn.XLOOKUP(B327,MasterSheet!Q:Q,MasterSheet!N:N," ")</f>
        <v>45812</v>
      </c>
      <c r="B327" s="1" t="str">
        <v>BY HAND</v>
      </c>
      <c r="C327" s="1" t="str">
        <f>IFERROR(VLOOKUP(B327,MasterSheet!Q:R,2,)," ")</f>
        <v>PRIYANKA MADAM</v>
      </c>
      <c r="D327" s="1" t="str">
        <f>_xlfn.XLOOKUP(B327,MasterSheet!Q:Q,MasterSheet!P:P)</f>
        <v>ICGEB</v>
      </c>
      <c r="E327" s="1" t="str">
        <f t="shared" si="54"/>
        <v>Other</v>
      </c>
      <c r="F327" s="1" t="str">
        <f t="shared" si="55"/>
        <v>Wednesday</v>
      </c>
    </row>
    <row r="328" spans="1:6" x14ac:dyDescent="0.25">
      <c r="A328" s="2">
        <f>_xlfn.XLOOKUP(B328,MasterSheet!Q:Q,MasterSheet!N:N," ")</f>
        <v>45840</v>
      </c>
      <c r="B328" s="1" t="str">
        <v>BY PORTER</v>
      </c>
      <c r="C328" s="1" t="str">
        <f>IFERROR(VLOOKUP(B328,MasterSheet!Q:R,2,)," ")</f>
        <v>BY PORTER</v>
      </c>
      <c r="D328" s="1" t="str">
        <f>_xlfn.XLOOKUP(B328,MasterSheet!Q:Q,MasterSheet!P:P)</f>
        <v>NDTL</v>
      </c>
      <c r="E328" s="1" t="str">
        <f t="shared" si="54"/>
        <v>Other</v>
      </c>
      <c r="F328" s="1" t="str">
        <f t="shared" si="55"/>
        <v>Wednesday</v>
      </c>
    </row>
    <row r="329" spans="1:6" x14ac:dyDescent="0.25">
      <c r="A329" s="2">
        <f>_xlfn.XLOOKUP(B329,MasterSheet!Q:Q,MasterSheet!N:N," ")</f>
        <v>45894</v>
      </c>
      <c r="B329" s="1" t="str">
        <v>D3001955194</v>
      </c>
      <c r="C329" s="1" t="str">
        <f>IFERROR(VLOOKUP(B329,MasterSheet!Q:R,2,)," ")</f>
        <v>Delivered</v>
      </c>
      <c r="D329" s="1" t="str">
        <f>_xlfn.XLOOKUP(B329,MasterSheet!Q:Q,MasterSheet!P:P)</f>
        <v>IISER MOHALI</v>
      </c>
      <c r="E329" s="1" t="str">
        <f t="shared" si="54"/>
        <v>DTDC</v>
      </c>
      <c r="F329" s="1" t="str">
        <f t="shared" si="55"/>
        <v>Monday</v>
      </c>
    </row>
    <row r="330" spans="1:6" x14ac:dyDescent="0.25">
      <c r="A330" s="2">
        <f>_xlfn.XLOOKUP(B330,MasterSheet!Q:Q,MasterSheet!N:N," ")</f>
        <v>45846</v>
      </c>
      <c r="B330" s="1" t="str">
        <v>D3001996933</v>
      </c>
      <c r="C330" s="1" t="str">
        <f>IFERROR(VLOOKUP(B330,MasterSheet!Q:R,2,)," ")</f>
        <v>Delivered</v>
      </c>
      <c r="D330" s="1" t="str">
        <f>_xlfn.XLOOKUP(B330,MasterSheet!Q:Q,MasterSheet!P:P)</f>
        <v>VECTOR</v>
      </c>
      <c r="E330" s="1" t="str">
        <f t="shared" si="54"/>
        <v>DTDC</v>
      </c>
      <c r="F330" s="1" t="str">
        <f t="shared" si="55"/>
        <v>Tuesday</v>
      </c>
    </row>
    <row r="331" spans="1:6" x14ac:dyDescent="0.25">
      <c r="A331" s="2">
        <f>_xlfn.XLOOKUP(B331,MasterSheet!Q:Q,MasterSheet!N:N," ")</f>
        <v>45846</v>
      </c>
      <c r="B331" s="1" t="str">
        <v>D3001996934</v>
      </c>
      <c r="C331" s="1" t="str">
        <f>IFERROR(VLOOKUP(B331,MasterSheet!Q:R,2,)," ")</f>
        <v>Delivered</v>
      </c>
      <c r="D331" s="1" t="str">
        <f>_xlfn.XLOOKUP(B331,MasterSheet!Q:Q,MasterSheet!P:P)</f>
        <v>BIO SYSTEMS</v>
      </c>
      <c r="E331" s="1" t="str">
        <f t="shared" si="54"/>
        <v>DTDC</v>
      </c>
      <c r="F331" s="1" t="str">
        <f t="shared" si="55"/>
        <v>Tuesday</v>
      </c>
    </row>
    <row r="332" spans="1:6" x14ac:dyDescent="0.25">
      <c r="A332" s="2">
        <f>_xlfn.XLOOKUP(B332,MasterSheet!Q:Q,MasterSheet!N:N," ")</f>
        <v>45846</v>
      </c>
      <c r="B332" s="1" t="str">
        <v>D3001996935</v>
      </c>
      <c r="C332" s="1" t="str">
        <f>IFERROR(VLOOKUP(B332,MasterSheet!Q:R,2,)," ")</f>
        <v>Delivered</v>
      </c>
      <c r="D332" s="1" t="str">
        <f>_xlfn.XLOOKUP(B332,MasterSheet!Q:Q,MasterSheet!P:P)</f>
        <v>Medlife</v>
      </c>
      <c r="E332" s="1" t="str">
        <f t="shared" si="54"/>
        <v>DTDC</v>
      </c>
      <c r="F332" s="1" t="str">
        <f t="shared" si="55"/>
        <v>Tuesday</v>
      </c>
    </row>
    <row r="333" spans="1:6" x14ac:dyDescent="0.25">
      <c r="A333" s="2">
        <f>_xlfn.XLOOKUP(B333,MasterSheet!Q:Q,MasterSheet!N:N," ")</f>
        <v>45880</v>
      </c>
      <c r="B333" s="1" t="str">
        <v>D3001997013</v>
      </c>
      <c r="C333" s="1" t="str">
        <f>IFERROR(VLOOKUP(B333,MasterSheet!Q:R,2,)," ")</f>
        <v>Delivered</v>
      </c>
      <c r="D333" s="1" t="str">
        <f>_xlfn.XLOOKUP(B333,MasterSheet!Q:Q,MasterSheet!P:P)</f>
        <v>RESEARCH WORLD</v>
      </c>
      <c r="E333" s="1" t="str">
        <f t="shared" si="54"/>
        <v>DTDC</v>
      </c>
      <c r="F333" s="1" t="str">
        <f t="shared" si="55"/>
        <v>Monday</v>
      </c>
    </row>
    <row r="334" spans="1:6" x14ac:dyDescent="0.25">
      <c r="A334" s="2">
        <f>_xlfn.XLOOKUP(B334,MasterSheet!Q:Q,MasterSheet!N:N," ")</f>
        <v>45880</v>
      </c>
      <c r="B334" s="1" t="str">
        <v>D3001997014</v>
      </c>
      <c r="C334" s="1" t="str">
        <f>IFERROR(VLOOKUP(B334,MasterSheet!Q:R,2,)," ")</f>
        <v>Delivered</v>
      </c>
      <c r="D334" s="1" t="str">
        <f>_xlfn.XLOOKUP(B334,MasterSheet!Q:Q,MasterSheet!P:P)</f>
        <v>IMTECH</v>
      </c>
      <c r="E334" s="1" t="str">
        <f t="shared" si="54"/>
        <v>DTDC</v>
      </c>
      <c r="F334" s="1" t="str">
        <f t="shared" si="55"/>
        <v>Monday</v>
      </c>
    </row>
    <row r="335" spans="1:6" x14ac:dyDescent="0.25">
      <c r="A335" s="2">
        <f>_xlfn.XLOOKUP(B335,MasterSheet!Q:Q,MasterSheet!N:N," ")</f>
        <v>45880</v>
      </c>
      <c r="B335" s="1" t="str">
        <v>D3001997015</v>
      </c>
      <c r="C335" s="1" t="str">
        <f>IFERROR(VLOOKUP(B335,MasterSheet!Q:R,2,)," ")</f>
        <v>Delivered</v>
      </c>
      <c r="D335" s="1" t="str">
        <f>_xlfn.XLOOKUP(B335,MasterSheet!Q:Q,MasterSheet!P:P)</f>
        <v>IIT-ROORKE</v>
      </c>
      <c r="E335" s="1" t="str">
        <f t="shared" si="54"/>
        <v>DTDC</v>
      </c>
      <c r="F335" s="1" t="str">
        <f t="shared" si="55"/>
        <v>Monday</v>
      </c>
    </row>
    <row r="336" spans="1:6" x14ac:dyDescent="0.25">
      <c r="A336" s="2">
        <f>_xlfn.XLOOKUP(B336,MasterSheet!Q:Q,MasterSheet!N:N," ")</f>
        <v>45887</v>
      </c>
      <c r="B336" s="1" t="str">
        <v>D3001997017</v>
      </c>
      <c r="C336" s="1" t="str">
        <f>IFERROR(VLOOKUP(B336,MasterSheet!Q:R,2,)," ")</f>
        <v>Delivered</v>
      </c>
      <c r="D336" s="1" t="str">
        <f>_xlfn.XLOOKUP(B336,MasterSheet!Q:Q,MasterSheet!P:P)</f>
        <v>Essence</v>
      </c>
      <c r="E336" s="1" t="str">
        <f t="shared" si="54"/>
        <v>DTDC</v>
      </c>
      <c r="F336" s="1" t="str">
        <f t="shared" si="55"/>
        <v>Monday</v>
      </c>
    </row>
    <row r="337" spans="1:6" x14ac:dyDescent="0.25">
      <c r="A337" s="2">
        <f>_xlfn.XLOOKUP(B337,MasterSheet!Q:Q,MasterSheet!N:N," ")</f>
        <v>45887</v>
      </c>
      <c r="B337" s="1" t="str">
        <v>D3001997018</v>
      </c>
      <c r="C337" s="1" t="str">
        <f>IFERROR(VLOOKUP(B337,MasterSheet!Q:R,2,)," ")</f>
        <v>Delivered</v>
      </c>
      <c r="D337" s="1" t="str">
        <f>_xlfn.XLOOKUP(B337,MasterSheet!Q:Q,MasterSheet!P:P)</f>
        <v>MEDLIFE</v>
      </c>
      <c r="E337" s="1" t="str">
        <f t="shared" si="54"/>
        <v>DTDC</v>
      </c>
      <c r="F337" s="1" t="str">
        <f t="shared" si="55"/>
        <v>Monday</v>
      </c>
    </row>
    <row r="338" spans="1:6" x14ac:dyDescent="0.25">
      <c r="A338" s="2">
        <f>_xlfn.XLOOKUP(B338,MasterSheet!Q:Q,MasterSheet!N:N," ")</f>
        <v>45836</v>
      </c>
      <c r="B338" s="1" t="str">
        <v>D3002213696</v>
      </c>
      <c r="C338" s="1" t="str">
        <f>IFERROR(VLOOKUP(B338,MasterSheet!Q:R,2,)," ")</f>
        <v>Delivered</v>
      </c>
      <c r="D338" s="1" t="str">
        <f>_xlfn.XLOOKUP(B338,MasterSheet!Q:Q,MasterSheet!P:P)</f>
        <v>SOHST</v>
      </c>
      <c r="E338" s="1" t="str">
        <f t="shared" si="54"/>
        <v>DTDC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45846</v>
      </c>
      <c r="B339" s="1" t="str">
        <v>D3002213697</v>
      </c>
      <c r="C339" s="1" t="str">
        <f>IFERROR(VLOOKUP(B339,MasterSheet!Q:R,2,)," ")</f>
        <v>Delivered</v>
      </c>
      <c r="D339" s="1" t="str">
        <f>_xlfn.XLOOKUP(B339,MasterSheet!Q:Q,MasterSheet!P:P)</f>
        <v>RESEARCH</v>
      </c>
      <c r="E339" s="1" t="str">
        <f t="shared" ref="E339:E354" si="56">IF(LEFT(B339,1)="D","DTDC",IF(ISNUMBER(--LEFT(B339,1)),"Bluedart","Other"))</f>
        <v>DTDC</v>
      </c>
      <c r="F339" s="1" t="str">
        <f t="shared" ref="F339:F354" si="57">TEXT(A339, "dddd")</f>
        <v>Tuesday</v>
      </c>
    </row>
    <row r="340" spans="1:6" x14ac:dyDescent="0.25">
      <c r="A340" s="2">
        <f>_xlfn.XLOOKUP(B340,MasterSheet!Q:Q,MasterSheet!N:N," ")</f>
        <v>45832</v>
      </c>
      <c r="B340" s="1" t="str">
        <v>D3002213704</v>
      </c>
      <c r="C340" s="1" t="str">
        <f>IFERROR(VLOOKUP(B340,MasterSheet!Q:R,2,)," ")</f>
        <v>Delivered</v>
      </c>
      <c r="D340" s="1" t="str">
        <f>_xlfn.XLOOKUP(B340,MasterSheet!Q:Q,MasterSheet!P:P)</f>
        <v>MEDLIFE</v>
      </c>
      <c r="E340" s="1" t="str">
        <f t="shared" si="56"/>
        <v>DTDC</v>
      </c>
      <c r="F340" s="1" t="str">
        <f t="shared" si="57"/>
        <v>Tuesday</v>
      </c>
    </row>
    <row r="341" spans="1:6" x14ac:dyDescent="0.25">
      <c r="A341" s="2">
        <f>_xlfn.XLOOKUP(B341,MasterSheet!Q:Q,MasterSheet!N:N," ")</f>
        <v>45829</v>
      </c>
      <c r="B341" s="1" t="str">
        <v>D3002213705</v>
      </c>
      <c r="C341" s="1" t="str">
        <f>IFERROR(VLOOKUP(B341,MasterSheet!Q:R,2,)," ")</f>
        <v>Delivered</v>
      </c>
      <c r="D341" s="1" t="str">
        <f>_xlfn.XLOOKUP(B341,MasterSheet!Q:Q,MasterSheet!P:P)</f>
        <v>Imtech</v>
      </c>
      <c r="E341" s="1" t="str">
        <f t="shared" si="56"/>
        <v>DTDC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45867</v>
      </c>
      <c r="B342" s="1" t="str">
        <v>D3002709220</v>
      </c>
      <c r="C342" s="1" t="str">
        <f>IFERROR(VLOOKUP(B342,MasterSheet!Q:R,2,)," ")</f>
        <v>Delivered</v>
      </c>
      <c r="D342" s="1" t="str">
        <f>_xlfn.XLOOKUP(B342,MasterSheet!Q:Q,MasterSheet!P:P)</f>
        <v>IMTECH</v>
      </c>
      <c r="E342" s="1" t="str">
        <f t="shared" si="56"/>
        <v>DTDC</v>
      </c>
      <c r="F342" s="1" t="str">
        <f t="shared" si="57"/>
        <v>Tuesday</v>
      </c>
    </row>
    <row r="343" spans="1:6" x14ac:dyDescent="0.25">
      <c r="A343" s="2">
        <f>_xlfn.XLOOKUP(B343,MasterSheet!Q:Q,MasterSheet!N:N," ")</f>
        <v>45852</v>
      </c>
      <c r="B343" s="1" t="str">
        <v>D3002709675</v>
      </c>
      <c r="C343" s="1" t="str">
        <f>IFERROR(VLOOKUP(B343,MasterSheet!Q:R,2,)," ")</f>
        <v>Delivered</v>
      </c>
      <c r="D343" s="1" t="str">
        <f>_xlfn.XLOOKUP(B343,MasterSheet!Q:Q,MasterSheet!P:P)</f>
        <v>Medlife</v>
      </c>
      <c r="E343" s="1" t="str">
        <f t="shared" si="56"/>
        <v>DTDC</v>
      </c>
      <c r="F343" s="1" t="str">
        <f t="shared" si="57"/>
        <v>Monday</v>
      </c>
    </row>
    <row r="344" spans="1:6" x14ac:dyDescent="0.25">
      <c r="A344" s="2">
        <f>_xlfn.XLOOKUP(B344,MasterSheet!Q:Q,MasterSheet!N:N," ")</f>
        <v>45852</v>
      </c>
      <c r="B344" s="1" t="str">
        <v>D3002709676</v>
      </c>
      <c r="C344" s="1" t="str">
        <f>IFERROR(VLOOKUP(B344,MasterSheet!Q:R,2,)," ")</f>
        <v>Delivered</v>
      </c>
      <c r="D344" s="1" t="str">
        <f>_xlfn.XLOOKUP(B344,MasterSheet!Q:Q,MasterSheet!P:P)</f>
        <v>IMTECH</v>
      </c>
      <c r="E344" s="1" t="str">
        <f t="shared" si="56"/>
        <v>DTDC</v>
      </c>
      <c r="F344" s="1" t="str">
        <f t="shared" si="57"/>
        <v>Monday</v>
      </c>
    </row>
    <row r="345" spans="1:6" x14ac:dyDescent="0.25">
      <c r="A345" s="2">
        <f>_xlfn.XLOOKUP(B345,MasterSheet!Q:Q,MasterSheet!N:N," ")</f>
        <v>45860</v>
      </c>
      <c r="B345" s="1" t="str">
        <v>D3002709684</v>
      </c>
      <c r="C345" s="1" t="str">
        <f>IFERROR(VLOOKUP(B345,MasterSheet!Q:R,2,)," ")</f>
        <v>Delivered</v>
      </c>
      <c r="D345" s="1" t="str">
        <f>_xlfn.XLOOKUP(B345,MasterSheet!Q:Q,MasterSheet!P:P)</f>
        <v>IMTECH</v>
      </c>
      <c r="E345" s="1" t="str">
        <f t="shared" si="56"/>
        <v>DTDC</v>
      </c>
      <c r="F345" s="1" t="str">
        <f t="shared" si="57"/>
        <v>Tuesday</v>
      </c>
    </row>
    <row r="346" spans="1:6" x14ac:dyDescent="0.25">
      <c r="A346" s="2">
        <f>_xlfn.XLOOKUP(B346,MasterSheet!Q:Q,MasterSheet!N:N," ")</f>
        <v>45860</v>
      </c>
      <c r="B346" s="1" t="str">
        <v>D3002709685</v>
      </c>
      <c r="C346" s="1" t="str">
        <f>IFERROR(VLOOKUP(B346,MasterSheet!Q:R,2,)," ")</f>
        <v>Delivered</v>
      </c>
      <c r="D346" s="1" t="str">
        <f>_xlfn.XLOOKUP(B346,MasterSheet!Q:Q,MasterSheet!P:P)</f>
        <v>Essence</v>
      </c>
      <c r="E346" s="1" t="str">
        <f t="shared" si="56"/>
        <v>DTDC</v>
      </c>
      <c r="F346" s="1" t="str">
        <f t="shared" si="57"/>
        <v>Tuesday</v>
      </c>
    </row>
    <row r="347" spans="1:6" x14ac:dyDescent="0.25">
      <c r="A347" s="2">
        <f>_xlfn.XLOOKUP(B347,MasterSheet!Q:Q,MasterSheet!N:N," ")</f>
        <v>45867</v>
      </c>
      <c r="B347" s="1" t="str">
        <v>D3002864036</v>
      </c>
      <c r="C347" s="1" t="str">
        <f>IFERROR(VLOOKUP(B347,MasterSheet!Q:R,2,)," ")</f>
        <v>Delivered</v>
      </c>
      <c r="D347" s="1" t="str">
        <f>_xlfn.XLOOKUP(B347,MasterSheet!Q:Q,MasterSheet!P:P)</f>
        <v>MEDLIFE</v>
      </c>
      <c r="E347" s="1" t="str">
        <f t="shared" si="56"/>
        <v>DTDC</v>
      </c>
      <c r="F347" s="1" t="str">
        <f t="shared" si="57"/>
        <v>Tuesday</v>
      </c>
    </row>
    <row r="348" spans="1:6" x14ac:dyDescent="0.25">
      <c r="A348" s="2">
        <f>_xlfn.XLOOKUP(B348,MasterSheet!Q:Q,MasterSheet!N:N," ")</f>
        <v>45867</v>
      </c>
      <c r="B348" s="1" t="str">
        <v>D3002864037</v>
      </c>
      <c r="C348" s="1" t="str">
        <f>IFERROR(VLOOKUP(B348,MasterSheet!Q:R,2,)," ")</f>
        <v>Delivered</v>
      </c>
      <c r="D348" s="1" t="str">
        <f>_xlfn.XLOOKUP(B348,MasterSheet!Q:Q,MasterSheet!P:P)</f>
        <v>IMTECH</v>
      </c>
      <c r="E348" s="1" t="str">
        <f t="shared" si="56"/>
        <v>DTDC</v>
      </c>
      <c r="F348" s="1" t="str">
        <f t="shared" si="57"/>
        <v>Tuesday</v>
      </c>
    </row>
    <row r="349" spans="1:6" x14ac:dyDescent="0.25">
      <c r="A349" s="2">
        <f>_xlfn.XLOOKUP(B349,MasterSheet!Q:Q,MasterSheet!N:N," ")</f>
        <v>45873</v>
      </c>
      <c r="B349" s="1" t="str">
        <v>D3002864041</v>
      </c>
      <c r="C349" s="1" t="str">
        <f>IFERROR(VLOOKUP(B349,MasterSheet!Q:R,2,)," ")</f>
        <v>Delivered</v>
      </c>
      <c r="D349" s="1" t="str">
        <f>_xlfn.XLOOKUP(B349,MasterSheet!Q:Q,MasterSheet!P:P)</f>
        <v>POOJA TRADERS</v>
      </c>
      <c r="E349" s="1" t="str">
        <f t="shared" si="56"/>
        <v>DTDC</v>
      </c>
      <c r="F349" s="1" t="str">
        <f t="shared" si="57"/>
        <v>Monday</v>
      </c>
    </row>
    <row r="350" spans="1:6" x14ac:dyDescent="0.25">
      <c r="A350" s="2">
        <f>_xlfn.XLOOKUP(B350,MasterSheet!Q:Q,MasterSheet!N:N," ")</f>
        <v>45871</v>
      </c>
      <c r="B350" s="1" t="str">
        <v>D3002864042</v>
      </c>
      <c r="C350" s="1" t="str">
        <f>IFERROR(VLOOKUP(B350,MasterSheet!Q:R,2,)," ")</f>
        <v>Delivered</v>
      </c>
      <c r="D350" s="1" t="str">
        <f>_xlfn.XLOOKUP(B350,MasterSheet!Q:Q,MasterSheet!P:P)</f>
        <v>Medlife</v>
      </c>
      <c r="E350" s="1" t="str">
        <f t="shared" si="56"/>
        <v>DTDC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45875</v>
      </c>
      <c r="B351" s="1" t="str">
        <v>D3002864046</v>
      </c>
      <c r="C351" s="1" t="str">
        <f>IFERROR(VLOOKUP(B351,MasterSheet!Q:R,2,)," ")</f>
        <v>Delivered</v>
      </c>
      <c r="D351" s="1" t="str">
        <f>_xlfn.XLOOKUP(B351,MasterSheet!Q:Q,MasterSheet!P:P)</f>
        <v>MEDLIFE</v>
      </c>
      <c r="E351" s="1" t="str">
        <f t="shared" si="56"/>
        <v>DTDC</v>
      </c>
      <c r="F351" s="1" t="str">
        <f t="shared" si="57"/>
        <v>Wednesday</v>
      </c>
    </row>
    <row r="352" spans="1:6" x14ac:dyDescent="0.25">
      <c r="A352" s="2">
        <f>_xlfn.XLOOKUP(B352,MasterSheet!Q:Q,MasterSheet!N:N," ")</f>
        <v>45901</v>
      </c>
      <c r="B352" s="1" t="str">
        <v>D3002950334</v>
      </c>
      <c r="C352" s="1" t="str">
        <f>IFERROR(VLOOKUP(B352,MasterSheet!Q:R,2,)," ")</f>
        <v>Delivered</v>
      </c>
      <c r="D352" s="1" t="str">
        <f>_xlfn.XLOOKUP(B352,MasterSheet!Q:Q,MasterSheet!P:P)</f>
        <v>IISER MOHALI</v>
      </c>
      <c r="E352" s="1" t="str">
        <f t="shared" si="56"/>
        <v>DTDC</v>
      </c>
      <c r="F352" s="1" t="str">
        <f t="shared" si="57"/>
        <v>Monday</v>
      </c>
    </row>
    <row r="353" spans="1:6" x14ac:dyDescent="0.25">
      <c r="A353" s="2">
        <f>_xlfn.XLOOKUP(B353,MasterSheet!Q:Q,MasterSheet!N:N," ")</f>
        <v>45908</v>
      </c>
      <c r="B353" s="1" t="str">
        <v>D3002950414</v>
      </c>
      <c r="C353" s="1" t="str">
        <f>IFERROR(VLOOKUP(B353,MasterSheet!Q:R,2,)," ")</f>
        <v>Delivered</v>
      </c>
      <c r="D353" s="1" t="str">
        <f>_xlfn.XLOOKUP(B353,MasterSheet!Q:Q,MasterSheet!P:P)</f>
        <v>RESEARCH</v>
      </c>
      <c r="E353" s="1" t="str">
        <f t="shared" si="56"/>
        <v>DTDC</v>
      </c>
      <c r="F353" s="1" t="str">
        <f t="shared" si="57"/>
        <v>Monday</v>
      </c>
    </row>
    <row r="354" spans="1:6" x14ac:dyDescent="0.25">
      <c r="A354" s="2">
        <f>_xlfn.XLOOKUP(B354,MasterSheet!Q:Q,MasterSheet!N:N," ")</f>
        <v>45908</v>
      </c>
      <c r="B354" s="1" t="str">
        <v>D3002950415</v>
      </c>
      <c r="C354" s="1" t="str">
        <f>IFERROR(VLOOKUP(B354,MasterSheet!Q:R,2,)," ")</f>
        <v>Delivered</v>
      </c>
      <c r="D354" s="1" t="str">
        <f>_xlfn.XLOOKUP(B354,MasterSheet!Q:Q,MasterSheet!P:P)</f>
        <v>IISER MOHALI</v>
      </c>
      <c r="E354" s="1" t="str">
        <f t="shared" si="56"/>
        <v>DTDC</v>
      </c>
      <c r="F354" s="1" t="str">
        <f t="shared" si="57"/>
        <v>Monday</v>
      </c>
    </row>
    <row r="355" spans="1:6" x14ac:dyDescent="0.25">
      <c r="A355" s="2">
        <f>_xlfn.XLOOKUP(B355,MasterSheet!Q:Q,MasterSheet!N:N," ")</f>
        <v>45908</v>
      </c>
      <c r="B355" s="1" t="str">
        <v>D3002950416</v>
      </c>
      <c r="C355" s="1" t="str">
        <f>IFERROR(VLOOKUP(B355,MasterSheet!Q:R,2,)," ")</f>
        <v>Delivered</v>
      </c>
      <c r="D355" s="1" t="str">
        <f>_xlfn.XLOOKUP(B355,MasterSheet!Q:Q,MasterSheet!P:P)</f>
        <v>VECTOR</v>
      </c>
      <c r="E355" s="1" t="str">
        <f t="shared" ref="E355:E360" si="58">IF(LEFT(B355,1)="D","DTDC",IF(ISNUMBER(--LEFT(B355,1)),"Bluedart","Other"))</f>
        <v>DTDC</v>
      </c>
      <c r="F355" s="1" t="str">
        <f t="shared" ref="F355:F360" si="59">TEXT(A355, "dddd")</f>
        <v>Monday</v>
      </c>
    </row>
    <row r="356" spans="1:6" x14ac:dyDescent="0.25">
      <c r="A356" s="2">
        <f>_xlfn.XLOOKUP(B356,MasterSheet!Q:Q,MasterSheet!N:N," ")</f>
        <v>45908</v>
      </c>
      <c r="B356" s="1" t="str">
        <v>D3002950417</v>
      </c>
      <c r="C356" s="1" t="str">
        <f>IFERROR(VLOOKUP(B356,MasterSheet!Q:R,2,)," ")</f>
        <v>Delivered</v>
      </c>
      <c r="D356" s="1" t="str">
        <f>_xlfn.XLOOKUP(B356,MasterSheet!Q:Q,MasterSheet!P:P)</f>
        <v>ESSENCE</v>
      </c>
      <c r="E356" s="1" t="str">
        <f t="shared" si="58"/>
        <v>DTDC</v>
      </c>
      <c r="F356" s="1" t="str">
        <f t="shared" si="59"/>
        <v>Monday</v>
      </c>
    </row>
    <row r="357" spans="1:6" x14ac:dyDescent="0.25">
      <c r="A357" s="2">
        <f>_xlfn.XLOOKUP(B357,MasterSheet!Q:Q,MasterSheet!N:N," ")</f>
        <v>45913</v>
      </c>
      <c r="B357" s="1" t="str">
        <v>D3003568451</v>
      </c>
      <c r="C357" s="1" t="str">
        <f>IFERROR(VLOOKUP(B357,MasterSheet!Q:R,2,)," ")</f>
        <v>Delivered</v>
      </c>
      <c r="D357" s="1" t="str">
        <f>_xlfn.XLOOKUP(B357,MasterSheet!Q:Q,MasterSheet!P:P)</f>
        <v>MEDLIFE</v>
      </c>
      <c r="E357" s="1" t="str">
        <f t="shared" si="58"/>
        <v>DTDC</v>
      </c>
      <c r="F357" s="1" t="str">
        <f t="shared" si="59"/>
        <v>Saturday</v>
      </c>
    </row>
    <row r="358" spans="1:6" x14ac:dyDescent="0.25">
      <c r="A358" s="2">
        <f>_xlfn.XLOOKUP(B358,MasterSheet!Q:Q,MasterSheet!N:N," ")</f>
        <v>45915</v>
      </c>
      <c r="B358" s="1" t="str">
        <v>D3003568486</v>
      </c>
      <c r="C358" s="1" t="str">
        <f>IFERROR(VLOOKUP(B358,MasterSheet!Q:R,2,)," ")</f>
        <v>Delivered</v>
      </c>
      <c r="D358" s="1" t="str">
        <f>_xlfn.XLOOKUP(B358,MasterSheet!Q:Q,MasterSheet!P:P)</f>
        <v>IMTECH</v>
      </c>
      <c r="E358" s="1" t="str">
        <f t="shared" si="58"/>
        <v>DTDC</v>
      </c>
      <c r="F358" s="1" t="str">
        <f t="shared" si="59"/>
        <v>Monday</v>
      </c>
    </row>
    <row r="359" spans="1:6" x14ac:dyDescent="0.25">
      <c r="A359" s="2">
        <f>_xlfn.XLOOKUP(B359,MasterSheet!Q:Q,MasterSheet!N:N," ")</f>
        <v>45915</v>
      </c>
      <c r="B359" s="1" t="str">
        <v>D3003568487</v>
      </c>
      <c r="C359" s="1" t="str">
        <f>IFERROR(VLOOKUP(B359,MasterSheet!Q:R,2,)," ")</f>
        <v>Delivered</v>
      </c>
      <c r="D359" s="1" t="str">
        <f>_xlfn.XLOOKUP(B359,MasterSheet!Q:Q,MasterSheet!P:P)</f>
        <v>RESEARCH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45915</v>
      </c>
      <c r="B360" s="1" t="str">
        <v>D3003568488</v>
      </c>
      <c r="C360" s="1" t="str">
        <f>IFERROR(VLOOKUP(B360,MasterSheet!Q:R,2,)," ")</f>
        <v>Delivered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Monday</v>
      </c>
    </row>
    <row r="361" spans="1:6" x14ac:dyDescent="0.25">
      <c r="A361" s="2">
        <f>_xlfn.XLOOKUP(B361,MasterSheet!Q:Q,MasterSheet!N:N," ")</f>
        <v>45868</v>
      </c>
      <c r="B361" t="str">
        <v>Expired</v>
      </c>
      <c r="C361" s="1" t="str">
        <f>IFERROR(VLOOKUP(B361,MasterSheet!Q:R,2,)," ")</f>
        <v>Expired</v>
      </c>
      <c r="D361" s="1" t="str">
        <f>_xlfn.XLOOKUP(B361,MasterSheet!Q:Q,MasterSheet!P:P)</f>
        <v>EXPIRED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x14ac:dyDescent="0.25">
      <c r="A362" s="2">
        <f>_xlfn.XLOOKUP(B362,MasterSheet!Q:Q,MasterSheet!N:N," ")</f>
        <v>45903</v>
      </c>
      <c r="B362" t="str">
        <v>PORTER</v>
      </c>
      <c r="C362" s="1" t="str">
        <f>IFERROR(VLOOKUP(B362,MasterSheet!Q:R,2,)," ")</f>
        <v>PORTER</v>
      </c>
      <c r="D362" s="1" t="str">
        <f>_xlfn.XLOOKUP(B362,MasterSheet!Q:Q,MasterSheet!P:P)</f>
        <v>IGIB</v>
      </c>
      <c r="E362" s="1" t="str">
        <f t="shared" si="60"/>
        <v>Other</v>
      </c>
      <c r="F362" s="1" t="str">
        <f t="shared" si="61"/>
        <v>Wednesday</v>
      </c>
    </row>
    <row r="363" spans="1:6" x14ac:dyDescent="0.25">
      <c r="A363" s="2">
        <f>_xlfn.XLOOKUP(B363,MasterSheet!Q:Q,MasterSheet!N:N," ")</f>
        <v>45854</v>
      </c>
      <c r="B363" t="str">
        <v>WILL BE BILLED</v>
      </c>
      <c r="C363" s="1" t="str">
        <f>IFERROR(VLOOKUP(B363,MasterSheet!Q:R,2,)," ")</f>
        <v>PRIYANKA MADAM</v>
      </c>
      <c r="D363" s="1" t="str">
        <f>_xlfn.XLOOKUP(B363,MasterSheet!Q:Q,MasterSheet!P:P)</f>
        <v>Aiims</v>
      </c>
      <c r="E363" s="1" t="str">
        <f t="shared" si="60"/>
        <v>Other</v>
      </c>
      <c r="F363" s="1" t="str">
        <f t="shared" si="61"/>
        <v>Wednesday</v>
      </c>
    </row>
    <row r="364" spans="1:6" x14ac:dyDescent="0.25">
      <c r="A364" s="2">
        <f>_xlfn.XLOOKUP(B364,MasterSheet!Q:Q,MasterSheet!N:N," ")</f>
        <v>45859</v>
      </c>
      <c r="B364" t="str">
        <v>with M Bio</v>
      </c>
      <c r="C364" s="1" t="str">
        <f>IFERROR(VLOOKUP(B364,MasterSheet!Q:R,2,)," ")</f>
        <v>With M Biotehc</v>
      </c>
      <c r="D364" s="1" t="str">
        <f>_xlfn.XLOOKUP(B364,MasterSheet!Q:Q,MasterSheet!P:P)</f>
        <v>HKP</v>
      </c>
      <c r="E364" s="1" t="str">
        <f t="shared" si="60"/>
        <v>Other</v>
      </c>
      <c r="F364" s="1" t="str">
        <f t="shared" si="61"/>
        <v>Monday</v>
      </c>
    </row>
    <row r="365" spans="1:6" x14ac:dyDescent="0.25">
      <c r="A365" s="2" t="str">
        <f>_xlfn.XLOOKUP(B365,MasterSheet!Q:Q,MasterSheet!N:N," ")</f>
        <v xml:space="preserve"> </v>
      </c>
      <c r="B365">
        <v>0</v>
      </c>
      <c r="C365" s="1" t="str">
        <f>IFERROR(VLOOKUP(B365,MasterSheet!Q:R,2,)," ")</f>
        <v xml:space="preserve"> </v>
      </c>
      <c r="D365" s="1" t="e">
        <f>_xlfn.XLOOKUP(B365,MasterSheet!Q:Q,MasterSheet!P:P)</f>
        <v>#N/A</v>
      </c>
      <c r="E365" s="1" t="str">
        <f t="shared" si="60"/>
        <v>Bluedart</v>
      </c>
      <c r="F365" s="1" t="str">
        <f t="shared" si="61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zoomScale="85" zoomScaleNormal="85" workbookViewId="0">
      <selection activeCell="D4" sqref="D4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9" max="19" width="10.85546875" bestFit="1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20"/>
      <c r="J1" s="20"/>
      <c r="K1" s="4" t="s">
        <v>604</v>
      </c>
      <c r="L1" s="21" t="str" cm="1">
        <f t="array" ref="L1:Q77">_xlfn.UNIQUE(C:H)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1" t="s">
        <v>2342</v>
      </c>
      <c r="S1" s="1" t="s">
        <v>2343</v>
      </c>
    </row>
    <row r="2" spans="1:19" x14ac:dyDescent="0.25">
      <c r="A2" s="1" cm="1">
        <f t="array" ref="A2:H218">_xlfn._xlws.SORT(
  _xlfn._xlws.FILTER(
    CHOOSE({1,2,3,4,5,6,7,8},
      MasterSheet!H2:H10383,
      MasterSheet!L2:L10383,
      MasterSheet!P2:P10383,
      MasterSheet!S2:S10383,
      MasterSheet!U2:U10383,
      MasterSheet!T2:T10383,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>
        <v>0</v>
      </c>
      <c r="G2" s="1" t="str">
        <v>STOCK</v>
      </c>
      <c r="H2" s="1" t="str">
        <v>Priyanka Madam</v>
      </c>
      <c r="K2" s="1">
        <f t="shared" ref="K2:K33" si="0">SUMIFS(B:B,C:C, L2,D:D, M2,E:E, N2,F:F, O2,G:G, P2,H:H, Q2)</f>
        <v>10</v>
      </c>
      <c r="L2" s="1">
        <v>0</v>
      </c>
      <c r="M2" s="1">
        <v>-20</v>
      </c>
      <c r="N2" s="1" t="str">
        <v>Intron</v>
      </c>
      <c r="O2" s="1">
        <v>0</v>
      </c>
      <c r="P2" s="1" t="str">
        <v>STOCK</v>
      </c>
      <c r="Q2" s="1" t="str">
        <v>Priyanka Madam</v>
      </c>
      <c r="R2" s="1">
        <f t="shared" ref="R2:R33" si="1">SUMIFS(B:B,C:C, L2,D:D, M2,E:E, N2,F:F, O2,G:G, P2,H:H, Q2)</f>
        <v>10</v>
      </c>
      <c r="S2" s="1" t="str">
        <f>VLOOKUP(P2,'Customer List'!C:D,2,)</f>
        <v>STOCK</v>
      </c>
    </row>
    <row r="3" spans="1:19" x14ac:dyDescent="0.25">
      <c r="A3" s="1">
        <v>308120</v>
      </c>
      <c r="B3" s="1">
        <v>1</v>
      </c>
      <c r="C3" s="1" t="str">
        <v>ACTREC</v>
      </c>
      <c r="D3" s="1">
        <v>4</v>
      </c>
      <c r="E3" s="1" t="str">
        <v>BioLegend</v>
      </c>
      <c r="F3" s="1">
        <v>0</v>
      </c>
      <c r="G3" s="1" t="str">
        <v>Mumbai</v>
      </c>
      <c r="H3" s="1" t="str">
        <v>Saturday</v>
      </c>
      <c r="K3" s="1">
        <f t="shared" si="0"/>
        <v>1</v>
      </c>
      <c r="L3" s="1" t="str">
        <v>ACTREC</v>
      </c>
      <c r="M3" s="1">
        <v>4</v>
      </c>
      <c r="N3" s="1" t="str">
        <v>BioLegend</v>
      </c>
      <c r="O3" s="1">
        <v>0</v>
      </c>
      <c r="P3" s="1" t="str">
        <v>Mumbai</v>
      </c>
      <c r="Q3" s="1" t="str">
        <v>Saturday</v>
      </c>
      <c r="R3" s="1">
        <f t="shared" si="1"/>
        <v>1</v>
      </c>
      <c r="S3" s="1" t="str">
        <f>VLOOKUP(P3,'Customer List'!C:D,2,)</f>
        <v>OutStation</v>
      </c>
    </row>
    <row r="4" spans="1:19" x14ac:dyDescent="0.25">
      <c r="A4" s="1">
        <v>395004</v>
      </c>
      <c r="B4" s="1">
        <v>1</v>
      </c>
      <c r="C4" s="1" t="str">
        <v>AIIMS</v>
      </c>
      <c r="D4" s="1">
        <v>4</v>
      </c>
      <c r="E4" s="1" t="str">
        <v>BioLegend</v>
      </c>
      <c r="F4" s="1">
        <v>0</v>
      </c>
      <c r="G4" s="1" t="str">
        <v>Delhi</v>
      </c>
      <c r="H4" s="1" t="str">
        <v>Priyanka Madam</v>
      </c>
      <c r="K4" s="1">
        <f t="shared" si="0"/>
        <v>1</v>
      </c>
      <c r="L4" s="1" t="str">
        <v>AIIMS</v>
      </c>
      <c r="M4" s="1">
        <v>4</v>
      </c>
      <c r="N4" s="1" t="str">
        <v>BioLegend</v>
      </c>
      <c r="O4" s="1">
        <v>0</v>
      </c>
      <c r="P4" s="1" t="str">
        <v>Delhi</v>
      </c>
      <c r="Q4" s="1" t="str">
        <v>Priyanka Madam</v>
      </c>
      <c r="R4" s="1">
        <f t="shared" si="1"/>
        <v>1</v>
      </c>
      <c r="S4" s="1" t="str">
        <f>VLOOKUP(P4,'Customer List'!C:D,2,)</f>
        <v>Local</v>
      </c>
    </row>
    <row r="5" spans="1:19" x14ac:dyDescent="0.25">
      <c r="A5" s="1">
        <v>900007707</v>
      </c>
      <c r="B5" s="1">
        <v>2</v>
      </c>
      <c r="C5" s="1" t="str">
        <v>APOLLO CHENNAI</v>
      </c>
      <c r="D5" s="1">
        <v>4</v>
      </c>
      <c r="E5" s="1" t="str">
        <v>BioLegend</v>
      </c>
      <c r="F5" s="1">
        <v>0</v>
      </c>
      <c r="G5" s="1" t="str">
        <v>CHENNAI</v>
      </c>
      <c r="H5" s="1" t="str">
        <v>Saturday</v>
      </c>
      <c r="K5" s="1">
        <f t="shared" si="0"/>
        <v>2</v>
      </c>
      <c r="L5" s="1" t="str">
        <v>APOLLO CHENNAI</v>
      </c>
      <c r="M5" s="1">
        <v>4</v>
      </c>
      <c r="N5" s="1" t="str">
        <v>BioLegend</v>
      </c>
      <c r="O5" s="1">
        <v>0</v>
      </c>
      <c r="P5" s="1" t="str">
        <v>CHENNAI</v>
      </c>
      <c r="Q5" s="1" t="str">
        <v>Saturday</v>
      </c>
      <c r="R5" s="1">
        <f t="shared" si="1"/>
        <v>2</v>
      </c>
      <c r="S5" s="1" t="str">
        <f>VLOOKUP(P5,'Customer List'!C:D,2,)</f>
        <v>OutStation</v>
      </c>
    </row>
    <row r="6" spans="1:19" x14ac:dyDescent="0.25">
      <c r="A6" s="1">
        <v>900007328</v>
      </c>
      <c r="B6" s="1">
        <v>2</v>
      </c>
      <c r="C6" s="1" t="str">
        <v>ARVIND MEDICAL</v>
      </c>
      <c r="D6" s="1">
        <v>4</v>
      </c>
      <c r="E6" s="1" t="str">
        <v>BioLegend</v>
      </c>
      <c r="F6" s="1">
        <v>0</v>
      </c>
      <c r="G6" s="1" t="str">
        <v>MADURAI</v>
      </c>
      <c r="H6" s="1" t="str">
        <v>Saturday</v>
      </c>
      <c r="K6" s="1">
        <f t="shared" si="0"/>
        <v>4</v>
      </c>
      <c r="L6" s="1" t="str">
        <v>ARVIND MEDICAL</v>
      </c>
      <c r="M6" s="1">
        <v>4</v>
      </c>
      <c r="N6" s="1" t="str">
        <v>BioLegend</v>
      </c>
      <c r="O6" s="1">
        <v>0</v>
      </c>
      <c r="P6" s="1" t="str">
        <v>MADURAI</v>
      </c>
      <c r="Q6" s="1" t="str">
        <v>Saturday</v>
      </c>
      <c r="R6" s="1">
        <f t="shared" si="1"/>
        <v>4</v>
      </c>
      <c r="S6" s="1" t="str">
        <f>VLOOKUP(P6,'Customer List'!C:D,2,)</f>
        <v>OutStation</v>
      </c>
    </row>
    <row r="7" spans="1:19" x14ac:dyDescent="0.25">
      <c r="A7" s="1">
        <v>900007329</v>
      </c>
      <c r="B7" s="1">
        <v>2</v>
      </c>
      <c r="C7" s="1" t="str">
        <v>ARVIND MEDICAL</v>
      </c>
      <c r="D7" s="1">
        <v>4</v>
      </c>
      <c r="E7" s="1" t="str">
        <v>BioLegend</v>
      </c>
      <c r="F7" s="1">
        <v>0</v>
      </c>
      <c r="G7" s="1" t="str">
        <v>MADURAI</v>
      </c>
      <c r="H7" s="1" t="str">
        <v>Saturday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>
        <f t="shared" si="1"/>
        <v>5</v>
      </c>
      <c r="S7" s="1" t="str">
        <f>VLOOKUP(P7,'Customer List'!C:D,2,)</f>
        <v>OutStation</v>
      </c>
    </row>
    <row r="8" spans="1:19" x14ac:dyDescent="0.25">
      <c r="A8" s="1">
        <v>626812</v>
      </c>
      <c r="B8" s="1">
        <v>5</v>
      </c>
      <c r="C8" s="1" t="str">
        <v>AURIGINE ONCO</v>
      </c>
      <c r="D8" s="1">
        <v>4</v>
      </c>
      <c r="E8" s="1" t="str">
        <v>BioLegend</v>
      </c>
      <c r="F8" s="1" t="str">
        <v>for stock</v>
      </c>
      <c r="G8" s="1" t="str">
        <v>Banglore</v>
      </c>
      <c r="H8" s="1" t="str">
        <v>Stock</v>
      </c>
      <c r="K8" s="1">
        <f t="shared" si="0"/>
        <v>1</v>
      </c>
      <c r="L8" s="1" t="str">
        <v>AURIGINE ONCO</v>
      </c>
      <c r="M8" s="1">
        <v>4</v>
      </c>
      <c r="N8" s="1" t="str">
        <v>BioLegend</v>
      </c>
      <c r="O8" s="1">
        <v>0</v>
      </c>
      <c r="P8" s="1" t="str">
        <v>Banglore</v>
      </c>
      <c r="Q8" s="1" t="str">
        <v>Saturday</v>
      </c>
      <c r="R8" s="1">
        <f t="shared" si="1"/>
        <v>1</v>
      </c>
      <c r="S8" s="1" t="str">
        <f>VLOOKUP(P8,'Customer List'!C:D,2,)</f>
        <v>OutStation</v>
      </c>
    </row>
    <row r="9" spans="1:19" x14ac:dyDescent="0.25">
      <c r="A9" s="1">
        <v>626810</v>
      </c>
      <c r="B9" s="1">
        <v>1</v>
      </c>
      <c r="C9" s="1" t="str">
        <v>AURIGINE ONCO</v>
      </c>
      <c r="D9" s="1">
        <v>4</v>
      </c>
      <c r="E9" s="1" t="str">
        <v>BioLegend</v>
      </c>
      <c r="F9" s="1">
        <v>0</v>
      </c>
      <c r="G9" s="1" t="str">
        <v>Banglore</v>
      </c>
      <c r="H9" s="1" t="str">
        <v>Saturday</v>
      </c>
      <c r="K9" s="1">
        <f t="shared" si="0"/>
        <v>48</v>
      </c>
      <c r="L9" s="1" t="str">
        <v>AURIGINE SERVICE</v>
      </c>
      <c r="M9" s="1">
        <v>4</v>
      </c>
      <c r="N9" s="1" t="str">
        <v>BioLegend</v>
      </c>
      <c r="O9" s="1">
        <v>0</v>
      </c>
      <c r="P9" s="1" t="str">
        <v>Hyderabad</v>
      </c>
      <c r="Q9" s="1" t="str">
        <v>Saturday</v>
      </c>
      <c r="R9" s="1">
        <f t="shared" si="1"/>
        <v>48</v>
      </c>
      <c r="S9" s="1" t="str">
        <f>VLOOKUP(P9,'Customer List'!C:D,2,)</f>
        <v>OutStation</v>
      </c>
    </row>
    <row r="10" spans="1:19" x14ac:dyDescent="0.25">
      <c r="A10" s="1">
        <v>101208</v>
      </c>
      <c r="B10" s="1">
        <v>1</v>
      </c>
      <c r="C10" s="1" t="str">
        <v>AURIGINE SERVICE</v>
      </c>
      <c r="D10" s="1">
        <v>4</v>
      </c>
      <c r="E10" s="1" t="str">
        <v>BioLegend</v>
      </c>
      <c r="F10" s="1">
        <v>0</v>
      </c>
      <c r="G10" s="1" t="str">
        <v>Hyderabad</v>
      </c>
      <c r="H10" s="1" t="str">
        <v>Saturday</v>
      </c>
      <c r="K10" s="1">
        <f t="shared" si="0"/>
        <v>1</v>
      </c>
      <c r="L10" s="1" t="str">
        <v>BIO AID</v>
      </c>
      <c r="M10" s="1">
        <v>4</v>
      </c>
      <c r="N10" s="1" t="str">
        <v>BioLegend</v>
      </c>
      <c r="O10" s="1">
        <v>0</v>
      </c>
      <c r="P10" s="1" t="str">
        <v>Bhopal</v>
      </c>
      <c r="Q10" s="1" t="str">
        <v>Saturday</v>
      </c>
      <c r="R10" s="1">
        <f t="shared" si="1"/>
        <v>1</v>
      </c>
      <c r="S10" s="1" t="str">
        <f>VLOOKUP(P10,'Customer List'!C:D,2,)</f>
        <v>OutStation</v>
      </c>
    </row>
    <row r="11" spans="1:19" x14ac:dyDescent="0.25">
      <c r="A11" s="1">
        <v>103112</v>
      </c>
      <c r="B11" s="1">
        <v>1</v>
      </c>
      <c r="C11" s="1" t="str">
        <v>AURIGINE SERVICE</v>
      </c>
      <c r="D11" s="1">
        <v>4</v>
      </c>
      <c r="E11" s="1" t="str">
        <v>BioLegend</v>
      </c>
      <c r="F11" s="1">
        <v>0</v>
      </c>
      <c r="G11" s="1" t="str">
        <v>Hyderabad</v>
      </c>
      <c r="H11" s="1" t="str">
        <v>Saturday</v>
      </c>
      <c r="K11" s="1">
        <f t="shared" si="0"/>
        <v>4</v>
      </c>
      <c r="L11" s="1" t="str">
        <v>BIO SOLUTION</v>
      </c>
      <c r="M11" s="1">
        <v>-20</v>
      </c>
      <c r="N11" s="1" t="str">
        <v>BioLegend</v>
      </c>
      <c r="O11" s="1">
        <v>0</v>
      </c>
      <c r="P11" s="1" t="str">
        <v>Hyderabad</v>
      </c>
      <c r="Q11" s="1" t="str">
        <v>Saturday</v>
      </c>
      <c r="R11" s="1">
        <f t="shared" si="1"/>
        <v>4</v>
      </c>
      <c r="S11" s="1" t="str">
        <f>VLOOKUP(P11,'Customer List'!C:D,2,)</f>
        <v>OutStation</v>
      </c>
    </row>
    <row r="12" spans="1:19" x14ac:dyDescent="0.25">
      <c r="A12" s="1">
        <v>116420</v>
      </c>
      <c r="B12" s="1">
        <v>1</v>
      </c>
      <c r="C12" s="1" t="str">
        <v>AURIGINE SERVICE</v>
      </c>
      <c r="D12" s="1">
        <v>4</v>
      </c>
      <c r="E12" s="1" t="str">
        <v>BioLegend</v>
      </c>
      <c r="F12" s="1">
        <v>0</v>
      </c>
      <c r="G12" s="1" t="str">
        <v>Hyderabad</v>
      </c>
      <c r="H12" s="1" t="str">
        <v>Saturday</v>
      </c>
      <c r="K12" s="1">
        <f t="shared" si="0"/>
        <v>2</v>
      </c>
      <c r="L12" s="1" t="str">
        <v>BIO SOLUTION</v>
      </c>
      <c r="M12" s="1">
        <v>4</v>
      </c>
      <c r="N12" s="1" t="str">
        <v>BioLegend</v>
      </c>
      <c r="O12" s="1">
        <v>0</v>
      </c>
      <c r="P12" s="1" t="str">
        <v>Hyderabad</v>
      </c>
      <c r="Q12" s="1" t="str">
        <v>Saturday</v>
      </c>
      <c r="R12" s="1">
        <f t="shared" si="1"/>
        <v>2</v>
      </c>
      <c r="S12" s="1" t="str">
        <f>VLOOKUP(P12,'Customer List'!C:D,2,)</f>
        <v>OutStation</v>
      </c>
    </row>
    <row r="13" spans="1:19" x14ac:dyDescent="0.25">
      <c r="A13" s="1">
        <v>117334</v>
      </c>
      <c r="B13" s="1">
        <v>1</v>
      </c>
      <c r="C13" s="1" t="str">
        <v>AURIGINE SERVICE</v>
      </c>
      <c r="D13" s="1">
        <v>4</v>
      </c>
      <c r="E13" s="1" t="str">
        <v>BioLegend</v>
      </c>
      <c r="F13" s="1">
        <v>0</v>
      </c>
      <c r="G13" s="1" t="str">
        <v>Hyderabad</v>
      </c>
      <c r="H13" s="1" t="str">
        <v>Saturday</v>
      </c>
      <c r="K13" s="1">
        <f t="shared" si="0"/>
        <v>2</v>
      </c>
      <c r="L13" s="1" t="str">
        <v>BIOCON</v>
      </c>
      <c r="M13" s="1">
        <v>4</v>
      </c>
      <c r="N13" s="1" t="str">
        <v>BioLegend</v>
      </c>
      <c r="O13" s="1" t="str">
        <v xml:space="preserve">Pending Confirmation By Customer </v>
      </c>
      <c r="P13" s="1" t="str">
        <v>Banglore</v>
      </c>
      <c r="Q13" s="1" t="str">
        <v xml:space="preserve">Pending Confirmation By Customer </v>
      </c>
      <c r="R13" s="1">
        <f t="shared" si="1"/>
        <v>2</v>
      </c>
      <c r="S13" s="1" t="str">
        <f>VLOOKUP(P13,'Customer List'!C:D,2,)</f>
        <v>OutStation</v>
      </c>
    </row>
    <row r="14" spans="1:19" x14ac:dyDescent="0.25">
      <c r="A14" s="1">
        <v>123108</v>
      </c>
      <c r="B14" s="1">
        <v>1</v>
      </c>
      <c r="C14" s="1" t="str">
        <v>AURIGINE SERVICE</v>
      </c>
      <c r="D14" s="1">
        <v>4</v>
      </c>
      <c r="E14" s="1" t="str">
        <v>BioLegend</v>
      </c>
      <c r="F14" s="1">
        <v>0</v>
      </c>
      <c r="G14" s="1" t="str">
        <v>Hyderabad</v>
      </c>
      <c r="H14" s="1" t="str">
        <v>Saturday</v>
      </c>
      <c r="K14" s="1">
        <f t="shared" si="0"/>
        <v>1</v>
      </c>
      <c r="L14" s="1" t="str">
        <v>Demo Piece</v>
      </c>
      <c r="M14" s="1">
        <v>4</v>
      </c>
      <c r="N14" s="1" t="str">
        <v>BioLegend</v>
      </c>
      <c r="O14" s="1" t="str">
        <v>Mohan Sir, (Demo)</v>
      </c>
      <c r="P14" s="1" t="e">
        <v>#N/A</v>
      </c>
      <c r="Q14" s="1" t="str">
        <v>Mohan Sir, (Demo)</v>
      </c>
      <c r="R14" s="1">
        <f t="shared" si="1"/>
        <v>1</v>
      </c>
      <c r="S14" s="1" t="e">
        <f>VLOOKUP(P14,'Customer List'!C:D,2,)</f>
        <v>#N/A</v>
      </c>
    </row>
    <row r="15" spans="1:19" x14ac:dyDescent="0.25">
      <c r="A15" s="1">
        <v>127624</v>
      </c>
      <c r="B15" s="1">
        <v>1</v>
      </c>
      <c r="C15" s="1" t="str">
        <v>AURIGINE SERVICE</v>
      </c>
      <c r="D15" s="1">
        <v>4</v>
      </c>
      <c r="E15" s="1" t="str">
        <v>BioLegend</v>
      </c>
      <c r="F15" s="1">
        <v>0</v>
      </c>
      <c r="G15" s="1" t="str">
        <v>Hyderabad</v>
      </c>
      <c r="H15" s="1" t="str">
        <v>Saturday</v>
      </c>
      <c r="K15" s="1">
        <f t="shared" si="0"/>
        <v>4</v>
      </c>
      <c r="L15" s="1" t="str">
        <v>GK Bio</v>
      </c>
      <c r="M15" s="1">
        <v>4</v>
      </c>
      <c r="N15" s="1" t="str">
        <v>BioLegend</v>
      </c>
      <c r="O15" s="1">
        <v>0</v>
      </c>
      <c r="P15" s="1" t="str">
        <v>Pune</v>
      </c>
      <c r="Q15" s="1" t="str">
        <v>Saturday</v>
      </c>
      <c r="R15" s="1">
        <f t="shared" si="1"/>
        <v>4</v>
      </c>
      <c r="S15" s="1" t="str">
        <f>VLOOKUP(P15,'Customer List'!C:D,2,)</f>
        <v>OutStation</v>
      </c>
    </row>
    <row r="16" spans="1:19" x14ac:dyDescent="0.25">
      <c r="A16" s="1">
        <v>128012</v>
      </c>
      <c r="B16" s="1">
        <v>1</v>
      </c>
      <c r="C16" s="1" t="str">
        <v>AURIGINE SERVICE</v>
      </c>
      <c r="D16" s="1">
        <v>4</v>
      </c>
      <c r="E16" s="1" t="str">
        <v>BioLegend</v>
      </c>
      <c r="F16" s="1">
        <v>0</v>
      </c>
      <c r="G16" s="1" t="str">
        <v>Hyderabad</v>
      </c>
      <c r="H16" s="1" t="str">
        <v>Saturday</v>
      </c>
      <c r="K16" s="1">
        <f t="shared" si="0"/>
        <v>1</v>
      </c>
      <c r="L16" s="1" t="str">
        <v>Goldlake</v>
      </c>
      <c r="M16" s="1">
        <v>4</v>
      </c>
      <c r="N16" s="1" t="str">
        <v>Cytoskeleton</v>
      </c>
      <c r="O16" s="1">
        <v>0</v>
      </c>
      <c r="P16" s="1" t="str">
        <v>PUNE</v>
      </c>
      <c r="Q16" s="1" t="str">
        <v>Saturday</v>
      </c>
      <c r="R16" s="1">
        <f t="shared" si="1"/>
        <v>1</v>
      </c>
      <c r="S16" s="1" t="str">
        <f>VLOOKUP(P16,'Customer List'!C:D,2,)</f>
        <v>OutStation</v>
      </c>
    </row>
    <row r="17" spans="1:19" x14ac:dyDescent="0.25">
      <c r="A17" s="1">
        <v>141727</v>
      </c>
      <c r="B17" s="1">
        <v>1</v>
      </c>
      <c r="C17" s="1" t="str">
        <v>AURIGINE SERVICE</v>
      </c>
      <c r="D17" s="1">
        <v>4</v>
      </c>
      <c r="E17" s="1" t="str">
        <v>BioLegend</v>
      </c>
      <c r="F17" s="1">
        <v>0</v>
      </c>
      <c r="G17" s="1" t="str">
        <v>Hyderabad</v>
      </c>
      <c r="H17" s="1" t="str">
        <v>Saturday</v>
      </c>
      <c r="K17" s="1">
        <f t="shared" si="0"/>
        <v>1</v>
      </c>
      <c r="L17" s="1" t="str">
        <v>HELIX</v>
      </c>
      <c r="M17" s="1">
        <v>-20</v>
      </c>
      <c r="N17" s="1" t="str">
        <v>BioLegend</v>
      </c>
      <c r="O17" s="1">
        <v>0</v>
      </c>
      <c r="P17" s="1" t="str">
        <v>Kerala</v>
      </c>
      <c r="Q17" s="1" t="str">
        <v>Saturday</v>
      </c>
      <c r="R17" s="1">
        <f t="shared" si="1"/>
        <v>1</v>
      </c>
      <c r="S17" s="1" t="str">
        <f>VLOOKUP(P17,'Customer List'!C:D,2,)</f>
        <v>OutStation</v>
      </c>
    </row>
    <row r="18" spans="1:19" x14ac:dyDescent="0.25">
      <c r="A18" s="1">
        <v>159214</v>
      </c>
      <c r="B18" s="1">
        <v>2</v>
      </c>
      <c r="C18" s="1" t="str">
        <v>AURIGINE SERVICE</v>
      </c>
      <c r="D18" s="1">
        <v>4</v>
      </c>
      <c r="E18" s="1" t="str">
        <v>BioLegend</v>
      </c>
      <c r="F18" s="1">
        <v>0</v>
      </c>
      <c r="G18" s="1" t="str">
        <v>Hyderabad</v>
      </c>
      <c r="H18" s="1" t="str">
        <v>Saturday</v>
      </c>
      <c r="K18" s="1">
        <f t="shared" si="0"/>
        <v>1</v>
      </c>
      <c r="L18" s="1" t="str">
        <v>Hinduja</v>
      </c>
      <c r="M18" s="1">
        <v>4</v>
      </c>
      <c r="N18" s="1" t="str">
        <v>BioLegend</v>
      </c>
      <c r="O18" s="1" t="str">
        <v>PO Awaited</v>
      </c>
      <c r="P18" s="1" t="str">
        <v>Mumbai</v>
      </c>
      <c r="Q18" s="1" t="str">
        <v>PO Awaited</v>
      </c>
      <c r="R18" s="1">
        <f t="shared" si="1"/>
        <v>1</v>
      </c>
      <c r="S18" s="1" t="str">
        <f>VLOOKUP(P18,'Customer List'!C:D,2,)</f>
        <v>OutStation</v>
      </c>
    </row>
    <row r="19" spans="1:19" x14ac:dyDescent="0.25">
      <c r="A19" s="1">
        <v>301044</v>
      </c>
      <c r="B19" s="1">
        <v>3</v>
      </c>
      <c r="C19" s="1" t="str">
        <v>AURIGINE SERVICE</v>
      </c>
      <c r="D19" s="1">
        <v>4</v>
      </c>
      <c r="E19" s="1" t="str">
        <v>BioLegend</v>
      </c>
      <c r="F19" s="1">
        <v>0</v>
      </c>
      <c r="G19" s="1" t="str">
        <v>Hyderabad</v>
      </c>
      <c r="H19" s="1" t="str">
        <v>Saturday</v>
      </c>
      <c r="K19" s="1">
        <f t="shared" si="0"/>
        <v>3</v>
      </c>
      <c r="L19" s="1" t="str">
        <v>IMMUNEEL</v>
      </c>
      <c r="M19" s="1">
        <v>4</v>
      </c>
      <c r="N19" s="1" t="str">
        <v>BioLegend</v>
      </c>
      <c r="O19" s="1">
        <v>0</v>
      </c>
      <c r="P19" s="1" t="str">
        <v>Banglore</v>
      </c>
      <c r="Q19" s="1" t="str">
        <v>Saturday</v>
      </c>
      <c r="R19" s="1">
        <f t="shared" si="1"/>
        <v>3</v>
      </c>
      <c r="S19" s="1" t="str">
        <f>VLOOKUP(P19,'Customer List'!C:D,2,)</f>
        <v>OutStation</v>
      </c>
    </row>
    <row r="20" spans="1:19" x14ac:dyDescent="0.25">
      <c r="A20" s="1">
        <v>302910</v>
      </c>
      <c r="B20" s="1">
        <v>3</v>
      </c>
      <c r="C20" s="1" t="str">
        <v>AURIGINE SERVICE</v>
      </c>
      <c r="D20" s="1">
        <v>4</v>
      </c>
      <c r="E20" s="1" t="str">
        <v>BioLegend</v>
      </c>
      <c r="F20" s="1">
        <v>0</v>
      </c>
      <c r="G20" s="1" t="str">
        <v>Hyderabad</v>
      </c>
      <c r="H20" s="1" t="str">
        <v>Saturday</v>
      </c>
      <c r="K20" s="1">
        <f t="shared" si="0"/>
        <v>1</v>
      </c>
      <c r="L20" s="1" t="str">
        <v>INTAS</v>
      </c>
      <c r="M20" s="1">
        <v>4</v>
      </c>
      <c r="N20" s="1" t="str">
        <v>BioLegend</v>
      </c>
      <c r="O20" s="1">
        <v>0</v>
      </c>
      <c r="P20" s="1" t="str">
        <v>Ahemedabad</v>
      </c>
      <c r="Q20" s="1" t="str">
        <v>Saturday</v>
      </c>
      <c r="R20" s="1">
        <f t="shared" si="1"/>
        <v>1</v>
      </c>
      <c r="S20" s="1" t="str">
        <f>VLOOKUP(P20,'Customer List'!C:D,2,)</f>
        <v>OutStation</v>
      </c>
    </row>
    <row r="21" spans="1:19" x14ac:dyDescent="0.25">
      <c r="A21" s="1">
        <v>304042</v>
      </c>
      <c r="B21" s="1">
        <v>3</v>
      </c>
      <c r="C21" s="1" t="str">
        <v>AURIGINE SERVICE</v>
      </c>
      <c r="D21" s="1">
        <v>4</v>
      </c>
      <c r="E21" s="1" t="str">
        <v>BioLegend</v>
      </c>
      <c r="F21" s="1">
        <v>0</v>
      </c>
      <c r="G21" s="1" t="str">
        <v>Hyderabad</v>
      </c>
      <c r="H21" s="1" t="str">
        <v>Saturday</v>
      </c>
      <c r="K21" s="1">
        <f t="shared" si="0"/>
        <v>2</v>
      </c>
      <c r="L21" s="1" t="str">
        <v>INVITRO</v>
      </c>
      <c r="M21" s="1">
        <v>4</v>
      </c>
      <c r="N21" s="1" t="str">
        <v>BioLegend</v>
      </c>
      <c r="O21" s="1">
        <v>0</v>
      </c>
      <c r="P21" s="1" t="str">
        <v>Delhi</v>
      </c>
      <c r="Q21" s="1" t="str">
        <v>Priyanka Madam</v>
      </c>
      <c r="R21" s="1">
        <f t="shared" si="1"/>
        <v>2</v>
      </c>
      <c r="S21" s="1" t="str">
        <f>VLOOKUP(P21,'Customer List'!C:D,2,)</f>
        <v>Local</v>
      </c>
    </row>
    <row r="22" spans="1:19" x14ac:dyDescent="0.25">
      <c r="A22" s="1">
        <v>304120</v>
      </c>
      <c r="B22" s="1">
        <v>2</v>
      </c>
      <c r="C22" s="1" t="str">
        <v>AURIGINE SERVICE</v>
      </c>
      <c r="D22" s="1">
        <v>4</v>
      </c>
      <c r="E22" s="1" t="str">
        <v>BioLegend</v>
      </c>
      <c r="F22" s="1">
        <v>0</v>
      </c>
      <c r="G22" s="1" t="str">
        <v>Hyderabad</v>
      </c>
      <c r="H22" s="1" t="str">
        <v>Saturday</v>
      </c>
      <c r="K22" s="1">
        <f t="shared" si="0"/>
        <v>1</v>
      </c>
      <c r="L22" s="1" t="str">
        <v>JNU</v>
      </c>
      <c r="M22" s="1">
        <v>4</v>
      </c>
      <c r="N22" s="1" t="str">
        <v>MABTECH</v>
      </c>
      <c r="O22" s="1">
        <v>0</v>
      </c>
      <c r="P22" s="1" t="str">
        <v>DELHI</v>
      </c>
      <c r="Q22" s="1" t="str">
        <v>Priyanka Madam</v>
      </c>
      <c r="R22" s="1">
        <f t="shared" si="1"/>
        <v>1</v>
      </c>
      <c r="S22" s="1" t="str">
        <f>VLOOKUP(P22,'Customer List'!C:D,2,)</f>
        <v>Local</v>
      </c>
    </row>
    <row r="23" spans="1:19" x14ac:dyDescent="0.25">
      <c r="A23" s="1">
        <v>305636</v>
      </c>
      <c r="B23" s="1">
        <v>3</v>
      </c>
      <c r="C23" s="1" t="str">
        <v>AURIGINE SERVICE</v>
      </c>
      <c r="D23" s="1">
        <v>4</v>
      </c>
      <c r="E23" s="1" t="str">
        <v>BioLegend</v>
      </c>
      <c r="F23" s="1">
        <v>0</v>
      </c>
      <c r="G23" s="1" t="str">
        <v>Hyderabad</v>
      </c>
      <c r="H23" s="1" t="str">
        <v>Saturday</v>
      </c>
      <c r="K23" s="1">
        <f t="shared" si="0"/>
        <v>1</v>
      </c>
      <c r="L23" s="1" t="str">
        <v>MANIPAL</v>
      </c>
      <c r="M23" s="1">
        <v>-80</v>
      </c>
      <c r="N23" s="1" t="str">
        <v>DHARMACON</v>
      </c>
      <c r="O23" s="1">
        <v>0</v>
      </c>
      <c r="P23" s="1" t="str">
        <v>Banglore</v>
      </c>
      <c r="Q23" s="1" t="str">
        <v>Saturday</v>
      </c>
      <c r="R23" s="1">
        <f t="shared" si="1"/>
        <v>1</v>
      </c>
      <c r="S23" s="1" t="str">
        <f>VLOOKUP(P23,'Customer List'!C:D,2,)</f>
        <v>OutStation</v>
      </c>
    </row>
    <row r="24" spans="1:19" x14ac:dyDescent="0.25">
      <c r="A24" s="1">
        <v>324406</v>
      </c>
      <c r="B24" s="1">
        <v>3</v>
      </c>
      <c r="C24" s="1" t="str">
        <v>AURIGINE SERVICE</v>
      </c>
      <c r="D24" s="1">
        <v>4</v>
      </c>
      <c r="E24" s="1" t="str">
        <v>BioLegend</v>
      </c>
      <c r="F24" s="1">
        <v>0</v>
      </c>
      <c r="G24" s="1" t="str">
        <v>Hyderabad</v>
      </c>
      <c r="H24" s="1" t="str">
        <v>Saturday</v>
      </c>
      <c r="K24" s="1">
        <f t="shared" si="0"/>
        <v>14</v>
      </c>
      <c r="L24" s="1" t="str">
        <v>MIRANDA</v>
      </c>
      <c r="M24" s="1">
        <v>4</v>
      </c>
      <c r="N24" s="1" t="str">
        <v>BioLegend</v>
      </c>
      <c r="O24" s="1">
        <v>0</v>
      </c>
      <c r="P24" s="1" t="str">
        <v>Delhi</v>
      </c>
      <c r="Q24" s="1" t="str">
        <v>Priyanka Madam (one Kit of 14pcs)</v>
      </c>
      <c r="R24" s="1">
        <f t="shared" si="1"/>
        <v>14</v>
      </c>
      <c r="S24" s="1" t="str">
        <f>VLOOKUP(P24,'Customer List'!C:D,2,)</f>
        <v>Local</v>
      </c>
    </row>
    <row r="25" spans="1:19" x14ac:dyDescent="0.25">
      <c r="A25" s="1">
        <v>353230</v>
      </c>
      <c r="B25" s="1">
        <v>3</v>
      </c>
      <c r="C25" s="1" t="str">
        <v>AURIGINE SERVICE</v>
      </c>
      <c r="D25" s="1">
        <v>4</v>
      </c>
      <c r="E25" s="1" t="str">
        <v>BioLegend</v>
      </c>
      <c r="F25" s="1">
        <v>0</v>
      </c>
      <c r="G25" s="1" t="str">
        <v>Hyderabad</v>
      </c>
      <c r="H25" s="1" t="str">
        <v>Saturday</v>
      </c>
      <c r="K25" s="1">
        <f t="shared" si="0"/>
        <v>1</v>
      </c>
      <c r="L25" s="1" t="str">
        <v>Nanogen Healthcare</v>
      </c>
      <c r="M25" s="1">
        <v>4</v>
      </c>
      <c r="N25" s="1" t="str">
        <v>BioLegend</v>
      </c>
      <c r="O25" s="1">
        <v>0</v>
      </c>
      <c r="P25" s="1" t="str">
        <v>Delhi</v>
      </c>
      <c r="Q25" s="1" t="str">
        <v>Priyanka Madam</v>
      </c>
      <c r="R25" s="1">
        <f t="shared" si="1"/>
        <v>1</v>
      </c>
      <c r="S25" s="1" t="str">
        <f>VLOOKUP(P25,'Customer List'!C:D,2,)</f>
        <v>Local</v>
      </c>
    </row>
    <row r="26" spans="1:19" x14ac:dyDescent="0.25">
      <c r="A26" s="1">
        <v>384808</v>
      </c>
      <c r="B26" s="1">
        <v>3</v>
      </c>
      <c r="C26" s="1" t="str">
        <v>AURIGINE SERVICE</v>
      </c>
      <c r="D26" s="1">
        <v>4</v>
      </c>
      <c r="E26" s="1" t="str">
        <v>BioLegend</v>
      </c>
      <c r="F26" s="1">
        <v>0</v>
      </c>
      <c r="G26" s="1" t="str">
        <v>Hyderabad</v>
      </c>
      <c r="H26" s="1" t="str">
        <v>Saturday</v>
      </c>
      <c r="K26" s="1">
        <f t="shared" si="0"/>
        <v>4</v>
      </c>
      <c r="L26" s="1" t="str">
        <v>NCBS</v>
      </c>
      <c r="M26" s="1">
        <v>-20</v>
      </c>
      <c r="N26" s="1" t="str">
        <v>DHARMACON</v>
      </c>
      <c r="O26" s="1">
        <v>0</v>
      </c>
      <c r="P26" s="1" t="str">
        <v>Banglore</v>
      </c>
      <c r="Q26" s="1" t="str">
        <v>Saturday</v>
      </c>
      <c r="R26" s="1">
        <f t="shared" si="1"/>
        <v>4</v>
      </c>
      <c r="S26" s="1" t="str">
        <f>VLOOKUP(P26,'Customer List'!C:D,2,)</f>
        <v>OutStation</v>
      </c>
    </row>
    <row r="27" spans="1:19" x14ac:dyDescent="0.25">
      <c r="A27" s="1">
        <v>400118</v>
      </c>
      <c r="B27" s="1">
        <v>3</v>
      </c>
      <c r="C27" s="1" t="str">
        <v>AURIGINE SERVICE</v>
      </c>
      <c r="D27" s="1">
        <v>4</v>
      </c>
      <c r="E27" s="1" t="str">
        <v>BioLegend</v>
      </c>
      <c r="F27" s="1">
        <v>0</v>
      </c>
      <c r="G27" s="1" t="str">
        <v>Hyderabad</v>
      </c>
      <c r="H27" s="1" t="str">
        <v>Saturday</v>
      </c>
      <c r="K27" s="1">
        <f t="shared" si="0"/>
        <v>4</v>
      </c>
      <c r="L27" s="1" t="str">
        <v>NCBS</v>
      </c>
      <c r="M27" s="1">
        <v>4</v>
      </c>
      <c r="N27" s="1" t="str">
        <v>DHARMACON</v>
      </c>
      <c r="O27" s="1">
        <v>0</v>
      </c>
      <c r="P27" s="1" t="str">
        <v>Banglore</v>
      </c>
      <c r="Q27" s="1" t="str">
        <v>Saturday</v>
      </c>
      <c r="R27" s="1">
        <f t="shared" si="1"/>
        <v>4</v>
      </c>
      <c r="S27" s="1" t="str">
        <f>VLOOKUP(P27,'Customer List'!C:D,2,)</f>
        <v>OutStation</v>
      </c>
    </row>
    <row r="28" spans="1:19" x14ac:dyDescent="0.25">
      <c r="A28" s="1">
        <v>400128</v>
      </c>
      <c r="B28" s="1">
        <v>3</v>
      </c>
      <c r="C28" s="1" t="str">
        <v>AURIGINE SERVICE</v>
      </c>
      <c r="D28" s="1">
        <v>4</v>
      </c>
      <c r="E28" s="1" t="str">
        <v>BioLegend</v>
      </c>
      <c r="F28" s="1">
        <v>0</v>
      </c>
      <c r="G28" s="1" t="str">
        <v>Hyderabad</v>
      </c>
      <c r="H28" s="1" t="str">
        <v>Saturday</v>
      </c>
      <c r="K28" s="1">
        <f t="shared" si="0"/>
        <v>2</v>
      </c>
      <c r="L28" s="1" t="str">
        <v>NCCS</v>
      </c>
      <c r="M28" s="1">
        <v>4</v>
      </c>
      <c r="N28" s="1" t="str">
        <v>BioLegend</v>
      </c>
      <c r="O28" s="1">
        <v>0</v>
      </c>
      <c r="P28" s="1" t="str">
        <v>Pune</v>
      </c>
      <c r="Q28" s="1" t="str">
        <v>Saturday</v>
      </c>
      <c r="R28" s="1">
        <f t="shared" si="1"/>
        <v>2</v>
      </c>
      <c r="S28" s="1" t="str">
        <f>VLOOKUP(P28,'Customer List'!C:D,2,)</f>
        <v>OutStation</v>
      </c>
    </row>
    <row r="29" spans="1:19" x14ac:dyDescent="0.25">
      <c r="A29" s="1">
        <v>400208</v>
      </c>
      <c r="B29" s="1">
        <v>1</v>
      </c>
      <c r="C29" s="1" t="str">
        <v>AURIGINE SERVICE</v>
      </c>
      <c r="D29" s="1">
        <v>4</v>
      </c>
      <c r="E29" s="1" t="str">
        <v>BioLegend</v>
      </c>
      <c r="F29" s="1">
        <v>0</v>
      </c>
      <c r="G29" s="1" t="str">
        <v>Hyderabad</v>
      </c>
      <c r="H29" s="1" t="str">
        <v>Saturday</v>
      </c>
      <c r="K29" s="1">
        <f t="shared" si="0"/>
        <v>7</v>
      </c>
      <c r="L29" s="1" t="str">
        <v>NCCS</v>
      </c>
      <c r="M29" s="1" t="str">
        <v>RT</v>
      </c>
      <c r="N29" s="1" t="str">
        <v>BioLegend</v>
      </c>
      <c r="O29" s="1">
        <v>0</v>
      </c>
      <c r="P29" s="1" t="str">
        <v>Pune</v>
      </c>
      <c r="Q29" s="1" t="str">
        <v>Saturday</v>
      </c>
      <c r="R29" s="1">
        <f t="shared" si="1"/>
        <v>7</v>
      </c>
      <c r="S29" s="1" t="str">
        <f>VLOOKUP(P29,'Customer List'!C:D,2,)</f>
        <v>OutStation</v>
      </c>
    </row>
    <row r="30" spans="1:19" x14ac:dyDescent="0.25">
      <c r="A30" s="1">
        <v>400274</v>
      </c>
      <c r="B30" s="1">
        <v>3</v>
      </c>
      <c r="C30" s="1" t="str">
        <v>AURIGINE SERVICE</v>
      </c>
      <c r="D30" s="1">
        <v>4</v>
      </c>
      <c r="E30" s="1" t="str">
        <v>BioLegend</v>
      </c>
      <c r="F30" s="1">
        <v>0</v>
      </c>
      <c r="G30" s="1" t="str">
        <v>Hyderabad</v>
      </c>
      <c r="H30" s="1" t="str">
        <v>Saturday</v>
      </c>
      <c r="K30" s="1">
        <f t="shared" si="0"/>
        <v>1</v>
      </c>
      <c r="L30" s="1" t="str">
        <v>NCCS</v>
      </c>
      <c r="M30" s="1">
        <v>-20</v>
      </c>
      <c r="N30" s="1" t="str">
        <v>BioLegend</v>
      </c>
      <c r="O30" s="1">
        <v>0</v>
      </c>
      <c r="P30" s="1" t="str">
        <v>Pune</v>
      </c>
      <c r="Q30" s="1" t="str">
        <v>Saturday</v>
      </c>
      <c r="R30" s="1">
        <f t="shared" si="1"/>
        <v>1</v>
      </c>
      <c r="S30" s="1" t="str">
        <f>VLOOKUP(P30,'Customer List'!C:D,2,)</f>
        <v>OutStation</v>
      </c>
    </row>
    <row r="31" spans="1:19" x14ac:dyDescent="0.25">
      <c r="A31" s="1">
        <v>400334</v>
      </c>
      <c r="B31" s="1">
        <v>2</v>
      </c>
      <c r="C31" s="1" t="str">
        <v>AURIGINE SERVICE</v>
      </c>
      <c r="D31" s="1">
        <v>4</v>
      </c>
      <c r="E31" s="1" t="str">
        <v>BioLegend</v>
      </c>
      <c r="F31" s="1">
        <v>0</v>
      </c>
      <c r="G31" s="1" t="str">
        <v>Hyderabad</v>
      </c>
      <c r="H31" s="1" t="str">
        <v>Saturday</v>
      </c>
      <c r="K31" s="1">
        <f t="shared" si="0"/>
        <v>1</v>
      </c>
      <c r="L31" s="1" t="str">
        <v>NIAB</v>
      </c>
      <c r="M31" s="1">
        <v>-20</v>
      </c>
      <c r="N31" s="1" t="str">
        <v>Dharmacon</v>
      </c>
      <c r="O31" s="1" t="str">
        <v>FOC</v>
      </c>
      <c r="P31" s="1" t="str">
        <v>Hyderabad</v>
      </c>
      <c r="Q31" s="1" t="str">
        <v>Saturday (Challan)</v>
      </c>
      <c r="R31" s="1">
        <f t="shared" si="1"/>
        <v>1</v>
      </c>
      <c r="S31" s="1" t="str">
        <f>VLOOKUP(P31,'Customer List'!C:D,2,)</f>
        <v>OutStation</v>
      </c>
    </row>
    <row r="32" spans="1:19" x14ac:dyDescent="0.25">
      <c r="A32" s="1">
        <v>422302</v>
      </c>
      <c r="B32" s="1">
        <v>3</v>
      </c>
      <c r="C32" s="1" t="str">
        <v>AURIGINE SERVICE</v>
      </c>
      <c r="D32" s="1">
        <v>4</v>
      </c>
      <c r="E32" s="1" t="str">
        <v>BioLegend</v>
      </c>
      <c r="F32" s="1">
        <v>0</v>
      </c>
      <c r="G32" s="1" t="str">
        <v>Hyderabad</v>
      </c>
      <c r="H32" s="1" t="str">
        <v>Saturday</v>
      </c>
      <c r="K32" s="1">
        <f t="shared" si="0"/>
        <v>32</v>
      </c>
      <c r="L32" s="1" t="str">
        <v>NII</v>
      </c>
      <c r="M32" s="1">
        <v>4</v>
      </c>
      <c r="N32" s="1" t="str">
        <v>BioLegend</v>
      </c>
      <c r="O32" s="1">
        <v>0</v>
      </c>
      <c r="P32" s="1" t="str">
        <v>Delhi</v>
      </c>
      <c r="Q32" s="1" t="str">
        <v>Priyanka Madam</v>
      </c>
      <c r="R32" s="1">
        <f t="shared" si="1"/>
        <v>32</v>
      </c>
      <c r="S32" s="1" t="str">
        <f>VLOOKUP(P32,'Customer List'!C:D,2,)</f>
        <v>Local</v>
      </c>
    </row>
    <row r="33" spans="1:19" x14ac:dyDescent="0.25">
      <c r="A33" s="1">
        <v>405225</v>
      </c>
      <c r="B33" s="1">
        <v>1</v>
      </c>
      <c r="C33" s="1" t="str">
        <v>BIO AID</v>
      </c>
      <c r="D33" s="1">
        <v>4</v>
      </c>
      <c r="E33" s="1" t="str">
        <v>BioLegend</v>
      </c>
      <c r="F33" s="1">
        <v>0</v>
      </c>
      <c r="G33" s="1" t="str">
        <v>Bhopal</v>
      </c>
      <c r="H33" s="1" t="str">
        <v>Saturday</v>
      </c>
      <c r="K33" s="1">
        <f t="shared" si="0"/>
        <v>1</v>
      </c>
      <c r="L33" s="1" t="str">
        <v>NII</v>
      </c>
      <c r="M33" s="1">
        <v>-20</v>
      </c>
      <c r="N33" s="1" t="str">
        <v>BioLegend</v>
      </c>
      <c r="O33" s="1">
        <v>0</v>
      </c>
      <c r="P33" s="1" t="str">
        <v>Delhi</v>
      </c>
      <c r="Q33" s="1" t="str">
        <v>Priyanka Madam</v>
      </c>
      <c r="R33" s="1">
        <f t="shared" si="1"/>
        <v>1</v>
      </c>
      <c r="S33" s="1" t="str">
        <f>VLOOKUP(P33,'Customer List'!C:D,2,)</f>
        <v>Local</v>
      </c>
    </row>
    <row r="34" spans="1:19" x14ac:dyDescent="0.25">
      <c r="A34" s="1">
        <v>423201</v>
      </c>
      <c r="B34" s="1">
        <v>4</v>
      </c>
      <c r="C34" s="1" t="str">
        <v>BIO SOLUTION</v>
      </c>
      <c r="D34" s="1">
        <v>-20</v>
      </c>
      <c r="E34" s="1" t="str">
        <v>BioLegend</v>
      </c>
      <c r="F34" s="1">
        <v>0</v>
      </c>
      <c r="G34" s="1" t="str">
        <v>Hyderabad</v>
      </c>
      <c r="H34" s="1" t="str">
        <v>Saturday</v>
      </c>
      <c r="K34" s="1">
        <f t="shared" ref="K34:K62" si="2">SUMIFS(B:B,C:C, L34,D:D, M34,E:E, N34,F:F, O34,G:G, P34,H:H, Q34)</f>
        <v>12</v>
      </c>
      <c r="L34" s="1" t="str">
        <v>NIMHANS</v>
      </c>
      <c r="M34" s="1">
        <v>4</v>
      </c>
      <c r="N34" s="1" t="str">
        <v>BioLegend</v>
      </c>
      <c r="O34" s="1">
        <v>0</v>
      </c>
      <c r="P34" s="1" t="str">
        <v>Banglore</v>
      </c>
      <c r="Q34" s="1" t="str">
        <v>Saturday (one kit of 12 Pcs) (Payment Slip)</v>
      </c>
      <c r="R34" s="1">
        <f t="shared" ref="R34:R62" si="3">SUMIFS(B:B,C:C, L34,D:D, M34,E:E, N34,F:F, O34,G:G, P34,H:H, Q34)</f>
        <v>12</v>
      </c>
      <c r="S34" s="1" t="str">
        <f>VLOOKUP(P34,'Customer List'!C:D,2,)</f>
        <v>OutStation</v>
      </c>
    </row>
    <row r="35" spans="1:19" x14ac:dyDescent="0.25">
      <c r="A35" s="1">
        <v>846102</v>
      </c>
      <c r="B35" s="1">
        <v>1</v>
      </c>
      <c r="C35" s="1" t="str">
        <v>BIO SOLUTION</v>
      </c>
      <c r="D35" s="1">
        <v>4</v>
      </c>
      <c r="E35" s="1" t="str">
        <v>BioLegend</v>
      </c>
      <c r="F35" s="1">
        <v>0</v>
      </c>
      <c r="G35" s="1" t="str">
        <v>Hyderabad</v>
      </c>
      <c r="H35" s="1" t="str">
        <v>Saturday</v>
      </c>
      <c r="K35" s="1">
        <f t="shared" si="2"/>
        <v>1</v>
      </c>
      <c r="L35" s="1" t="str">
        <v>NIRRCH</v>
      </c>
      <c r="M35" s="1">
        <v>4</v>
      </c>
      <c r="N35" s="1" t="str">
        <v>MYBIOSOURCE</v>
      </c>
      <c r="O35" s="1">
        <v>0</v>
      </c>
      <c r="P35" s="1" t="str">
        <v>Mumbai</v>
      </c>
      <c r="Q35" s="1" t="str">
        <v>Saturday</v>
      </c>
      <c r="R35" s="1">
        <f t="shared" si="3"/>
        <v>1</v>
      </c>
      <c r="S35" s="1" t="str">
        <f>VLOOKUP(P35,'Customer List'!C:D,2,)</f>
        <v>OutStation</v>
      </c>
    </row>
    <row r="36" spans="1:19" x14ac:dyDescent="0.25">
      <c r="A36" s="1">
        <v>906113</v>
      </c>
      <c r="B36" s="1">
        <v>1</v>
      </c>
      <c r="C36" s="1" t="str">
        <v>BIO SOLUTION</v>
      </c>
      <c r="D36" s="1">
        <v>4</v>
      </c>
      <c r="E36" s="1" t="str">
        <v>BioLegend</v>
      </c>
      <c r="F36" s="1">
        <v>0</v>
      </c>
      <c r="G36" s="1" t="str">
        <v>Hyderabad</v>
      </c>
      <c r="H36" s="1" t="str">
        <v>Saturday</v>
      </c>
      <c r="K36" s="1">
        <f t="shared" si="2"/>
        <v>1</v>
      </c>
      <c r="L36" s="1" t="str">
        <v>Opening Stock</v>
      </c>
      <c r="M36" s="1">
        <v>-20</v>
      </c>
      <c r="N36" s="1" t="str">
        <v>Dharmacon</v>
      </c>
      <c r="O36" s="1" t="str">
        <v>Set of 4 item code (N-187978-01-0020, N-187978-02-0020, N-187978-03-0020, N-187978-04-0020)</v>
      </c>
      <c r="P36" s="1" t="str">
        <v>STOCK</v>
      </c>
      <c r="Q36" s="1" t="str">
        <v>Stock</v>
      </c>
      <c r="R36" s="1">
        <f t="shared" si="3"/>
        <v>1</v>
      </c>
      <c r="S36" s="1" t="str">
        <f>VLOOKUP(P36,'Customer List'!C:D,2,)</f>
        <v>STOCK</v>
      </c>
    </row>
    <row r="37" spans="1:19" x14ac:dyDescent="0.25">
      <c r="A37" s="1">
        <v>316302</v>
      </c>
      <c r="B37" s="1">
        <v>2</v>
      </c>
      <c r="C37" s="1" t="str">
        <v>BIOCON</v>
      </c>
      <c r="D37" s="1">
        <v>4</v>
      </c>
      <c r="E37" s="1" t="str">
        <v>BioLegend</v>
      </c>
      <c r="F37" s="1" t="str">
        <v xml:space="preserve">Pending Confirmation By Customer </v>
      </c>
      <c r="G37" s="1" t="str">
        <v>Banglore</v>
      </c>
      <c r="H37" s="1" t="str">
        <v xml:space="preserve">Pending Confirmation By Customer </v>
      </c>
      <c r="K37" s="1">
        <f t="shared" si="2"/>
        <v>12</v>
      </c>
      <c r="L37" s="1" t="str">
        <v>Opening Stock</v>
      </c>
      <c r="M37" s="1">
        <v>-20</v>
      </c>
      <c r="N37" s="1" t="str">
        <v>BioLegend</v>
      </c>
      <c r="O37" s="1">
        <v>0</v>
      </c>
      <c r="P37" s="1" t="str">
        <v>STOCK</v>
      </c>
      <c r="Q37" s="1" t="str">
        <v>Stock</v>
      </c>
      <c r="R37" s="1">
        <f t="shared" si="3"/>
        <v>12</v>
      </c>
      <c r="S37" s="1" t="str">
        <f>VLOOKUP(P37,'Customer List'!C:D,2,)</f>
        <v>STOCK</v>
      </c>
    </row>
    <row r="38" spans="1:19" x14ac:dyDescent="0.25">
      <c r="A38" s="1">
        <v>740809</v>
      </c>
      <c r="B38" s="1">
        <v>1</v>
      </c>
      <c r="C38" s="1" t="str">
        <v>Demo Piece</v>
      </c>
      <c r="D38" s="1">
        <v>4</v>
      </c>
      <c r="E38" s="1" t="str">
        <v>BioLegend</v>
      </c>
      <c r="F38" s="1" t="str">
        <v>Mohan Sir, (Demo)</v>
      </c>
      <c r="G38" s="1" t="e">
        <v>#N/A</v>
      </c>
      <c r="H38" s="1" t="str">
        <v>Mohan Sir, (Demo)</v>
      </c>
      <c r="K38" s="1">
        <f t="shared" si="2"/>
        <v>17</v>
      </c>
      <c r="L38" s="1" t="str">
        <v>Opening Stock</v>
      </c>
      <c r="M38" s="1">
        <v>4</v>
      </c>
      <c r="N38" s="1" t="str">
        <v>BioLegend</v>
      </c>
      <c r="O38" s="1">
        <v>0</v>
      </c>
      <c r="P38" s="1" t="str">
        <v>STOCK</v>
      </c>
      <c r="Q38" s="1" t="str">
        <v>Stock</v>
      </c>
      <c r="R38" s="1">
        <f t="shared" si="3"/>
        <v>17</v>
      </c>
      <c r="S38" s="1" t="str">
        <f>VLOOKUP(P38,'Customer List'!C:D,2,)</f>
        <v>STOCK</v>
      </c>
    </row>
    <row r="39" spans="1:19" x14ac:dyDescent="0.25">
      <c r="A39" s="1">
        <v>356619</v>
      </c>
      <c r="B39" s="1">
        <v>1</v>
      </c>
      <c r="C39" s="1" t="str">
        <v>GK Bio</v>
      </c>
      <c r="D39" s="1">
        <v>4</v>
      </c>
      <c r="E39" s="1" t="str">
        <v>BioLegend</v>
      </c>
      <c r="F39" s="1">
        <v>0</v>
      </c>
      <c r="G39" s="1" t="str">
        <v>Pune</v>
      </c>
      <c r="H39" s="1" t="str">
        <v>Saturday</v>
      </c>
      <c r="K39" s="1">
        <f t="shared" si="2"/>
        <v>1</v>
      </c>
      <c r="L39" s="1" t="str">
        <v>OPENING STOCK</v>
      </c>
      <c r="M39" s="1">
        <v>4</v>
      </c>
      <c r="N39" s="1" t="str">
        <v>Dharmacon</v>
      </c>
      <c r="O39" s="1">
        <v>0</v>
      </c>
      <c r="P39" s="1" t="str">
        <v>STOCK</v>
      </c>
      <c r="Q39" s="1" t="str">
        <v>Stock</v>
      </c>
      <c r="R39" s="1">
        <f t="shared" si="3"/>
        <v>1</v>
      </c>
      <c r="S39" s="1" t="str">
        <f>VLOOKUP(P39,'Customer List'!C:D,2,)</f>
        <v>STOCK</v>
      </c>
    </row>
    <row r="40" spans="1:19" x14ac:dyDescent="0.25">
      <c r="A40" s="1">
        <v>359413</v>
      </c>
      <c r="B40" s="1">
        <v>1</v>
      </c>
      <c r="C40" s="1" t="str">
        <v>GK Bio</v>
      </c>
      <c r="D40" s="1">
        <v>4</v>
      </c>
      <c r="E40" s="1" t="str">
        <v>BioLegend</v>
      </c>
      <c r="F40" s="1">
        <v>0</v>
      </c>
      <c r="G40" s="1" t="str">
        <v>Pune</v>
      </c>
      <c r="H40" s="1" t="str">
        <v>Saturday</v>
      </c>
      <c r="K40" s="1">
        <f t="shared" si="2"/>
        <v>23</v>
      </c>
      <c r="L40" s="1" t="str">
        <v>OPENING STOCK</v>
      </c>
      <c r="M40" s="1" t="str">
        <v>RT</v>
      </c>
      <c r="N40" s="1" t="str">
        <v>Sartorius</v>
      </c>
      <c r="O40" s="1">
        <v>0</v>
      </c>
      <c r="P40" s="1" t="str">
        <v>STOCK</v>
      </c>
      <c r="Q40" s="1" t="str">
        <v>Stock</v>
      </c>
      <c r="R40" s="1">
        <f t="shared" si="3"/>
        <v>23</v>
      </c>
      <c r="S40" s="1" t="str">
        <f>VLOOKUP(P40,'Customer List'!C:D,2,)</f>
        <v>STOCK</v>
      </c>
    </row>
    <row r="41" spans="1:19" x14ac:dyDescent="0.25">
      <c r="A41" s="1">
        <v>360731</v>
      </c>
      <c r="B41" s="1">
        <v>1</v>
      </c>
      <c r="C41" s="1" t="str">
        <v>GK Bio</v>
      </c>
      <c r="D41" s="1">
        <v>4</v>
      </c>
      <c r="E41" s="1" t="str">
        <v>BioLegend</v>
      </c>
      <c r="F41" s="1">
        <v>0</v>
      </c>
      <c r="G41" s="1" t="str">
        <v>Pune</v>
      </c>
      <c r="H41" s="1" t="str">
        <v>Saturday</v>
      </c>
      <c r="K41" s="1">
        <f t="shared" si="2"/>
        <v>5</v>
      </c>
      <c r="L41" s="1" t="str">
        <v>POPVAX</v>
      </c>
      <c r="M41" s="1">
        <v>4</v>
      </c>
      <c r="N41" s="1" t="str">
        <v>BioLegend</v>
      </c>
      <c r="O41" s="1">
        <v>0</v>
      </c>
      <c r="P41" s="1" t="str">
        <v>Telangana</v>
      </c>
      <c r="Q41" s="1" t="str">
        <v>Saturday</v>
      </c>
      <c r="R41" s="1">
        <f t="shared" si="3"/>
        <v>5</v>
      </c>
      <c r="S41" s="1" t="str">
        <f>VLOOKUP(P41,'Customer List'!C:D,2,)</f>
        <v>OutStation</v>
      </c>
    </row>
    <row r="42" spans="1:19" x14ac:dyDescent="0.25">
      <c r="A42" s="1">
        <v>379207</v>
      </c>
      <c r="B42" s="1">
        <v>1</v>
      </c>
      <c r="C42" s="1" t="str">
        <v>GK Bio</v>
      </c>
      <c r="D42" s="1">
        <v>4</v>
      </c>
      <c r="E42" s="1" t="str">
        <v>BioLegend</v>
      </c>
      <c r="F42" s="1">
        <v>0</v>
      </c>
      <c r="G42" s="1" t="str">
        <v>Pune</v>
      </c>
      <c r="H42" s="1" t="str">
        <v>Saturday</v>
      </c>
      <c r="K42" s="1">
        <f t="shared" si="2"/>
        <v>2</v>
      </c>
      <c r="L42" s="1" t="str">
        <v>RCB</v>
      </c>
      <c r="M42" s="1">
        <v>4</v>
      </c>
      <c r="N42" s="1" t="str">
        <v>Dharmacon</v>
      </c>
      <c r="O42" s="1" t="str">
        <v>Retrun From IGIB , Invoice Number 1058</v>
      </c>
      <c r="P42" s="1" t="str">
        <v>Delhi</v>
      </c>
      <c r="Q42" s="1" t="str">
        <v>Deepak</v>
      </c>
      <c r="R42" s="1">
        <f t="shared" si="3"/>
        <v>2</v>
      </c>
      <c r="S42" s="1" t="str">
        <f>VLOOKUP(P42,'Customer List'!C:D,2,)</f>
        <v>Local</v>
      </c>
    </row>
    <row r="43" spans="1:19" x14ac:dyDescent="0.25">
      <c r="A43" s="1" t="str">
        <v>BK011P</v>
      </c>
      <c r="B43" s="1">
        <v>1</v>
      </c>
      <c r="C43" s="1" t="str">
        <v>Goldlake</v>
      </c>
      <c r="D43" s="1">
        <v>4</v>
      </c>
      <c r="E43" s="1" t="str">
        <v>Cytoskeleton</v>
      </c>
      <c r="F43" s="1">
        <v>0</v>
      </c>
      <c r="G43" s="1" t="str">
        <v>PUNE</v>
      </c>
      <c r="H43" s="1" t="str">
        <v>Saturday</v>
      </c>
      <c r="K43" s="1">
        <f t="shared" si="2"/>
        <v>1</v>
      </c>
      <c r="L43" s="1" t="str">
        <v>RCB</v>
      </c>
      <c r="M43" s="1">
        <v>-20</v>
      </c>
      <c r="N43" s="1" t="str">
        <v>DHARMACON</v>
      </c>
      <c r="O43" s="1">
        <v>0</v>
      </c>
      <c r="P43" s="1" t="str">
        <v>Delhi</v>
      </c>
      <c r="Q43" s="1" t="str">
        <v>Deepak</v>
      </c>
      <c r="R43" s="1">
        <f t="shared" si="3"/>
        <v>1</v>
      </c>
      <c r="S43" s="1" t="str">
        <f>VLOOKUP(P43,'Customer List'!C:D,2,)</f>
        <v>Local</v>
      </c>
    </row>
    <row r="44" spans="1:19" x14ac:dyDescent="0.25">
      <c r="A44" s="1">
        <v>575304</v>
      </c>
      <c r="B44" s="1">
        <v>1</v>
      </c>
      <c r="C44" s="1" t="str">
        <v>HELIX</v>
      </c>
      <c r="D44" s="1">
        <v>-20</v>
      </c>
      <c r="E44" s="1" t="str">
        <v>BioLegend</v>
      </c>
      <c r="F44" s="1">
        <v>0</v>
      </c>
      <c r="G44" s="1" t="str">
        <v>Kerala</v>
      </c>
      <c r="H44" s="1" t="str">
        <v>Saturday</v>
      </c>
      <c r="K44" s="1">
        <f t="shared" si="2"/>
        <v>1</v>
      </c>
      <c r="L44" s="1" t="str">
        <v>RCB</v>
      </c>
      <c r="M44" s="1">
        <v>4</v>
      </c>
      <c r="N44" s="1" t="str">
        <v>DHARMACON</v>
      </c>
      <c r="O44" s="1">
        <v>0</v>
      </c>
      <c r="P44" s="1" t="str">
        <v>Delhi</v>
      </c>
      <c r="Q44" s="1" t="str">
        <v>Deepak</v>
      </c>
      <c r="R44" s="1">
        <f t="shared" si="3"/>
        <v>1</v>
      </c>
      <c r="S44" s="1" t="str">
        <f>VLOOKUP(P44,'Customer List'!C:D,2,)</f>
        <v>Local</v>
      </c>
    </row>
    <row r="45" spans="1:19" x14ac:dyDescent="0.25">
      <c r="A45" s="1">
        <v>303706</v>
      </c>
      <c r="B45" s="1">
        <v>1</v>
      </c>
      <c r="C45" s="1" t="str">
        <v>Hinduja</v>
      </c>
      <c r="D45" s="1">
        <v>4</v>
      </c>
      <c r="E45" s="1" t="str">
        <v>BioLegend</v>
      </c>
      <c r="F45" s="1" t="str">
        <v>PO Awaited</v>
      </c>
      <c r="G45" s="1" t="str">
        <v>Mumbai</v>
      </c>
      <c r="H45" s="1" t="str">
        <v>PO Awaited</v>
      </c>
      <c r="K45" s="1">
        <f t="shared" si="2"/>
        <v>1</v>
      </c>
      <c r="L45" s="1" t="str">
        <v>RG SONS</v>
      </c>
      <c r="M45" s="1">
        <v>-20</v>
      </c>
      <c r="N45" s="1" t="str">
        <v>DHARMACON</v>
      </c>
      <c r="O45" s="1">
        <v>0</v>
      </c>
      <c r="P45" s="1" t="str">
        <v>Lucknow</v>
      </c>
      <c r="Q45" s="1" t="str">
        <v>Saturday</v>
      </c>
      <c r="R45" s="1">
        <f t="shared" si="3"/>
        <v>1</v>
      </c>
      <c r="S45" s="1" t="str">
        <f>VLOOKUP(P45,'Customer List'!C:D,2,)</f>
        <v>OutStation</v>
      </c>
    </row>
    <row r="46" spans="1:19" x14ac:dyDescent="0.25">
      <c r="A46" s="1">
        <v>369616</v>
      </c>
      <c r="B46" s="1">
        <v>1</v>
      </c>
      <c r="C46" s="1" t="str">
        <v>IMMUNEEL</v>
      </c>
      <c r="D46" s="1">
        <v>4</v>
      </c>
      <c r="E46" s="1" t="str">
        <v>BioLegend</v>
      </c>
      <c r="F46" s="1">
        <v>0</v>
      </c>
      <c r="G46" s="1" t="str">
        <v>Banglore</v>
      </c>
      <c r="H46" s="1" t="str">
        <v>Saturday</v>
      </c>
      <c r="K46" s="1">
        <f t="shared" si="2"/>
        <v>6</v>
      </c>
      <c r="L46" s="1" t="str">
        <v>SAI LIFE</v>
      </c>
      <c r="M46" s="1">
        <v>4</v>
      </c>
      <c r="N46" s="1" t="str">
        <v>BioLegend</v>
      </c>
      <c r="O46" s="1">
        <v>0</v>
      </c>
      <c r="P46" s="1" t="str">
        <v>Pune</v>
      </c>
      <c r="Q46" s="1" t="str">
        <v>Saturday</v>
      </c>
      <c r="R46" s="1">
        <f t="shared" si="3"/>
        <v>6</v>
      </c>
      <c r="S46" s="1" t="str">
        <f>VLOOKUP(P46,'Customer List'!C:D,2,)</f>
        <v>OutStation</v>
      </c>
    </row>
    <row r="47" spans="1:19" x14ac:dyDescent="0.25">
      <c r="A47" s="1">
        <v>373746</v>
      </c>
      <c r="B47" s="1">
        <v>2</v>
      </c>
      <c r="C47" s="1" t="str">
        <v>IMMUNEEL</v>
      </c>
      <c r="D47" s="1">
        <v>4</v>
      </c>
      <c r="E47" s="1" t="str">
        <v>BioLegend</v>
      </c>
      <c r="F47" s="1">
        <v>0</v>
      </c>
      <c r="G47" s="1" t="str">
        <v>Banglore</v>
      </c>
      <c r="H47" s="1" t="str">
        <v>Saturday</v>
      </c>
      <c r="K47" s="1">
        <f t="shared" si="2"/>
        <v>5</v>
      </c>
      <c r="L47" s="1" t="str">
        <v>Sample (PM)</v>
      </c>
      <c r="M47" s="1">
        <v>4</v>
      </c>
      <c r="N47" s="1" t="str">
        <v>Hansa Biomed</v>
      </c>
      <c r="O47" s="1" t="str">
        <v>Priyanka Madam</v>
      </c>
      <c r="P47" s="1" t="str">
        <v>delhi</v>
      </c>
      <c r="Q47" s="1" t="str">
        <v>Priyanka Madam</v>
      </c>
      <c r="R47" s="1">
        <f t="shared" si="3"/>
        <v>5</v>
      </c>
      <c r="S47" s="1" t="str">
        <f>VLOOKUP(P47,'Customer List'!C:D,2,)</f>
        <v>Local</v>
      </c>
    </row>
    <row r="48" spans="1:19" x14ac:dyDescent="0.25">
      <c r="A48" s="1">
        <v>426103</v>
      </c>
      <c r="B48" s="1">
        <v>1</v>
      </c>
      <c r="C48" s="1" t="str">
        <v>INTAS</v>
      </c>
      <c r="D48" s="1">
        <v>4</v>
      </c>
      <c r="E48" s="1" t="str">
        <v>BioLegend</v>
      </c>
      <c r="F48" s="1">
        <v>0</v>
      </c>
      <c r="G48" s="1" t="str">
        <v>Ahemedabad</v>
      </c>
      <c r="H48" s="1" t="str">
        <v>Saturday</v>
      </c>
      <c r="K48" s="1">
        <f t="shared" si="2"/>
        <v>1</v>
      </c>
      <c r="L48" s="1" t="str">
        <v>Shubh Sales</v>
      </c>
      <c r="M48" s="1">
        <v>-80</v>
      </c>
      <c r="N48" s="1" t="str">
        <v>BPS</v>
      </c>
      <c r="O48" s="1">
        <v>0</v>
      </c>
      <c r="P48" s="1" t="str">
        <v>JAIPUR</v>
      </c>
      <c r="Q48" s="1" t="str">
        <v>Saturday</v>
      </c>
      <c r="R48" s="1">
        <f t="shared" si="3"/>
        <v>1</v>
      </c>
      <c r="S48" s="1" t="str">
        <f>VLOOKUP(P48,'Customer List'!C:D,2,)</f>
        <v>OutStation</v>
      </c>
    </row>
    <row r="49" spans="1:19" x14ac:dyDescent="0.25">
      <c r="A49" s="1">
        <v>303529</v>
      </c>
      <c r="B49" s="1">
        <v>2</v>
      </c>
      <c r="C49" s="1" t="str">
        <v>INVITRO</v>
      </c>
      <c r="D49" s="1">
        <v>4</v>
      </c>
      <c r="E49" s="1" t="str">
        <v>BioLegend</v>
      </c>
      <c r="F49" s="1">
        <v>0</v>
      </c>
      <c r="G49" s="1" t="str">
        <v>Delhi</v>
      </c>
      <c r="H49" s="1" t="str">
        <v>Priyanka Madam</v>
      </c>
      <c r="K49" s="1">
        <f t="shared" si="2"/>
        <v>2</v>
      </c>
      <c r="L49" s="1" t="str">
        <v>SOUTH CAMPUS</v>
      </c>
      <c r="M49" s="1" t="str">
        <v>RT</v>
      </c>
      <c r="N49" s="1" t="str">
        <v>HOEFER</v>
      </c>
      <c r="O49" s="1">
        <v>0</v>
      </c>
      <c r="P49" s="1" t="str">
        <v>Delhi</v>
      </c>
      <c r="Q49" s="1" t="str">
        <v>Sample</v>
      </c>
      <c r="R49" s="1">
        <f t="shared" si="3"/>
        <v>2</v>
      </c>
      <c r="S49" s="1" t="str">
        <f>VLOOKUP(P49,'Customer List'!C:D,2,)</f>
        <v>Local</v>
      </c>
    </row>
    <row r="50" spans="1:19" x14ac:dyDescent="0.25">
      <c r="A50" s="1" t="str">
        <v>FSP-3145-2</v>
      </c>
      <c r="B50" s="1">
        <v>1</v>
      </c>
      <c r="C50" s="1" t="str">
        <v>JNU</v>
      </c>
      <c r="D50" s="1">
        <v>4</v>
      </c>
      <c r="E50" s="1" t="str">
        <v>MABTECH</v>
      </c>
      <c r="F50" s="1">
        <v>0</v>
      </c>
      <c r="G50" s="1" t="str">
        <v>DELHI</v>
      </c>
      <c r="H50" s="1" t="str">
        <v>Priyanka Madam</v>
      </c>
      <c r="K50" s="1">
        <f t="shared" si="2"/>
        <v>3</v>
      </c>
      <c r="L50" s="1" t="str">
        <v>STOCK</v>
      </c>
      <c r="M50" s="1">
        <v>4</v>
      </c>
      <c r="N50" s="1" t="str">
        <v>BioLegend</v>
      </c>
      <c r="O50" s="1" t="str">
        <v>FOC Informed By Priya Madam and informed to SM Sir</v>
      </c>
      <c r="P50" s="1" t="str">
        <v>STOCK</v>
      </c>
      <c r="Q50" s="1" t="str">
        <v>Stock</v>
      </c>
      <c r="R50" s="1">
        <f t="shared" si="3"/>
        <v>3</v>
      </c>
      <c r="S50" s="1" t="str">
        <f>VLOOKUP(P50,'Customer List'!C:D,2,)</f>
        <v>STOCK</v>
      </c>
    </row>
    <row r="51" spans="1:19" x14ac:dyDescent="0.25">
      <c r="A51" s="1" t="str">
        <v>VSGH12442-253046112</v>
      </c>
      <c r="B51" s="1">
        <v>1</v>
      </c>
      <c r="C51" s="1" t="str">
        <v>MANIPAL</v>
      </c>
      <c r="D51" s="1">
        <v>-80</v>
      </c>
      <c r="E51" s="1" t="str">
        <v>DHARMACON</v>
      </c>
      <c r="F51" s="1">
        <v>0</v>
      </c>
      <c r="G51" s="1" t="str">
        <v>Banglore</v>
      </c>
      <c r="H51" s="1" t="str">
        <v>Saturday</v>
      </c>
      <c r="K51" s="1">
        <f t="shared" si="2"/>
        <v>1</v>
      </c>
      <c r="L51" s="1" t="str">
        <v>stock</v>
      </c>
      <c r="M51" s="1">
        <v>-20</v>
      </c>
      <c r="N51" s="1" t="str">
        <v>Dharmacon</v>
      </c>
      <c r="O51" s="1" t="str">
        <v>Extra Item Purchased (Informed by Dharmendra Sir)</v>
      </c>
      <c r="P51" s="1" t="str">
        <v>STOCK</v>
      </c>
      <c r="Q51" s="1" t="str">
        <v>Stock</v>
      </c>
      <c r="R51" s="1">
        <f t="shared" si="3"/>
        <v>1</v>
      </c>
      <c r="S51" s="1" t="str">
        <f>VLOOKUP(P51,'Customer List'!C:D,2,)</f>
        <v>STOCK</v>
      </c>
    </row>
    <row r="52" spans="1:19" x14ac:dyDescent="0.25">
      <c r="A52" s="1">
        <v>740379</v>
      </c>
      <c r="B52" s="1">
        <v>1</v>
      </c>
      <c r="C52" s="1" t="str">
        <v>MIRANDA</v>
      </c>
      <c r="D52" s="1">
        <v>4</v>
      </c>
      <c r="E52" s="1" t="str">
        <v>BioLegend</v>
      </c>
      <c r="F52" s="1">
        <v>0</v>
      </c>
      <c r="G52" s="1" t="str">
        <v>Delhi</v>
      </c>
      <c r="H52" s="1" t="str">
        <v>Priyanka Madam (one Kit of 14pcs)</v>
      </c>
      <c r="K52" s="1">
        <f t="shared" si="2"/>
        <v>3</v>
      </c>
      <c r="L52" s="1" t="str">
        <v>STOCK</v>
      </c>
      <c r="M52" s="1">
        <v>-20</v>
      </c>
      <c r="N52" s="1" t="str">
        <v>BioLegend</v>
      </c>
      <c r="O52" s="1" t="str">
        <v xml:space="preserve">Same item dispatched to Aiims from Opening Stock </v>
      </c>
      <c r="P52" s="1" t="str">
        <v>STOCK</v>
      </c>
      <c r="Q52" s="1" t="str">
        <v>Stock</v>
      </c>
      <c r="R52" s="1">
        <f t="shared" si="3"/>
        <v>3</v>
      </c>
      <c r="S52" s="1" t="str">
        <f>VLOOKUP(P52,'Customer List'!C:D,2,)</f>
        <v>STOCK</v>
      </c>
    </row>
    <row r="53" spans="1:19" x14ac:dyDescent="0.25">
      <c r="A53" s="1">
        <v>740830</v>
      </c>
      <c r="B53" s="1">
        <v>1</v>
      </c>
      <c r="C53" s="1" t="str">
        <v>MIRANDA</v>
      </c>
      <c r="D53" s="1">
        <v>4</v>
      </c>
      <c r="E53" s="1" t="str">
        <v>BioLegend</v>
      </c>
      <c r="F53" s="1">
        <v>0</v>
      </c>
      <c r="G53" s="1" t="str">
        <v>Delhi</v>
      </c>
      <c r="H53" s="1" t="str">
        <v>Priyanka Madam (one Kit of 14pcs)</v>
      </c>
      <c r="K53" s="1">
        <f t="shared" si="2"/>
        <v>2</v>
      </c>
      <c r="L53" s="1" t="str">
        <v>STOCK</v>
      </c>
      <c r="M53" s="1" t="str">
        <v>RT</v>
      </c>
      <c r="N53" s="1" t="str">
        <v>Revvity</v>
      </c>
      <c r="O53" s="1" t="str">
        <v>MACHINE (PRIYANKA MADAM)</v>
      </c>
      <c r="P53" s="1" t="str">
        <v>STOCK</v>
      </c>
      <c r="Q53" s="1" t="str">
        <v>Stock</v>
      </c>
      <c r="R53" s="1">
        <f t="shared" si="3"/>
        <v>2</v>
      </c>
      <c r="S53" s="1" t="str">
        <f>VLOOKUP(P53,'Customer List'!C:D,2,)</f>
        <v>STOCK</v>
      </c>
    </row>
    <row r="54" spans="1:19" x14ac:dyDescent="0.25">
      <c r="A54" s="1">
        <v>740831</v>
      </c>
      <c r="B54" s="1">
        <v>1</v>
      </c>
      <c r="C54" s="1" t="str">
        <v>MIRANDA</v>
      </c>
      <c r="D54" s="1">
        <v>4</v>
      </c>
      <c r="E54" s="1" t="str">
        <v>BioLegend</v>
      </c>
      <c r="F54" s="1">
        <v>0</v>
      </c>
      <c r="G54" s="1" t="str">
        <v>Delhi</v>
      </c>
      <c r="H54" s="1" t="str">
        <v>Priyanka Madam (one Kit of 14pcs)</v>
      </c>
      <c r="K54" s="1">
        <f t="shared" si="2"/>
        <v>1</v>
      </c>
      <c r="L54" s="1" t="str">
        <v>STOCK</v>
      </c>
      <c r="M54" s="1">
        <v>4</v>
      </c>
      <c r="N54" s="1" t="str">
        <v>BioLegend</v>
      </c>
      <c r="O54" s="1" t="str">
        <v>Return From Bio Health (Extra Purchase infromed by Priynka Madam)</v>
      </c>
      <c r="P54" s="1" t="str">
        <v>STOCK</v>
      </c>
      <c r="Q54" s="1" t="str">
        <v>Priyanka Madam</v>
      </c>
      <c r="R54" s="1">
        <f t="shared" si="3"/>
        <v>1</v>
      </c>
      <c r="S54" s="1" t="str">
        <f>VLOOKUP(P54,'Customer List'!C:D,2,)</f>
        <v>STOCK</v>
      </c>
    </row>
    <row r="55" spans="1:19" x14ac:dyDescent="0.25">
      <c r="A55" s="1">
        <v>740832</v>
      </c>
      <c r="B55" s="1">
        <v>1</v>
      </c>
      <c r="C55" s="1" t="str">
        <v>MIRANDA</v>
      </c>
      <c r="D55" s="1">
        <v>4</v>
      </c>
      <c r="E55" s="1" t="str">
        <v>BioLegend</v>
      </c>
      <c r="F55" s="1">
        <v>0</v>
      </c>
      <c r="G55" s="1" t="str">
        <v>Delhi</v>
      </c>
      <c r="H55" s="1" t="str">
        <v>Priyanka Madam (one Kit of 14pcs)</v>
      </c>
      <c r="K55" s="1">
        <f t="shared" si="2"/>
        <v>9</v>
      </c>
      <c r="L55" s="1" t="str">
        <v>Stock</v>
      </c>
      <c r="M55" s="1">
        <v>4</v>
      </c>
      <c r="N55" s="1" t="str">
        <v>BioLegend</v>
      </c>
      <c r="O55" s="1">
        <v>0</v>
      </c>
      <c r="P55" s="1" t="str">
        <v>STOCK</v>
      </c>
      <c r="Q55" s="1" t="str">
        <v>Stock</v>
      </c>
      <c r="R55" s="1">
        <f t="shared" si="3"/>
        <v>9</v>
      </c>
      <c r="S55" s="1" t="str">
        <f>VLOOKUP(P55,'Customer List'!C:D,2,)</f>
        <v>STOCK</v>
      </c>
    </row>
    <row r="56" spans="1:19" x14ac:dyDescent="0.25">
      <c r="A56" s="1">
        <v>740833</v>
      </c>
      <c r="B56" s="1">
        <v>1</v>
      </c>
      <c r="C56" s="1" t="str">
        <v>MIRANDA</v>
      </c>
      <c r="D56" s="1">
        <v>4</v>
      </c>
      <c r="E56" s="1" t="str">
        <v>BioLegend</v>
      </c>
      <c r="F56" s="1">
        <v>0</v>
      </c>
      <c r="G56" s="1" t="str">
        <v>Delhi</v>
      </c>
      <c r="H56" s="1" t="str">
        <v>Priyanka Madam (one Kit of 14pcs)</v>
      </c>
      <c r="K56" s="1">
        <f t="shared" si="2"/>
        <v>1</v>
      </c>
      <c r="L56" s="1" t="str">
        <v>STOCK</v>
      </c>
      <c r="M56" s="1" t="str">
        <v>4</v>
      </c>
      <c r="N56" s="1" t="str">
        <v>BioLegend</v>
      </c>
      <c r="O56" s="1" t="str">
        <v>Extra Purchase By Priya Madam</v>
      </c>
      <c r="P56" s="1" t="str">
        <v>STOCK</v>
      </c>
      <c r="Q56" s="1" t="str">
        <v>Stock</v>
      </c>
      <c r="R56" s="1">
        <f t="shared" si="3"/>
        <v>1</v>
      </c>
      <c r="S56" s="1" t="str">
        <f>VLOOKUP(P56,'Customer List'!C:D,2,)</f>
        <v>STOCK</v>
      </c>
    </row>
    <row r="57" spans="1:19" x14ac:dyDescent="0.25">
      <c r="A57" s="1">
        <v>740834</v>
      </c>
      <c r="B57" s="1">
        <v>1</v>
      </c>
      <c r="C57" s="1" t="str">
        <v>MIRANDA</v>
      </c>
      <c r="D57" s="1">
        <v>4</v>
      </c>
      <c r="E57" s="1" t="str">
        <v>BioLegend</v>
      </c>
      <c r="F57" s="1">
        <v>0</v>
      </c>
      <c r="G57" s="1" t="str">
        <v>Delhi</v>
      </c>
      <c r="H57" s="1" t="str">
        <v>Priyanka Madam (one Kit of 14pcs)</v>
      </c>
      <c r="K57" s="1">
        <f t="shared" si="2"/>
        <v>5</v>
      </c>
      <c r="L57" s="1" t="str">
        <v>Stock</v>
      </c>
      <c r="M57" s="1" t="str">
        <v>RT</v>
      </c>
      <c r="N57" s="1" t="str">
        <v>Biotium</v>
      </c>
      <c r="O57" s="1">
        <v>0</v>
      </c>
      <c r="P57" s="1" t="str">
        <v>STOCK</v>
      </c>
      <c r="Q57" s="1" t="str">
        <v>Stock</v>
      </c>
      <c r="R57" s="1">
        <f t="shared" si="3"/>
        <v>5</v>
      </c>
      <c r="S57" s="1" t="str">
        <f>VLOOKUP(P57,'Customer List'!C:D,2,)</f>
        <v>STOCK</v>
      </c>
    </row>
    <row r="58" spans="1:19" x14ac:dyDescent="0.25">
      <c r="A58" s="1">
        <v>740835</v>
      </c>
      <c r="B58" s="1">
        <v>1</v>
      </c>
      <c r="C58" s="1" t="str">
        <v>MIRANDA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Priyanka Madam (one Kit of 14pcs)</v>
      </c>
      <c r="K58" s="1">
        <f t="shared" si="2"/>
        <v>6</v>
      </c>
      <c r="L58" s="1" t="str">
        <v>STOCK</v>
      </c>
      <c r="M58" s="1">
        <v>4</v>
      </c>
      <c r="N58" s="1" t="str">
        <v>BioLegend</v>
      </c>
      <c r="O58" s="1" t="str">
        <v>Extra Received</v>
      </c>
      <c r="P58" s="1" t="str">
        <v>STOCK</v>
      </c>
      <c r="Q58" s="1" t="str">
        <v>Stock</v>
      </c>
      <c r="R58" s="1">
        <f t="shared" si="3"/>
        <v>6</v>
      </c>
      <c r="S58" s="1" t="str">
        <f>VLOOKUP(P58,'Customer List'!C:D,2,)</f>
        <v>STOCK</v>
      </c>
    </row>
    <row r="59" spans="1:19" x14ac:dyDescent="0.25">
      <c r="A59" s="1">
        <v>740836</v>
      </c>
      <c r="B59" s="1">
        <v>1</v>
      </c>
      <c r="C59" s="1" t="str">
        <v>MIRANDA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Priyanka Madam (one Kit of 14pcs)</v>
      </c>
      <c r="K59" s="1">
        <f t="shared" si="2"/>
        <v>2</v>
      </c>
      <c r="L59" s="1" t="str">
        <v>STOCK</v>
      </c>
      <c r="M59" s="1" t="str">
        <v>RT</v>
      </c>
      <c r="N59" s="1" t="str">
        <v>Genei Lab</v>
      </c>
      <c r="O59" s="1">
        <v>0</v>
      </c>
      <c r="P59" s="1" t="str">
        <v>STOCK</v>
      </c>
      <c r="Q59" s="1" t="str">
        <v>Stock</v>
      </c>
      <c r="R59" s="1">
        <f t="shared" si="3"/>
        <v>2</v>
      </c>
      <c r="S59" s="1" t="str">
        <f>VLOOKUP(P59,'Customer List'!C:D,2,)</f>
        <v>STOCK</v>
      </c>
    </row>
    <row r="60" spans="1:19" x14ac:dyDescent="0.25">
      <c r="A60" s="1">
        <v>740837</v>
      </c>
      <c r="B60" s="1">
        <v>1</v>
      </c>
      <c r="C60" s="1" t="str">
        <v>MIRANDA</v>
      </c>
      <c r="D60" s="1">
        <v>4</v>
      </c>
      <c r="E60" s="1" t="str">
        <v>BioLegend</v>
      </c>
      <c r="F60" s="1">
        <v>0</v>
      </c>
      <c r="G60" s="1" t="str">
        <v>Delhi</v>
      </c>
      <c r="H60" s="1" t="str">
        <v>Priyanka Madam (one Kit of 14pcs)</v>
      </c>
      <c r="K60" s="1">
        <f t="shared" si="2"/>
        <v>2</v>
      </c>
      <c r="L60" s="1" t="str">
        <v>STOCK</v>
      </c>
      <c r="M60" s="1">
        <v>-20</v>
      </c>
      <c r="N60" s="1" t="str">
        <v>Genei Lab</v>
      </c>
      <c r="O60" s="1" t="str">
        <v>One Piece Damaged received (Replacement received)</v>
      </c>
      <c r="P60" s="1" t="str">
        <v>STOCK</v>
      </c>
      <c r="Q60" s="1" t="str">
        <v>Stock</v>
      </c>
      <c r="R60" s="1">
        <f t="shared" si="3"/>
        <v>2</v>
      </c>
      <c r="S60" s="1" t="str">
        <f>VLOOKUP(P60,'Customer List'!C:D,2,)</f>
        <v>STOCK</v>
      </c>
    </row>
    <row r="61" spans="1:19" x14ac:dyDescent="0.25">
      <c r="A61" s="1">
        <v>740838</v>
      </c>
      <c r="B61" s="1">
        <v>1</v>
      </c>
      <c r="C61" s="1" t="str">
        <v>MIRANDA</v>
      </c>
      <c r="D61" s="1">
        <v>4</v>
      </c>
      <c r="E61" s="1" t="str">
        <v>BioLegend</v>
      </c>
      <c r="F61" s="1">
        <v>0</v>
      </c>
      <c r="G61" s="1" t="str">
        <v>Delhi</v>
      </c>
      <c r="H61" s="1" t="str">
        <v>Priyanka Madam (one Kit of 14pcs)</v>
      </c>
      <c r="K61" s="1">
        <f t="shared" si="2"/>
        <v>3</v>
      </c>
      <c r="L61" s="1" t="str">
        <v>STOCK</v>
      </c>
      <c r="M61" s="1">
        <v>-20</v>
      </c>
      <c r="N61" s="1" t="str">
        <v>Genei Lab</v>
      </c>
      <c r="O61" s="1">
        <v>0</v>
      </c>
      <c r="P61" s="1" t="str">
        <v>STOCK</v>
      </c>
      <c r="Q61" s="1" t="str">
        <v>Stock</v>
      </c>
      <c r="R61" s="1">
        <f t="shared" si="3"/>
        <v>3</v>
      </c>
      <c r="S61" s="1" t="str">
        <f>VLOOKUP(P61,'Customer List'!C:D,2,)</f>
        <v>STOCK</v>
      </c>
    </row>
    <row r="62" spans="1:19" x14ac:dyDescent="0.25">
      <c r="A62" s="1">
        <v>740840</v>
      </c>
      <c r="B62" s="1">
        <v>1</v>
      </c>
      <c r="C62" s="1" t="str">
        <v>MIRANDA</v>
      </c>
      <c r="D62" s="1">
        <v>4</v>
      </c>
      <c r="E62" s="1" t="str">
        <v>BioLegend</v>
      </c>
      <c r="F62" s="1">
        <v>0</v>
      </c>
      <c r="G62" s="1" t="str">
        <v>Delhi</v>
      </c>
      <c r="H62" s="1" t="str">
        <v>Priyanka Madam (one Kit of 14pcs)</v>
      </c>
      <c r="K62" s="1">
        <f t="shared" si="2"/>
        <v>3</v>
      </c>
      <c r="L62" s="1" t="str">
        <v>STOCK</v>
      </c>
      <c r="M62" s="1" t="str">
        <v>rt</v>
      </c>
      <c r="N62" s="1" t="str">
        <v>BioLegend</v>
      </c>
      <c r="O62" s="1" t="str">
        <v>Extra Received</v>
      </c>
      <c r="P62" s="1" t="str">
        <v>STOCK</v>
      </c>
      <c r="Q62" s="1" t="str">
        <v>Stock</v>
      </c>
      <c r="R62" s="1">
        <f t="shared" si="3"/>
        <v>3</v>
      </c>
      <c r="S62" s="1" t="str">
        <f>VLOOKUP(P62,'Customer List'!C:D,2,)</f>
        <v>STOCK</v>
      </c>
    </row>
    <row r="63" spans="1:19" x14ac:dyDescent="0.25">
      <c r="A63" s="1">
        <v>740843</v>
      </c>
      <c r="B63" s="1">
        <v>1</v>
      </c>
      <c r="C63" s="1" t="str">
        <v>MIRANDA</v>
      </c>
      <c r="D63" s="1">
        <v>4</v>
      </c>
      <c r="E63" s="1" t="str">
        <v>BioLegend</v>
      </c>
      <c r="F63" s="1">
        <v>0</v>
      </c>
      <c r="G63" s="1" t="str">
        <v>Delhi</v>
      </c>
      <c r="H63" s="1" t="str">
        <v>Priyanka Madam (one Kit of 14pcs)</v>
      </c>
      <c r="K63" s="1">
        <f t="shared" ref="K63:K87" si="4">SUMIFS(B:B,C:C, L63,D:D, M63,E:E, N63,F:F, O63,G:G, P63,H:H, Q63)</f>
        <v>3</v>
      </c>
      <c r="L63" s="1" t="str">
        <v>stock</v>
      </c>
      <c r="M63" s="1">
        <v>4</v>
      </c>
      <c r="N63" s="1" t="str">
        <v>Genexis Biotech</v>
      </c>
      <c r="O63" s="1" t="str">
        <v>Sample Received (Priyanka madam)</v>
      </c>
      <c r="P63" s="1" t="str">
        <v>STOCK</v>
      </c>
      <c r="Q63" s="1" t="str">
        <v>Stock</v>
      </c>
      <c r="R63" s="1">
        <f t="shared" ref="R63:R64" si="5">SUMIFS(B:B,C:C, L63,D:D, M63,E:E, N63,F:F, O63,G:G, P63,H:H, Q63)</f>
        <v>3</v>
      </c>
      <c r="S63" s="1" t="str">
        <f>VLOOKUP(P63,'Customer List'!C:D,2,)</f>
        <v>STOCK</v>
      </c>
    </row>
    <row r="64" spans="1:19" x14ac:dyDescent="0.25">
      <c r="A64" s="1">
        <v>740844</v>
      </c>
      <c r="B64" s="1">
        <v>1</v>
      </c>
      <c r="C64" s="1" t="str">
        <v>MIRANDA</v>
      </c>
      <c r="D64" s="1">
        <v>4</v>
      </c>
      <c r="E64" s="1" t="str">
        <v>BioLegend</v>
      </c>
      <c r="F64" s="1">
        <v>0</v>
      </c>
      <c r="G64" s="1" t="str">
        <v>Delhi</v>
      </c>
      <c r="H64" s="1" t="str">
        <v>Priyanka Madam (one Kit of 14pcs)</v>
      </c>
      <c r="K64" s="1">
        <f t="shared" si="4"/>
        <v>7</v>
      </c>
      <c r="L64" s="1" t="str">
        <v>stock</v>
      </c>
      <c r="M64" s="1">
        <v>-20</v>
      </c>
      <c r="N64" s="1" t="str">
        <v>Intron</v>
      </c>
      <c r="O64" s="1">
        <v>0</v>
      </c>
      <c r="P64" s="1" t="str">
        <v>STOCK</v>
      </c>
      <c r="Q64" s="1" t="str">
        <v>Stock</v>
      </c>
      <c r="R64" s="1">
        <f t="shared" si="5"/>
        <v>7</v>
      </c>
      <c r="S64" s="1" t="str">
        <f>VLOOKUP(P64,'Customer List'!C:D,2,)</f>
        <v>STOCK</v>
      </c>
    </row>
    <row r="65" spans="1:19" x14ac:dyDescent="0.25">
      <c r="A65" s="1">
        <v>741446</v>
      </c>
      <c r="B65" s="1">
        <v>1</v>
      </c>
      <c r="C65" s="1" t="str">
        <v>MIRANDA</v>
      </c>
      <c r="D65" s="1">
        <v>4</v>
      </c>
      <c r="E65" s="1" t="str">
        <v>BioLegend</v>
      </c>
      <c r="F65" s="1">
        <v>0</v>
      </c>
      <c r="G65" s="1" t="str">
        <v>Delhi</v>
      </c>
      <c r="H65" s="1" t="str">
        <v>Priyanka Madam (one Kit of 14pcs)</v>
      </c>
      <c r="K65" s="1">
        <f t="shared" si="4"/>
        <v>71</v>
      </c>
      <c r="L65" s="1" t="str">
        <v>Stock</v>
      </c>
      <c r="M65" s="1" t="str">
        <v>RT</v>
      </c>
      <c r="N65" s="1" t="str">
        <v>Sartorius</v>
      </c>
      <c r="O65" s="1">
        <v>0</v>
      </c>
      <c r="P65" s="1" t="str">
        <v>STOCK</v>
      </c>
      <c r="Q65" s="1" t="str">
        <v>Stock</v>
      </c>
      <c r="R65" s="1">
        <f t="shared" ref="R65:R87" si="6">SUMIFS(B:B,C:C, L65,D:D, M65,E:E, N65,F:F, O65,G:G, P65,H:H, Q65)</f>
        <v>71</v>
      </c>
      <c r="S65" s="1" t="str">
        <f>VLOOKUP(P65,'Customer List'!C:D,2,)</f>
        <v>STOCK</v>
      </c>
    </row>
    <row r="66" spans="1:19" x14ac:dyDescent="0.25">
      <c r="A66" s="1">
        <v>335917</v>
      </c>
      <c r="B66" s="1">
        <v>1</v>
      </c>
      <c r="C66" s="1" t="str">
        <v>Nanogen Healthcare</v>
      </c>
      <c r="D66" s="1">
        <v>4</v>
      </c>
      <c r="E66" s="1" t="str">
        <v>BioLegend</v>
      </c>
      <c r="F66" s="1">
        <v>0</v>
      </c>
      <c r="G66" s="1" t="str">
        <v>Delhi</v>
      </c>
      <c r="H66" s="1" t="str">
        <v>Priyanka Madam</v>
      </c>
      <c r="K66" s="1">
        <f t="shared" si="4"/>
        <v>28</v>
      </c>
      <c r="L66" s="1" t="str">
        <v>Stock</v>
      </c>
      <c r="M66" s="1" t="str">
        <v>RT</v>
      </c>
      <c r="N66" s="1" t="str">
        <v>Mp Bio</v>
      </c>
      <c r="O66" s="1">
        <v>0</v>
      </c>
      <c r="P66" s="1" t="str">
        <v>STOCK</v>
      </c>
      <c r="Q66" s="1" t="str">
        <v>Stock</v>
      </c>
      <c r="R66" s="1">
        <f t="shared" si="6"/>
        <v>28</v>
      </c>
      <c r="S66" s="1" t="str">
        <f>VLOOKUP(P66,'Customer List'!C:D,2,)</f>
        <v>STOCK</v>
      </c>
    </row>
    <row r="67" spans="1:19" x14ac:dyDescent="0.25">
      <c r="A67" s="1" t="str">
        <v>G-CUSTOM-1177531</v>
      </c>
      <c r="B67" s="1">
        <v>1</v>
      </c>
      <c r="C67" s="1" t="str">
        <v>NCBS</v>
      </c>
      <c r="D67" s="1">
        <v>-20</v>
      </c>
      <c r="E67" s="1" t="str">
        <v>DHARMACON</v>
      </c>
      <c r="F67" s="1">
        <v>0</v>
      </c>
      <c r="G67" s="1" t="str">
        <v>Banglore</v>
      </c>
      <c r="H67" s="1" t="str">
        <v>Saturday</v>
      </c>
      <c r="K67" s="1">
        <f t="shared" si="4"/>
        <v>11</v>
      </c>
      <c r="L67" s="1" t="str">
        <v>Stock</v>
      </c>
      <c r="M67" s="1">
        <v>-20</v>
      </c>
      <c r="N67" s="1" t="str">
        <v>Mp Bio</v>
      </c>
      <c r="O67" s="1">
        <v>0</v>
      </c>
      <c r="P67" s="1" t="str">
        <v>STOCK</v>
      </c>
      <c r="Q67" s="1" t="str">
        <v>Stock</v>
      </c>
      <c r="R67" s="1">
        <f t="shared" si="6"/>
        <v>11</v>
      </c>
      <c r="S67" s="1" t="str">
        <f>VLOOKUP(P67,'Customer List'!C:D,2,)</f>
        <v>STOCK</v>
      </c>
    </row>
    <row r="68" spans="1:19" x14ac:dyDescent="0.25">
      <c r="A68" s="1" t="str">
        <v>G-CUSTOM-1177536</v>
      </c>
      <c r="B68" s="1">
        <v>1</v>
      </c>
      <c r="C68" s="1" t="str">
        <v>NCBS</v>
      </c>
      <c r="D68" s="1">
        <v>-20</v>
      </c>
      <c r="E68" s="1" t="str">
        <v>DHARMACON</v>
      </c>
      <c r="F68" s="1">
        <v>0</v>
      </c>
      <c r="G68" s="1" t="str">
        <v>Banglore</v>
      </c>
      <c r="H68" s="1" t="str">
        <v>Saturday</v>
      </c>
      <c r="K68" s="1">
        <f t="shared" si="4"/>
        <v>1</v>
      </c>
      <c r="L68" s="1" t="str">
        <v>STOCK</v>
      </c>
      <c r="M68" s="1">
        <v>4</v>
      </c>
      <c r="N68" s="1" t="str">
        <v>BioLegend</v>
      </c>
      <c r="O68" s="1">
        <v>0</v>
      </c>
      <c r="P68" s="1" t="str">
        <v>STOCK</v>
      </c>
      <c r="Q68" s="1" t="str">
        <v>Priyanka Madam</v>
      </c>
      <c r="R68" s="1">
        <f t="shared" si="6"/>
        <v>1</v>
      </c>
      <c r="S68" s="1" t="str">
        <f>VLOOKUP(P68,'Customer List'!C:D,2,)</f>
        <v>STOCK</v>
      </c>
    </row>
    <row r="69" spans="1:19" x14ac:dyDescent="0.25">
      <c r="A69" s="1" t="str">
        <v>D-001810-10-05</v>
      </c>
      <c r="B69" s="1">
        <v>2</v>
      </c>
      <c r="C69" s="1" t="str">
        <v>NCBS</v>
      </c>
      <c r="D69" s="1">
        <v>-20</v>
      </c>
      <c r="E69" s="1" t="str">
        <v>DHARMACON</v>
      </c>
      <c r="F69" s="1">
        <v>0</v>
      </c>
      <c r="G69" s="1" t="str">
        <v>Banglore</v>
      </c>
      <c r="H69" s="1" t="str">
        <v>Saturday</v>
      </c>
      <c r="K69" s="1">
        <f t="shared" si="4"/>
        <v>4</v>
      </c>
      <c r="L69" s="1" t="str">
        <v>Stock</v>
      </c>
      <c r="M69" s="1">
        <v>4</v>
      </c>
      <c r="N69" s="1" t="str">
        <v>BioLegend</v>
      </c>
      <c r="O69" s="1" t="str">
        <v>Retrun From IGIB , Invoice Number 1058</v>
      </c>
      <c r="P69" s="1" t="str">
        <v>STOCK</v>
      </c>
      <c r="Q69" s="1" t="str">
        <v>Stock</v>
      </c>
      <c r="R69" s="1">
        <f t="shared" si="6"/>
        <v>4</v>
      </c>
      <c r="S69" s="1" t="str">
        <f>VLOOKUP(P69,'Customer List'!C:D,2,)</f>
        <v>STOCK</v>
      </c>
    </row>
    <row r="70" spans="1:19" x14ac:dyDescent="0.25">
      <c r="A70" s="1" t="str">
        <v>B-002000-UB-100</v>
      </c>
      <c r="B70" s="1">
        <v>1</v>
      </c>
      <c r="C70" s="1" t="str">
        <v>NCBS</v>
      </c>
      <c r="D70" s="1">
        <v>4</v>
      </c>
      <c r="E70" s="1" t="str">
        <v>DHARMACON</v>
      </c>
      <c r="F70" s="1">
        <v>0</v>
      </c>
      <c r="G70" s="1" t="str">
        <v>Banglore</v>
      </c>
      <c r="H70" s="1" t="str">
        <v>Saturday</v>
      </c>
      <c r="K70" s="1">
        <f t="shared" si="4"/>
        <v>6</v>
      </c>
      <c r="L70" s="1" t="str">
        <v>Stock</v>
      </c>
      <c r="M70" s="1">
        <v>4</v>
      </c>
      <c r="N70" s="1" t="str">
        <v>BioLegend</v>
      </c>
      <c r="O70" s="1" t="str">
        <v>Demo Kit Mohan Sir</v>
      </c>
      <c r="P70" s="1" t="str">
        <v>STOCK</v>
      </c>
      <c r="Q70" s="1" t="str">
        <v>DemoKit (Mohan Sir)</v>
      </c>
      <c r="R70" s="1">
        <f t="shared" si="6"/>
        <v>6</v>
      </c>
      <c r="S70" s="1" t="str">
        <f>VLOOKUP(P70,'Customer List'!C:D,2,)</f>
        <v>STOCK</v>
      </c>
    </row>
    <row r="71" spans="1:19" x14ac:dyDescent="0.25">
      <c r="A71" s="1" t="str">
        <v>T-2004-02</v>
      </c>
      <c r="B71" s="1">
        <v>3</v>
      </c>
      <c r="C71" s="1" t="str">
        <v>NCBS</v>
      </c>
      <c r="D71" s="1">
        <v>4</v>
      </c>
      <c r="E71" s="1" t="str">
        <v>DHARMACON</v>
      </c>
      <c r="F71" s="1">
        <v>0</v>
      </c>
      <c r="G71" s="1" t="str">
        <v>Banglore</v>
      </c>
      <c r="H71" s="1" t="str">
        <v>Saturday</v>
      </c>
      <c r="K71" s="1">
        <f t="shared" si="4"/>
        <v>1</v>
      </c>
      <c r="L71" s="1" t="str">
        <v>Sun Pharma</v>
      </c>
      <c r="M71" s="1">
        <v>-20</v>
      </c>
      <c r="N71" s="1" t="str">
        <v>DHARMACON</v>
      </c>
      <c r="O71" s="1">
        <v>0</v>
      </c>
      <c r="P71" s="1" t="str">
        <v>Gujrat</v>
      </c>
      <c r="Q71" s="1" t="str">
        <v>Saturday</v>
      </c>
      <c r="R71" s="1">
        <f t="shared" si="6"/>
        <v>1</v>
      </c>
      <c r="S71" s="1" t="str">
        <f>VLOOKUP(P71,'Customer List'!C:D,2,)</f>
        <v>OutStation</v>
      </c>
    </row>
    <row r="72" spans="1:19" x14ac:dyDescent="0.25">
      <c r="A72" s="1">
        <v>156604</v>
      </c>
      <c r="B72" s="1">
        <v>1</v>
      </c>
      <c r="C72" s="1" t="str">
        <v>NCCS</v>
      </c>
      <c r="D72" s="1">
        <v>4</v>
      </c>
      <c r="E72" s="1" t="str">
        <v>BioLegend</v>
      </c>
      <c r="F72" s="1">
        <v>0</v>
      </c>
      <c r="G72" s="1" t="str">
        <v>Pune</v>
      </c>
      <c r="H72" s="1" t="str">
        <v>Saturday</v>
      </c>
      <c r="K72" s="1">
        <f t="shared" si="4"/>
        <v>1</v>
      </c>
      <c r="L72" s="1" t="str">
        <v>Sun Pharma</v>
      </c>
      <c r="M72" s="1">
        <v>-80</v>
      </c>
      <c r="N72" s="1" t="str">
        <v>DHARMACON</v>
      </c>
      <c r="O72" s="1">
        <v>0</v>
      </c>
      <c r="P72" s="1" t="str">
        <v>Gujrat</v>
      </c>
      <c r="Q72" s="1" t="str">
        <v>Saturday</v>
      </c>
      <c r="R72" s="1">
        <f t="shared" si="6"/>
        <v>1</v>
      </c>
      <c r="S72" s="1" t="str">
        <f>VLOOKUP(P72,'Customer List'!C:D,2,)</f>
        <v>OutStation</v>
      </c>
    </row>
    <row r="73" spans="1:19" x14ac:dyDescent="0.25">
      <c r="A73" s="1">
        <v>426202</v>
      </c>
      <c r="B73" s="1">
        <v>6</v>
      </c>
      <c r="C73" s="1" t="str">
        <v>NCCS</v>
      </c>
      <c r="D73" s="1" t="str">
        <v>RT</v>
      </c>
      <c r="E73" s="1" t="str">
        <v>BioLegend</v>
      </c>
      <c r="F73" s="1">
        <v>0</v>
      </c>
      <c r="G73" s="1" t="str">
        <v>Pune</v>
      </c>
      <c r="H73" s="1" t="str">
        <v>Saturday</v>
      </c>
      <c r="K73" s="1">
        <f t="shared" si="4"/>
        <v>4</v>
      </c>
      <c r="L73" s="1" t="str">
        <v>SYNGENE</v>
      </c>
      <c r="M73" s="1">
        <v>-20</v>
      </c>
      <c r="N73" s="1" t="str">
        <v>MABTECH</v>
      </c>
      <c r="O73" s="1">
        <v>0</v>
      </c>
      <c r="P73" s="1" t="str">
        <v>Banglore</v>
      </c>
      <c r="Q73" s="1" t="str">
        <v>Saturday</v>
      </c>
      <c r="R73" s="1">
        <f t="shared" si="6"/>
        <v>4</v>
      </c>
      <c r="S73" s="1" t="str">
        <f>VLOOKUP(P73,'Customer List'!C:D,2,)</f>
        <v>OutStation</v>
      </c>
    </row>
    <row r="74" spans="1:19" x14ac:dyDescent="0.25">
      <c r="A74" s="1">
        <v>582304</v>
      </c>
      <c r="B74" s="1">
        <v>1</v>
      </c>
      <c r="C74" s="1" t="str">
        <v>NCCS</v>
      </c>
      <c r="D74" s="1">
        <v>-20</v>
      </c>
      <c r="E74" s="1" t="str">
        <v>BioLegend</v>
      </c>
      <c r="F74" s="1">
        <v>0</v>
      </c>
      <c r="G74" s="1" t="str">
        <v>Pune</v>
      </c>
      <c r="H74" s="1" t="str">
        <v>Saturday</v>
      </c>
      <c r="K74" s="1">
        <f t="shared" si="4"/>
        <v>1</v>
      </c>
      <c r="L74" s="1" t="str">
        <v>TECHWEST</v>
      </c>
      <c r="M74" s="1">
        <v>4</v>
      </c>
      <c r="N74" s="1" t="str">
        <v>BioLegend</v>
      </c>
      <c r="O74" s="1">
        <v>0</v>
      </c>
      <c r="P74" s="1" t="str">
        <v>Gujrat</v>
      </c>
      <c r="Q74" s="1" t="str">
        <v>Saturday</v>
      </c>
      <c r="R74" s="1">
        <f t="shared" si="6"/>
        <v>1</v>
      </c>
      <c r="S74" s="1" t="str">
        <f>VLOOKUP(P74,'Customer List'!C:D,2,)</f>
        <v>OutStation</v>
      </c>
    </row>
    <row r="75" spans="1:19" x14ac:dyDescent="0.25">
      <c r="A75" s="1">
        <v>921304</v>
      </c>
      <c r="B75" s="1">
        <v>1</v>
      </c>
      <c r="C75" s="1" t="str">
        <v>NCCS</v>
      </c>
      <c r="D75" s="1">
        <v>4</v>
      </c>
      <c r="E75" s="1" t="str">
        <v>BioLegend</v>
      </c>
      <c r="F75" s="1">
        <v>0</v>
      </c>
      <c r="G75" s="1" t="str">
        <v>Pune</v>
      </c>
      <c r="H75" s="1" t="str">
        <v>Saturday</v>
      </c>
      <c r="K75" s="1">
        <f t="shared" si="4"/>
        <v>1</v>
      </c>
      <c r="L75" s="1" t="str">
        <v>viganahar</v>
      </c>
      <c r="M75" s="1">
        <v>4</v>
      </c>
      <c r="N75" s="1" t="str">
        <v>BioLegend</v>
      </c>
      <c r="O75" s="1">
        <v>0</v>
      </c>
      <c r="P75" s="1" t="str">
        <v>Hyderabad</v>
      </c>
      <c r="Q75" s="1" t="str">
        <v>Saturday</v>
      </c>
      <c r="R75" s="1">
        <f t="shared" si="6"/>
        <v>1</v>
      </c>
      <c r="S75" s="1" t="str">
        <f>VLOOKUP(P75,'Customer List'!C:D,2,)</f>
        <v>OutStation</v>
      </c>
    </row>
    <row r="76" spans="1:19" x14ac:dyDescent="0.25">
      <c r="A76" s="1">
        <v>926201</v>
      </c>
      <c r="B76" s="1">
        <v>1</v>
      </c>
      <c r="C76" s="1" t="str">
        <v>NCCS</v>
      </c>
      <c r="D76" s="1" t="str">
        <v>RT</v>
      </c>
      <c r="E76" s="1" t="str">
        <v>BioLegend</v>
      </c>
      <c r="F76" s="1">
        <v>0</v>
      </c>
      <c r="G76" s="1" t="str">
        <v>Pune</v>
      </c>
      <c r="H76" s="1" t="str">
        <v>Saturday</v>
      </c>
      <c r="K76" s="1">
        <f t="shared" si="4"/>
        <v>1</v>
      </c>
      <c r="L76" s="1" t="str">
        <v>VISHAL</v>
      </c>
      <c r="M76" s="1">
        <v>4</v>
      </c>
      <c r="N76" s="1" t="str">
        <v>BioLegend</v>
      </c>
      <c r="O76" s="1" t="str">
        <v>Demo Vail</v>
      </c>
      <c r="P76" s="1" t="str">
        <v>Noida</v>
      </c>
      <c r="Q76" s="1" t="str">
        <v>VISHAL Demo Vail</v>
      </c>
      <c r="R76" s="1">
        <f t="shared" si="6"/>
        <v>1</v>
      </c>
      <c r="S76" s="1" t="str">
        <f>VLOOKUP(P76,'Customer List'!C:D,2,)</f>
        <v>Local</v>
      </c>
    </row>
    <row r="77" spans="1:19" x14ac:dyDescent="0.25">
      <c r="A77" s="1" t="str">
        <v>MQ-050325-01-0002</v>
      </c>
      <c r="B77" s="1">
        <v>1</v>
      </c>
      <c r="C77" s="1" t="str">
        <v>NIAB</v>
      </c>
      <c r="D77" s="1">
        <v>-20</v>
      </c>
      <c r="E77" s="1" t="str">
        <v>Dharmacon</v>
      </c>
      <c r="F77" s="1" t="str">
        <v>FOC</v>
      </c>
      <c r="G77" s="1" t="str">
        <v>Hyderabad</v>
      </c>
      <c r="H77" s="1" t="str">
        <v>Saturday (Challan)</v>
      </c>
      <c r="K77" s="1">
        <f t="shared" si="4"/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f t="shared" si="6"/>
        <v>0</v>
      </c>
      <c r="S77" s="1" t="e">
        <f>VLOOKUP(P77,'Customer List'!C:D,2,)</f>
        <v>#N/A</v>
      </c>
    </row>
    <row r="78" spans="1:19" x14ac:dyDescent="0.25">
      <c r="A78" s="1">
        <v>100222</v>
      </c>
      <c r="B78" s="1">
        <v>1</v>
      </c>
      <c r="C78" s="1" t="str">
        <v>NII</v>
      </c>
      <c r="D78" s="1">
        <v>4</v>
      </c>
      <c r="E78" s="1" t="str">
        <v>BioLegend</v>
      </c>
      <c r="F78" s="1">
        <v>0</v>
      </c>
      <c r="G78" s="1" t="str">
        <v>Delhi</v>
      </c>
      <c r="H78" s="1" t="str">
        <v>Priyanka Madam</v>
      </c>
      <c r="K78" s="1">
        <f t="shared" si="4"/>
        <v>0</v>
      </c>
      <c r="L78" s="1"/>
      <c r="M78" s="1"/>
      <c r="N78" s="1"/>
      <c r="O78" s="1"/>
      <c r="P78" s="1"/>
      <c r="Q78" s="1"/>
      <c r="R78" s="1">
        <f t="shared" si="6"/>
        <v>0</v>
      </c>
      <c r="S78" s="1" t="e">
        <f>VLOOKUP(P78,'Customer List'!C:D,2,)</f>
        <v>#N/A</v>
      </c>
    </row>
    <row r="79" spans="1:19" x14ac:dyDescent="0.25">
      <c r="A79" s="1">
        <v>101243</v>
      </c>
      <c r="B79" s="1">
        <v>1</v>
      </c>
      <c r="C79" s="1" t="str">
        <v>NII</v>
      </c>
      <c r="D79" s="1">
        <v>4</v>
      </c>
      <c r="E79" s="1" t="str">
        <v>BioLegend</v>
      </c>
      <c r="F79" s="1">
        <v>0</v>
      </c>
      <c r="G79" s="1" t="str">
        <v>Delhi</v>
      </c>
      <c r="H79" s="1" t="str">
        <v>Priyanka Madam</v>
      </c>
      <c r="K79" s="1">
        <f t="shared" si="4"/>
        <v>0</v>
      </c>
      <c r="L79" s="1"/>
      <c r="M79" s="1"/>
      <c r="N79" s="1"/>
      <c r="O79" s="1"/>
      <c r="P79" s="1"/>
      <c r="Q79" s="1"/>
      <c r="R79" s="1">
        <f t="shared" si="6"/>
        <v>0</v>
      </c>
      <c r="S79" s="1" t="e">
        <f>VLOOKUP(P79,'Customer List'!C:D,2,)</f>
        <v>#N/A</v>
      </c>
    </row>
    <row r="80" spans="1:19" x14ac:dyDescent="0.25">
      <c r="A80" s="1">
        <v>103056</v>
      </c>
      <c r="B80" s="1">
        <v>1</v>
      </c>
      <c r="C80" s="1" t="str">
        <v>NII</v>
      </c>
      <c r="D80" s="1">
        <v>4</v>
      </c>
      <c r="E80" s="1" t="str">
        <v>BioLegend</v>
      </c>
      <c r="F80" s="1">
        <v>0</v>
      </c>
      <c r="G80" s="1" t="str">
        <v>Delhi</v>
      </c>
      <c r="H80" s="1" t="str">
        <v>Priyanka Madam</v>
      </c>
      <c r="K80" s="1">
        <f t="shared" si="4"/>
        <v>0</v>
      </c>
      <c r="L80" s="1"/>
      <c r="M80" s="1"/>
      <c r="N80" s="1"/>
      <c r="O80" s="1"/>
      <c r="P80" s="1"/>
      <c r="Q80" s="1"/>
      <c r="R80" s="1">
        <f t="shared" si="6"/>
        <v>0</v>
      </c>
      <c r="S80" s="1" t="e">
        <f>VLOOKUP(P80,'Customer List'!C:D,2,)</f>
        <v>#N/A</v>
      </c>
    </row>
    <row r="81" spans="1:19" x14ac:dyDescent="0.25">
      <c r="A81" s="1">
        <v>106310</v>
      </c>
      <c r="B81" s="1">
        <v>1</v>
      </c>
      <c r="C81" s="1" t="str">
        <v>NII</v>
      </c>
      <c r="D81" s="1">
        <v>4</v>
      </c>
      <c r="E81" s="1" t="str">
        <v>BioLegend</v>
      </c>
      <c r="F81" s="1">
        <v>0</v>
      </c>
      <c r="G81" s="1" t="str">
        <v>Delhi</v>
      </c>
      <c r="H81" s="1" t="str">
        <v>Priyanka Madam</v>
      </c>
      <c r="K81" s="1">
        <f t="shared" si="4"/>
        <v>0</v>
      </c>
      <c r="L81" s="1"/>
      <c r="M81" s="1"/>
      <c r="N81" s="1"/>
      <c r="O81" s="1"/>
      <c r="P81" s="1"/>
      <c r="Q81" s="1"/>
      <c r="R81" s="1">
        <f t="shared" si="6"/>
        <v>0</v>
      </c>
      <c r="S81" s="1" t="e">
        <f>VLOOKUP(P81,'Customer List'!C:D,2,)</f>
        <v>#N/A</v>
      </c>
    </row>
    <row r="82" spans="1:19" x14ac:dyDescent="0.25">
      <c r="A82" s="1">
        <v>107632</v>
      </c>
      <c r="B82" s="1">
        <v>1</v>
      </c>
      <c r="C82" s="1" t="str">
        <v>NII</v>
      </c>
      <c r="D82" s="1">
        <v>4</v>
      </c>
      <c r="E82" s="1" t="str">
        <v>BioLegend</v>
      </c>
      <c r="F82" s="1">
        <v>0</v>
      </c>
      <c r="G82" s="1" t="str">
        <v>Delhi</v>
      </c>
      <c r="H82" s="1" t="str">
        <v>Priyanka Madam</v>
      </c>
      <c r="K82" s="1">
        <f t="shared" si="4"/>
        <v>0</v>
      </c>
      <c r="L82" s="1"/>
      <c r="M82" s="1"/>
      <c r="N82" s="1"/>
      <c r="O82" s="1"/>
      <c r="P82" s="1"/>
      <c r="Q82" s="1"/>
      <c r="R82" s="1">
        <f t="shared" si="6"/>
        <v>0</v>
      </c>
      <c r="S82" s="1" t="e">
        <f>VLOOKUP(P82,'Customer List'!C:D,2,)</f>
        <v>#N/A</v>
      </c>
    </row>
    <row r="83" spans="1:19" x14ac:dyDescent="0.25">
      <c r="A83" s="1">
        <v>115505</v>
      </c>
      <c r="B83" s="1">
        <v>1</v>
      </c>
      <c r="C83" s="1" t="str">
        <v>NII</v>
      </c>
      <c r="D83" s="1">
        <v>4</v>
      </c>
      <c r="E83" s="1" t="str">
        <v>BioLegend</v>
      </c>
      <c r="F83" s="1">
        <v>0</v>
      </c>
      <c r="G83" s="1" t="str">
        <v>Delhi</v>
      </c>
      <c r="H83" s="1" t="str">
        <v>Priyanka Madam</v>
      </c>
      <c r="K83" s="1">
        <f t="shared" si="4"/>
        <v>0</v>
      </c>
      <c r="L83" s="1"/>
      <c r="M83" s="1"/>
      <c r="N83" s="1"/>
      <c r="O83" s="1"/>
      <c r="P83" s="1"/>
      <c r="Q83" s="1"/>
      <c r="R83" s="1">
        <f t="shared" si="6"/>
        <v>0</v>
      </c>
      <c r="S83" s="1" t="e">
        <f>VLOOKUP(P83,'Customer List'!C:D,2,)</f>
        <v>#N/A</v>
      </c>
    </row>
    <row r="84" spans="1:19" x14ac:dyDescent="0.25">
      <c r="A84" s="1">
        <v>117318</v>
      </c>
      <c r="B84" s="1">
        <v>1</v>
      </c>
      <c r="C84" s="1" t="str">
        <v>NII</v>
      </c>
      <c r="D84" s="1">
        <v>4</v>
      </c>
      <c r="E84" s="1" t="str">
        <v>BioLegend</v>
      </c>
      <c r="F84" s="1">
        <v>0</v>
      </c>
      <c r="G84" s="1" t="str">
        <v>Delhi</v>
      </c>
      <c r="H84" s="1" t="str">
        <v>Priyanka Madam</v>
      </c>
      <c r="K84" s="1">
        <f t="shared" si="4"/>
        <v>0</v>
      </c>
      <c r="L84" s="1"/>
      <c r="M84" s="1"/>
      <c r="N84" s="1"/>
      <c r="O84" s="1"/>
      <c r="P84" s="1"/>
      <c r="Q84" s="1"/>
      <c r="R84" s="1">
        <f t="shared" si="6"/>
        <v>0</v>
      </c>
      <c r="S84" s="1" t="e">
        <f>VLOOKUP(P84,'Customer List'!C:D,2,)</f>
        <v>#N/A</v>
      </c>
    </row>
    <row r="85" spans="1:19" x14ac:dyDescent="0.25">
      <c r="A85" s="1">
        <v>119721</v>
      </c>
      <c r="B85" s="1">
        <v>1</v>
      </c>
      <c r="C85" s="1" t="str">
        <v>NII</v>
      </c>
      <c r="D85" s="1">
        <v>4</v>
      </c>
      <c r="E85" s="1" t="str">
        <v>BioLegend</v>
      </c>
      <c r="F85" s="1">
        <v>0</v>
      </c>
      <c r="G85" s="1" t="str">
        <v>Delhi</v>
      </c>
      <c r="H85" s="1" t="str">
        <v>Priyanka Madam</v>
      </c>
      <c r="K85" s="1">
        <f t="shared" si="4"/>
        <v>0</v>
      </c>
      <c r="L85" s="1"/>
      <c r="M85" s="1"/>
      <c r="N85" s="1"/>
      <c r="O85" s="1"/>
      <c r="P85" s="1"/>
      <c r="Q85" s="1"/>
      <c r="R85" s="1">
        <f t="shared" si="6"/>
        <v>0</v>
      </c>
      <c r="S85" s="1" t="e">
        <f>VLOOKUP(P85,'Customer List'!C:D,2,)</f>
        <v>#N/A</v>
      </c>
    </row>
    <row r="86" spans="1:19" x14ac:dyDescent="0.25">
      <c r="A86" s="1">
        <v>121610</v>
      </c>
      <c r="B86" s="1">
        <v>1</v>
      </c>
      <c r="C86" s="1" t="str">
        <v>NII</v>
      </c>
      <c r="D86" s="1">
        <v>4</v>
      </c>
      <c r="E86" s="1" t="str">
        <v>BioLegend</v>
      </c>
      <c r="F86" s="1">
        <v>0</v>
      </c>
      <c r="G86" s="1" t="str">
        <v>Delhi</v>
      </c>
      <c r="H86" s="1" t="str">
        <v>Priyanka Madam</v>
      </c>
      <c r="K86" s="1">
        <f t="shared" si="4"/>
        <v>0</v>
      </c>
      <c r="L86" s="1"/>
      <c r="M86" s="1"/>
      <c r="N86" s="1"/>
      <c r="O86" s="1"/>
      <c r="P86" s="1"/>
      <c r="Q86" s="1"/>
      <c r="R86" s="1">
        <f t="shared" si="6"/>
        <v>0</v>
      </c>
      <c r="S86" s="1" t="e">
        <f>VLOOKUP(P86,'Customer List'!C:D,2,)</f>
        <v>#N/A</v>
      </c>
    </row>
    <row r="87" spans="1:19" x14ac:dyDescent="0.25">
      <c r="A87" s="1">
        <v>123109</v>
      </c>
      <c r="B87" s="1">
        <v>1</v>
      </c>
      <c r="C87" s="1" t="str">
        <v>NII</v>
      </c>
      <c r="D87" s="1">
        <v>4</v>
      </c>
      <c r="E87" s="1" t="str">
        <v>BioLegend</v>
      </c>
      <c r="F87" s="1">
        <v>0</v>
      </c>
      <c r="G87" s="1" t="str">
        <v>Delhi</v>
      </c>
      <c r="H87" s="1" t="str">
        <v>Priyanka Madam</v>
      </c>
      <c r="K87" s="1">
        <f t="shared" si="4"/>
        <v>0</v>
      </c>
      <c r="L87" s="1"/>
      <c r="M87" s="1"/>
      <c r="N87" s="1"/>
      <c r="O87" s="1"/>
      <c r="P87" s="1"/>
      <c r="Q87" s="1"/>
      <c r="R87" s="1">
        <f t="shared" si="6"/>
        <v>0</v>
      </c>
      <c r="S87" s="1" t="e">
        <f>VLOOKUP(P87,'Customer List'!C:D,2,)</f>
        <v>#N/A</v>
      </c>
    </row>
    <row r="88" spans="1:19" x14ac:dyDescent="0.25">
      <c r="A88" s="1">
        <v>125219</v>
      </c>
      <c r="B88" s="1">
        <v>2</v>
      </c>
      <c r="C88" s="1" t="str">
        <v>NII</v>
      </c>
      <c r="D88" s="1">
        <v>4</v>
      </c>
      <c r="E88" s="1" t="str">
        <v>BioLegend</v>
      </c>
      <c r="F88" s="1">
        <v>0</v>
      </c>
      <c r="G88" s="1" t="str">
        <v>Delhi</v>
      </c>
      <c r="H88" s="1" t="str">
        <v>Priyanka Madam</v>
      </c>
    </row>
    <row r="89" spans="1:19" x14ac:dyDescent="0.25">
      <c r="A89" s="1">
        <v>127647</v>
      </c>
      <c r="B89" s="1">
        <v>1</v>
      </c>
      <c r="C89" s="1" t="str">
        <v>NII</v>
      </c>
      <c r="D89" s="1">
        <v>4</v>
      </c>
      <c r="E89" s="1" t="str">
        <v>BioLegend</v>
      </c>
      <c r="F89" s="1">
        <v>0</v>
      </c>
      <c r="G89" s="1" t="str">
        <v>Delhi</v>
      </c>
      <c r="H89" s="1" t="str">
        <v>Priyanka Madam</v>
      </c>
    </row>
    <row r="90" spans="1:19" x14ac:dyDescent="0.25">
      <c r="A90" s="1">
        <v>128016</v>
      </c>
      <c r="B90" s="1">
        <v>1</v>
      </c>
      <c r="C90" s="1" t="str">
        <v>NII</v>
      </c>
      <c r="D90" s="1">
        <v>4</v>
      </c>
      <c r="E90" s="1" t="str">
        <v>BioLegend</v>
      </c>
      <c r="F90" s="1">
        <v>0</v>
      </c>
      <c r="G90" s="1" t="str">
        <v>Delhi</v>
      </c>
      <c r="H90" s="1" t="str">
        <v>Priyanka Madam</v>
      </c>
    </row>
    <row r="91" spans="1:19" x14ac:dyDescent="0.25">
      <c r="A91" s="1">
        <v>133518</v>
      </c>
      <c r="B91" s="1">
        <v>1</v>
      </c>
      <c r="C91" s="1" t="str">
        <v>NII</v>
      </c>
      <c r="D91" s="1">
        <v>4</v>
      </c>
      <c r="E91" s="1" t="str">
        <v>BioLegend</v>
      </c>
      <c r="F91" s="1">
        <v>0</v>
      </c>
      <c r="G91" s="1" t="str">
        <v>Delhi</v>
      </c>
      <c r="H91" s="1" t="str">
        <v>Priyanka Madam</v>
      </c>
    </row>
    <row r="92" spans="1:19" x14ac:dyDescent="0.25">
      <c r="A92" s="1">
        <v>135221</v>
      </c>
      <c r="B92" s="1">
        <v>1</v>
      </c>
      <c r="C92" s="1" t="str">
        <v>NII</v>
      </c>
      <c r="D92" s="1">
        <v>4</v>
      </c>
      <c r="E92" s="1" t="str">
        <v>BioLegend</v>
      </c>
      <c r="F92" s="1">
        <v>0</v>
      </c>
      <c r="G92" s="1" t="str">
        <v>Delhi</v>
      </c>
      <c r="H92" s="1" t="str">
        <v>Priyanka Madam</v>
      </c>
    </row>
    <row r="93" spans="1:19" x14ac:dyDescent="0.25">
      <c r="A93" s="1">
        <v>149014</v>
      </c>
      <c r="B93" s="1">
        <v>1</v>
      </c>
      <c r="C93" s="1" t="str">
        <v>NII</v>
      </c>
      <c r="D93" s="1">
        <v>4</v>
      </c>
      <c r="E93" s="1" t="str">
        <v>BioLegend</v>
      </c>
      <c r="F93" s="1">
        <v>0</v>
      </c>
      <c r="G93" s="1" t="str">
        <v>Delhi</v>
      </c>
      <c r="H93" s="1" t="str">
        <v>Priyanka Madam</v>
      </c>
    </row>
    <row r="94" spans="1:19" x14ac:dyDescent="0.25">
      <c r="A94" s="1">
        <v>154319</v>
      </c>
      <c r="B94" s="1">
        <v>1</v>
      </c>
      <c r="C94" s="1" t="str">
        <v>NII</v>
      </c>
      <c r="D94" s="1">
        <v>4</v>
      </c>
      <c r="E94" s="1" t="str">
        <v>BioLegend</v>
      </c>
      <c r="F94" s="1">
        <v>0</v>
      </c>
      <c r="G94" s="1" t="str">
        <v>Delhi</v>
      </c>
      <c r="H94" s="1" t="str">
        <v>Priyanka Madam</v>
      </c>
    </row>
    <row r="95" spans="1:19" x14ac:dyDescent="0.25">
      <c r="A95" s="1">
        <v>156104</v>
      </c>
      <c r="B95" s="1">
        <v>1</v>
      </c>
      <c r="C95" s="1" t="str">
        <v>NII</v>
      </c>
      <c r="D95" s="1">
        <v>4</v>
      </c>
      <c r="E95" s="1" t="str">
        <v>BioLegend</v>
      </c>
      <c r="F95" s="1">
        <v>0</v>
      </c>
      <c r="G95" s="1" t="str">
        <v>Delhi</v>
      </c>
      <c r="H95" s="1" t="str">
        <v>Priyanka Madam</v>
      </c>
    </row>
    <row r="96" spans="1:19" x14ac:dyDescent="0.25">
      <c r="A96" s="1">
        <v>156543</v>
      </c>
      <c r="B96" s="1">
        <v>1</v>
      </c>
      <c r="C96" s="1" t="str">
        <v>NII</v>
      </c>
      <c r="D96" s="1">
        <v>4</v>
      </c>
      <c r="E96" s="1" t="str">
        <v>BioLegend</v>
      </c>
      <c r="F96" s="1">
        <v>0</v>
      </c>
      <c r="G96" s="1" t="str">
        <v>Delhi</v>
      </c>
      <c r="H96" s="1" t="str">
        <v>Priyanka Madam</v>
      </c>
    </row>
    <row r="97" spans="1:8" x14ac:dyDescent="0.25">
      <c r="A97" s="1">
        <v>161214</v>
      </c>
      <c r="B97" s="1">
        <v>1</v>
      </c>
      <c r="C97" s="1" t="str">
        <v>NII</v>
      </c>
      <c r="D97" s="1">
        <v>4</v>
      </c>
      <c r="E97" s="1" t="str">
        <v>BioLegend</v>
      </c>
      <c r="F97" s="1">
        <v>0</v>
      </c>
      <c r="G97" s="1" t="str">
        <v>Delhi</v>
      </c>
      <c r="H97" s="1" t="str">
        <v>Priyanka Madam</v>
      </c>
    </row>
    <row r="98" spans="1:8" x14ac:dyDescent="0.25">
      <c r="A98" s="1">
        <v>302645</v>
      </c>
      <c r="B98" s="1">
        <v>1</v>
      </c>
      <c r="C98" s="1" t="str">
        <v>NII</v>
      </c>
      <c r="D98" s="1">
        <v>4</v>
      </c>
      <c r="E98" s="1" t="str">
        <v>BioLegend</v>
      </c>
      <c r="F98" s="1">
        <v>0</v>
      </c>
      <c r="G98" s="1" t="str">
        <v>Delhi</v>
      </c>
      <c r="H98" s="1" t="str">
        <v>Priyanka Madam</v>
      </c>
    </row>
    <row r="99" spans="1:8" x14ac:dyDescent="0.25">
      <c r="A99" s="1">
        <v>304035</v>
      </c>
      <c r="B99" s="1">
        <v>1</v>
      </c>
      <c r="C99" s="1" t="str">
        <v>NII</v>
      </c>
      <c r="D99" s="1">
        <v>4</v>
      </c>
      <c r="E99" s="1" t="str">
        <v>BioLegend</v>
      </c>
      <c r="F99" s="1">
        <v>0</v>
      </c>
      <c r="G99" s="1" t="str">
        <v>Delhi</v>
      </c>
      <c r="H99" s="1" t="str">
        <v>Priyanka Madam</v>
      </c>
    </row>
    <row r="100" spans="1:8" x14ac:dyDescent="0.25">
      <c r="A100" s="1">
        <v>310933</v>
      </c>
      <c r="B100" s="1">
        <v>1</v>
      </c>
      <c r="C100" s="1" t="str">
        <v>NII</v>
      </c>
      <c r="D100" s="1">
        <v>4</v>
      </c>
      <c r="E100" s="1" t="str">
        <v>BioLegend</v>
      </c>
      <c r="F100" s="1">
        <v>0</v>
      </c>
      <c r="G100" s="1" t="str">
        <v>Delhi</v>
      </c>
      <c r="H100" s="1" t="str">
        <v>Priyanka Madam</v>
      </c>
    </row>
    <row r="101" spans="1:8" x14ac:dyDescent="0.25">
      <c r="A101" s="1">
        <v>317417</v>
      </c>
      <c r="B101" s="1">
        <v>1</v>
      </c>
      <c r="C101" s="1" t="str">
        <v>NII</v>
      </c>
      <c r="D101" s="1">
        <v>4</v>
      </c>
      <c r="E101" s="1" t="str">
        <v>BioLegend</v>
      </c>
      <c r="F101" s="1">
        <v>0</v>
      </c>
      <c r="G101" s="1" t="str">
        <v>Delhi</v>
      </c>
      <c r="H101" s="1" t="str">
        <v>Priyanka Madam</v>
      </c>
    </row>
    <row r="102" spans="1:8" x14ac:dyDescent="0.25">
      <c r="A102" s="1">
        <v>364102</v>
      </c>
      <c r="B102" s="1">
        <v>1</v>
      </c>
      <c r="C102" s="1" t="str">
        <v>NII</v>
      </c>
      <c r="D102" s="1">
        <v>4</v>
      </c>
      <c r="E102" s="1" t="str">
        <v>BioLegend</v>
      </c>
      <c r="F102" s="1">
        <v>0</v>
      </c>
      <c r="G102" s="1" t="str">
        <v>Delhi</v>
      </c>
      <c r="H102" s="1" t="str">
        <v>Priyanka Madam</v>
      </c>
    </row>
    <row r="103" spans="1:8" x14ac:dyDescent="0.25">
      <c r="A103" s="1">
        <v>422604</v>
      </c>
      <c r="B103" s="1">
        <v>1</v>
      </c>
      <c r="C103" s="1" t="str">
        <v>NII</v>
      </c>
      <c r="D103" s="1">
        <v>4</v>
      </c>
      <c r="E103" s="1" t="str">
        <v>BioLegend</v>
      </c>
      <c r="F103" s="1">
        <v>0</v>
      </c>
      <c r="G103" s="1" t="str">
        <v>Delhi</v>
      </c>
      <c r="H103" s="1" t="str">
        <v>Priyanka Madam</v>
      </c>
    </row>
    <row r="104" spans="1:8" x14ac:dyDescent="0.25">
      <c r="A104" s="1">
        <v>426803</v>
      </c>
      <c r="B104" s="1">
        <v>3</v>
      </c>
      <c r="C104" s="1" t="str">
        <v>NII</v>
      </c>
      <c r="D104" s="1">
        <v>4</v>
      </c>
      <c r="E104" s="1" t="str">
        <v>BioLegend</v>
      </c>
      <c r="F104" s="1">
        <v>0</v>
      </c>
      <c r="G104" s="1" t="str">
        <v>Delhi</v>
      </c>
      <c r="H104" s="1" t="str">
        <v>Priyanka Madam</v>
      </c>
    </row>
    <row r="105" spans="1:8" x14ac:dyDescent="0.25">
      <c r="A105" s="1">
        <v>505836</v>
      </c>
      <c r="B105" s="1">
        <v>1</v>
      </c>
      <c r="C105" s="1" t="str">
        <v>NII</v>
      </c>
      <c r="D105" s="1">
        <v>4</v>
      </c>
      <c r="E105" s="1" t="str">
        <v>BioLegend</v>
      </c>
      <c r="F105" s="1">
        <v>0</v>
      </c>
      <c r="G105" s="1" t="str">
        <v>Delhi</v>
      </c>
      <c r="H105" s="1" t="str">
        <v>Priyanka Madam</v>
      </c>
    </row>
    <row r="106" spans="1:8" x14ac:dyDescent="0.25">
      <c r="A106" s="1">
        <v>506304</v>
      </c>
      <c r="B106" s="1">
        <v>1</v>
      </c>
      <c r="C106" s="1" t="str">
        <v>NII</v>
      </c>
      <c r="D106" s="1">
        <v>4</v>
      </c>
      <c r="E106" s="1" t="str">
        <v>BioLegend</v>
      </c>
      <c r="F106" s="1">
        <v>0</v>
      </c>
      <c r="G106" s="1" t="str">
        <v>Delhi</v>
      </c>
      <c r="H106" s="1" t="str">
        <v>Priyanka Madam</v>
      </c>
    </row>
    <row r="107" spans="1:8" x14ac:dyDescent="0.25">
      <c r="A107" s="1">
        <v>576406</v>
      </c>
      <c r="B107" s="1">
        <v>1</v>
      </c>
      <c r="C107" s="1" t="str">
        <v>NII</v>
      </c>
      <c r="D107" s="1">
        <v>-20</v>
      </c>
      <c r="E107" s="1" t="str">
        <v>BioLegend</v>
      </c>
      <c r="F107" s="1">
        <v>0</v>
      </c>
      <c r="G107" s="1" t="str">
        <v>Delhi</v>
      </c>
      <c r="H107" s="1" t="str">
        <v>Priyanka Madam</v>
      </c>
    </row>
    <row r="108" spans="1:8" x14ac:dyDescent="0.25">
      <c r="A108" s="1">
        <v>740042</v>
      </c>
      <c r="B108" s="1">
        <v>1</v>
      </c>
      <c r="C108" s="1" t="str">
        <v>NIMHANS</v>
      </c>
      <c r="D108" s="1">
        <v>4</v>
      </c>
      <c r="E108" s="1" t="str">
        <v>BioLegend</v>
      </c>
      <c r="F108" s="1">
        <v>0</v>
      </c>
      <c r="G108" s="1" t="str">
        <v>Banglore</v>
      </c>
      <c r="H108" s="1" t="str">
        <v>Saturday (one kit of 12 Pcs) (Payment Slip)</v>
      </c>
    </row>
    <row r="109" spans="1:8" x14ac:dyDescent="0.25">
      <c r="A109" s="1">
        <v>740043</v>
      </c>
      <c r="B109" s="1">
        <v>1</v>
      </c>
      <c r="C109" s="1" t="str">
        <v>NIMHANS</v>
      </c>
      <c r="D109" s="1">
        <v>4</v>
      </c>
      <c r="E109" s="1" t="str">
        <v>BioLegend</v>
      </c>
      <c r="F109" s="1">
        <v>0</v>
      </c>
      <c r="G109" s="1" t="str">
        <v>Banglore</v>
      </c>
      <c r="H109" s="1" t="str">
        <v>Saturday (one kit of 12 Pcs) (Payment Slip)</v>
      </c>
    </row>
    <row r="110" spans="1:8" x14ac:dyDescent="0.25">
      <c r="A110" s="1">
        <v>740044</v>
      </c>
      <c r="B110" s="1">
        <v>1</v>
      </c>
      <c r="C110" s="1" t="str">
        <v>NIMHANS</v>
      </c>
      <c r="D110" s="1">
        <v>4</v>
      </c>
      <c r="E110" s="1" t="str">
        <v>BioLegend</v>
      </c>
      <c r="F110" s="1">
        <v>0</v>
      </c>
      <c r="G110" s="1" t="str">
        <v>Banglore</v>
      </c>
      <c r="H110" s="1" t="str">
        <v>Saturday (one kit of 12 Pcs) (Payment Slip)</v>
      </c>
    </row>
    <row r="111" spans="1:8" x14ac:dyDescent="0.25">
      <c r="A111" s="1">
        <v>740045</v>
      </c>
      <c r="B111" s="1">
        <v>1</v>
      </c>
      <c r="C111" s="1" t="str">
        <v>NIMHANS</v>
      </c>
      <c r="D111" s="1">
        <v>4</v>
      </c>
      <c r="E111" s="1" t="str">
        <v>BioLegend</v>
      </c>
      <c r="F111" s="1">
        <v>0</v>
      </c>
      <c r="G111" s="1" t="str">
        <v>Banglore</v>
      </c>
      <c r="H111" s="1" t="str">
        <v>Saturday (one kit of 12 Pcs) (Payment Slip)</v>
      </c>
    </row>
    <row r="112" spans="1:8" x14ac:dyDescent="0.25">
      <c r="A112" s="1">
        <v>740046</v>
      </c>
      <c r="B112" s="1">
        <v>1</v>
      </c>
      <c r="C112" s="1" t="str">
        <v>NIMHANS</v>
      </c>
      <c r="D112" s="1">
        <v>4</v>
      </c>
      <c r="E112" s="1" t="str">
        <v>BioLegend</v>
      </c>
      <c r="F112" s="1">
        <v>0</v>
      </c>
      <c r="G112" s="1" t="str">
        <v>Banglore</v>
      </c>
      <c r="H112" s="1" t="str">
        <v>Saturday (one kit of 12 Pcs) (Payment Slip)</v>
      </c>
    </row>
    <row r="113" spans="1:8" x14ac:dyDescent="0.25">
      <c r="A113" s="1">
        <v>740047</v>
      </c>
      <c r="B113" s="1">
        <v>1</v>
      </c>
      <c r="C113" s="1" t="str">
        <v>NIMHANS</v>
      </c>
      <c r="D113" s="1">
        <v>4</v>
      </c>
      <c r="E113" s="1" t="str">
        <v>BioLegend</v>
      </c>
      <c r="F113" s="1">
        <v>0</v>
      </c>
      <c r="G113" s="1" t="str">
        <v>Banglore</v>
      </c>
      <c r="H113" s="1" t="str">
        <v>Saturday (one kit of 12 Pcs) (Payment Slip)</v>
      </c>
    </row>
    <row r="114" spans="1:8" x14ac:dyDescent="0.25">
      <c r="A114" s="1">
        <v>740052</v>
      </c>
      <c r="B114" s="1">
        <v>1</v>
      </c>
      <c r="C114" s="1" t="str">
        <v>NIMHANS</v>
      </c>
      <c r="D114" s="1">
        <v>4</v>
      </c>
      <c r="E114" s="1" t="str">
        <v>BioLegend</v>
      </c>
      <c r="F114" s="1">
        <v>0</v>
      </c>
      <c r="G114" s="1" t="str">
        <v>Banglore</v>
      </c>
      <c r="H114" s="1" t="str">
        <v>Saturday (one kit of 12 Pcs) (Payment Slip)</v>
      </c>
    </row>
    <row r="115" spans="1:8" x14ac:dyDescent="0.25">
      <c r="A115" s="1">
        <v>740053</v>
      </c>
      <c r="B115" s="1">
        <v>1</v>
      </c>
      <c r="C115" s="1" t="str">
        <v>NIMHANS</v>
      </c>
      <c r="D115" s="1">
        <v>4</v>
      </c>
      <c r="E115" s="1" t="str">
        <v>BioLegend</v>
      </c>
      <c r="F115" s="1">
        <v>0</v>
      </c>
      <c r="G115" s="1" t="str">
        <v>Banglore</v>
      </c>
      <c r="H115" s="1" t="str">
        <v>Saturday (one kit of 12 Pcs) (Payment Slip)</v>
      </c>
    </row>
    <row r="116" spans="1:8" x14ac:dyDescent="0.25">
      <c r="A116" s="1">
        <v>740368</v>
      </c>
      <c r="B116" s="1">
        <v>1</v>
      </c>
      <c r="C116" s="1" t="str">
        <v>NIMHANS</v>
      </c>
      <c r="D116" s="1">
        <v>4</v>
      </c>
      <c r="E116" s="1" t="str">
        <v>BioLegend</v>
      </c>
      <c r="F116" s="1">
        <v>0</v>
      </c>
      <c r="G116" s="1" t="str">
        <v>Banglore</v>
      </c>
      <c r="H116" s="1" t="str">
        <v>Saturday (one kit of 12 Pcs) (Payment Slip)</v>
      </c>
    </row>
    <row r="117" spans="1:8" x14ac:dyDescent="0.25">
      <c r="A117" s="1">
        <v>740717</v>
      </c>
      <c r="B117" s="1">
        <v>1</v>
      </c>
      <c r="C117" s="1" t="str">
        <v>NIMHANS</v>
      </c>
      <c r="D117" s="1">
        <v>4</v>
      </c>
      <c r="E117" s="1" t="str">
        <v>BioLegend</v>
      </c>
      <c r="F117" s="1">
        <v>0</v>
      </c>
      <c r="G117" s="1" t="str">
        <v>Banglore</v>
      </c>
      <c r="H117" s="1" t="str">
        <v>Saturday (one kit of 12 Pcs) (Payment Slip)</v>
      </c>
    </row>
    <row r="118" spans="1:8" x14ac:dyDescent="0.25">
      <c r="A118" s="1">
        <v>741041</v>
      </c>
      <c r="B118" s="1">
        <v>1</v>
      </c>
      <c r="C118" s="1" t="str">
        <v>NIMHANS</v>
      </c>
      <c r="D118" s="1">
        <v>4</v>
      </c>
      <c r="E118" s="1" t="str">
        <v>BioLegend</v>
      </c>
      <c r="F118" s="1">
        <v>0</v>
      </c>
      <c r="G118" s="1" t="str">
        <v>Banglore</v>
      </c>
      <c r="H118" s="1" t="str">
        <v>Saturday (one kit of 12 Pcs) (Payment Slip)</v>
      </c>
    </row>
    <row r="119" spans="1:8" x14ac:dyDescent="0.25">
      <c r="A119" s="1">
        <v>741042</v>
      </c>
      <c r="B119" s="1">
        <v>1</v>
      </c>
      <c r="C119" s="1" t="str">
        <v>NIMHANS</v>
      </c>
      <c r="D119" s="1">
        <v>4</v>
      </c>
      <c r="E119" s="1" t="str">
        <v>BioLegend</v>
      </c>
      <c r="F119" s="1">
        <v>0</v>
      </c>
      <c r="G119" s="1" t="str">
        <v>Banglore</v>
      </c>
      <c r="H119" s="1" t="str">
        <v>Saturday (one kit of 12 Pcs) (Payment Slip)</v>
      </c>
    </row>
    <row r="120" spans="1:8" x14ac:dyDescent="0.25">
      <c r="A120" s="1" t="str">
        <v>MBS2533593</v>
      </c>
      <c r="B120" s="1">
        <v>1</v>
      </c>
      <c r="C120" s="1" t="str">
        <v>NIRRCH</v>
      </c>
      <c r="D120" s="1">
        <v>4</v>
      </c>
      <c r="E120" s="1" t="str">
        <v>MYBIOSOURCE</v>
      </c>
      <c r="F120" s="1">
        <v>0</v>
      </c>
      <c r="G120" s="1" t="str">
        <v>Mumbai</v>
      </c>
      <c r="H120" s="1" t="str">
        <v>Saturday</v>
      </c>
    </row>
    <row r="121" spans="1:8" x14ac:dyDescent="0.25">
      <c r="A121" s="1" t="str">
        <v>RU-187978-00-0020</v>
      </c>
      <c r="B121" s="1">
        <v>1</v>
      </c>
      <c r="C121" s="1" t="str">
        <v>Opening Stock</v>
      </c>
      <c r="D121" s="1">
        <v>-20</v>
      </c>
      <c r="E121" s="1" t="str">
        <v>Dharmacon</v>
      </c>
      <c r="F121" s="1" t="str">
        <v>Set of 4 item code (N-187978-01-0020, N-187978-02-0020, N-187978-03-0020, N-187978-04-0020)</v>
      </c>
      <c r="G121" s="1" t="str">
        <v>STOCK</v>
      </c>
      <c r="H121" s="1" t="str">
        <v>Stock</v>
      </c>
    </row>
    <row r="122" spans="1:8" x14ac:dyDescent="0.25">
      <c r="A122" s="1">
        <v>556002</v>
      </c>
      <c r="B122" s="1">
        <v>5</v>
      </c>
      <c r="C122" s="1" t="str">
        <v>Opening Stock</v>
      </c>
      <c r="D122" s="1">
        <v>-20</v>
      </c>
      <c r="E122" s="1" t="str">
        <v>BioLegend</v>
      </c>
      <c r="F122" s="1">
        <v>0</v>
      </c>
      <c r="G122" s="1" t="str">
        <v>STOCK</v>
      </c>
      <c r="H122" s="1" t="str">
        <v>Stock</v>
      </c>
    </row>
    <row r="123" spans="1:8" x14ac:dyDescent="0.25">
      <c r="A123" s="1">
        <v>570802</v>
      </c>
      <c r="B123" s="1">
        <v>5</v>
      </c>
      <c r="C123" s="1" t="str">
        <v>Opening Stock</v>
      </c>
      <c r="D123" s="1">
        <v>-20</v>
      </c>
      <c r="E123" s="1" t="str">
        <v>BioLegend</v>
      </c>
      <c r="F123" s="1">
        <v>0</v>
      </c>
      <c r="G123" s="1" t="str">
        <v>STOCK</v>
      </c>
      <c r="H123" s="1" t="str">
        <v>Stock</v>
      </c>
    </row>
    <row r="124" spans="1:8" x14ac:dyDescent="0.25">
      <c r="A124" s="1">
        <v>423303</v>
      </c>
      <c r="B124" s="1">
        <v>2</v>
      </c>
      <c r="C124" s="1" t="str">
        <v>Opening Stock</v>
      </c>
      <c r="D124" s="1">
        <v>-20</v>
      </c>
      <c r="E124" s="1" t="str">
        <v>BioLegend</v>
      </c>
      <c r="F124" s="1">
        <v>0</v>
      </c>
      <c r="G124" s="1" t="str">
        <v>STOCK</v>
      </c>
      <c r="H124" s="1" t="str">
        <v>Stock</v>
      </c>
    </row>
    <row r="125" spans="1:8" x14ac:dyDescent="0.25">
      <c r="A125" s="1">
        <v>421002</v>
      </c>
      <c r="B125" s="1">
        <v>4</v>
      </c>
      <c r="C125" s="1" t="str">
        <v>Opening Stock</v>
      </c>
      <c r="D125" s="1">
        <v>4</v>
      </c>
      <c r="E125" s="1" t="str">
        <v>BioLegend</v>
      </c>
      <c r="F125" s="1">
        <v>0</v>
      </c>
      <c r="G125" s="1" t="str">
        <v>STOCK</v>
      </c>
      <c r="H125" s="1" t="str">
        <v>Stock</v>
      </c>
    </row>
    <row r="126" spans="1:8" x14ac:dyDescent="0.25">
      <c r="A126" s="1">
        <v>421403</v>
      </c>
      <c r="B126" s="1">
        <v>7</v>
      </c>
      <c r="C126" s="1" t="str">
        <v>Opening Stock</v>
      </c>
      <c r="D126" s="1">
        <v>4</v>
      </c>
      <c r="E126" s="1" t="str">
        <v>BioLegend</v>
      </c>
      <c r="F126" s="1">
        <v>0</v>
      </c>
      <c r="G126" s="1" t="str">
        <v>STOCK</v>
      </c>
      <c r="H126" s="1" t="str">
        <v>Stock</v>
      </c>
    </row>
    <row r="127" spans="1:8" x14ac:dyDescent="0.25">
      <c r="A127" s="1">
        <v>420601</v>
      </c>
      <c r="B127" s="1">
        <v>2</v>
      </c>
      <c r="C127" s="1" t="str">
        <v>Opening Stock</v>
      </c>
      <c r="D127" s="1">
        <v>4</v>
      </c>
      <c r="E127" s="1" t="str">
        <v>BioLegend</v>
      </c>
      <c r="F127" s="1">
        <v>0</v>
      </c>
      <c r="G127" s="1" t="str">
        <v>STOCK</v>
      </c>
      <c r="H127" s="1" t="str">
        <v>Stock</v>
      </c>
    </row>
    <row r="128" spans="1:8" x14ac:dyDescent="0.25">
      <c r="A128" s="1">
        <v>100261</v>
      </c>
      <c r="B128" s="1">
        <v>1</v>
      </c>
      <c r="C128" s="1" t="str">
        <v>Opening Stock</v>
      </c>
      <c r="D128" s="1">
        <v>4</v>
      </c>
      <c r="E128" s="1" t="str">
        <v>BioLegend</v>
      </c>
      <c r="F128" s="1">
        <v>0</v>
      </c>
      <c r="G128" s="1" t="str">
        <v>STOCK</v>
      </c>
      <c r="H128" s="1" t="str">
        <v>Stock</v>
      </c>
    </row>
    <row r="129" spans="1:8" x14ac:dyDescent="0.25">
      <c r="A129" s="1">
        <v>108123</v>
      </c>
      <c r="B129" s="1">
        <v>1</v>
      </c>
      <c r="C129" s="1" t="str">
        <v>Opening Stock</v>
      </c>
      <c r="D129" s="1">
        <v>4</v>
      </c>
      <c r="E129" s="1" t="str">
        <v>BioLegend</v>
      </c>
      <c r="F129" s="1">
        <v>0</v>
      </c>
      <c r="G129" s="1" t="str">
        <v>STOCK</v>
      </c>
      <c r="H129" s="1" t="str">
        <v>Stock</v>
      </c>
    </row>
    <row r="130" spans="1:8" x14ac:dyDescent="0.25">
      <c r="A130" s="1">
        <v>329702</v>
      </c>
      <c r="B130" s="1">
        <v>2</v>
      </c>
      <c r="C130" s="1" t="str">
        <v>Opening Stock</v>
      </c>
      <c r="D130" s="1">
        <v>4</v>
      </c>
      <c r="E130" s="1" t="str">
        <v>BioLegend</v>
      </c>
      <c r="F130" s="1">
        <v>0</v>
      </c>
      <c r="G130" s="1" t="str">
        <v>STOCK</v>
      </c>
      <c r="H130" s="1" t="str">
        <v>Stock</v>
      </c>
    </row>
    <row r="131" spans="1:8" x14ac:dyDescent="0.25">
      <c r="A131" s="1" t="str">
        <v>B-003000-WB-100</v>
      </c>
      <c r="B131" s="1">
        <v>1</v>
      </c>
      <c r="C131" s="1" t="str">
        <v>OPENING STOCK</v>
      </c>
      <c r="D131" s="1">
        <v>4</v>
      </c>
      <c r="E131" s="1" t="str">
        <v>Dharmacon</v>
      </c>
      <c r="F131" s="1">
        <v>0</v>
      </c>
      <c r="G131" s="1" t="str">
        <v>STOCK</v>
      </c>
      <c r="H131" s="1" t="str">
        <v>Stock</v>
      </c>
    </row>
    <row r="132" spans="1:8" x14ac:dyDescent="0.25">
      <c r="A132" s="1">
        <v>16532</v>
      </c>
      <c r="B132" s="1">
        <v>23</v>
      </c>
      <c r="C132" s="1" t="str">
        <v>OPENING STOCK</v>
      </c>
      <c r="D132" s="1" t="str">
        <v>RT</v>
      </c>
      <c r="E132" s="1" t="str">
        <v>Sartorius</v>
      </c>
      <c r="F132" s="1">
        <v>0</v>
      </c>
      <c r="G132" s="1" t="str">
        <v>STOCK</v>
      </c>
      <c r="H132" s="1" t="str">
        <v>Stock</v>
      </c>
    </row>
    <row r="133" spans="1:8" x14ac:dyDescent="0.25">
      <c r="A133" s="1">
        <v>300602</v>
      </c>
      <c r="B133" s="1">
        <v>5</v>
      </c>
      <c r="C133" s="1" t="str">
        <v>POPVAX</v>
      </c>
      <c r="D133" s="1">
        <v>4</v>
      </c>
      <c r="E133" s="1" t="str">
        <v>BioLegend</v>
      </c>
      <c r="F133" s="1">
        <v>0</v>
      </c>
      <c r="G133" s="1" t="str">
        <v>Telangana</v>
      </c>
      <c r="H133" s="1" t="str">
        <v>Saturday</v>
      </c>
    </row>
    <row r="134" spans="1:8" x14ac:dyDescent="0.25">
      <c r="A134" s="1" t="str">
        <v>T-2001-01</v>
      </c>
      <c r="B134" s="1">
        <v>2</v>
      </c>
      <c r="C134" s="1" t="str">
        <v>RCB</v>
      </c>
      <c r="D134" s="1">
        <v>4</v>
      </c>
      <c r="E134" s="1" t="str">
        <v>Dharmacon</v>
      </c>
      <c r="F134" s="1" t="str">
        <v>Retrun From IGIB , Invoice Number 1058</v>
      </c>
      <c r="G134" s="1" t="str">
        <v>Delhi</v>
      </c>
      <c r="H134" s="1" t="str">
        <v>Deepak</v>
      </c>
    </row>
    <row r="135" spans="1:8" x14ac:dyDescent="0.25">
      <c r="A135" s="1" t="str">
        <v>G-114705-025</v>
      </c>
      <c r="B135" s="1">
        <v>1</v>
      </c>
      <c r="C135" s="1" t="str">
        <v>RCB</v>
      </c>
      <c r="D135" s="1">
        <v>-20</v>
      </c>
      <c r="E135" s="1" t="str">
        <v>DHARMACON</v>
      </c>
      <c r="F135" s="1">
        <v>0</v>
      </c>
      <c r="G135" s="1" t="str">
        <v>Delhi</v>
      </c>
      <c r="H135" s="1" t="str">
        <v>Deepak</v>
      </c>
    </row>
    <row r="136" spans="1:8" x14ac:dyDescent="0.25">
      <c r="A136" s="1" t="str">
        <v>T-2001-03</v>
      </c>
      <c r="B136" s="1">
        <v>1</v>
      </c>
      <c r="C136" s="1" t="str">
        <v>RCB</v>
      </c>
      <c r="D136" s="1">
        <v>4</v>
      </c>
      <c r="E136" s="1" t="str">
        <v>DHARMACON</v>
      </c>
      <c r="F136" s="1">
        <v>0</v>
      </c>
      <c r="G136" s="1" t="str">
        <v>Delhi</v>
      </c>
      <c r="H136" s="1" t="str">
        <v>Deepak</v>
      </c>
    </row>
    <row r="137" spans="1:8" x14ac:dyDescent="0.25">
      <c r="A137" s="1" t="str">
        <v>D-012251-01-0002</v>
      </c>
      <c r="B137" s="1">
        <v>1</v>
      </c>
      <c r="C137" s="1" t="str">
        <v>RG SONS</v>
      </c>
      <c r="D137" s="1">
        <v>-20</v>
      </c>
      <c r="E137" s="1" t="str">
        <v>DHARMACON</v>
      </c>
      <c r="F137" s="1">
        <v>0</v>
      </c>
      <c r="G137" s="1" t="str">
        <v>Lucknow</v>
      </c>
      <c r="H137" s="1" t="str">
        <v>Saturday</v>
      </c>
    </row>
    <row r="138" spans="1:8" x14ac:dyDescent="0.25">
      <c r="A138" s="1">
        <v>101320</v>
      </c>
      <c r="B138" s="1">
        <v>2</v>
      </c>
      <c r="C138" s="1" t="str">
        <v>SAI LIFE</v>
      </c>
      <c r="D138" s="1">
        <v>4</v>
      </c>
      <c r="E138" s="1" t="str">
        <v>BioLegend</v>
      </c>
      <c r="F138" s="1">
        <v>0</v>
      </c>
      <c r="G138" s="1" t="str">
        <v>Pune</v>
      </c>
      <c r="H138" s="1" t="str">
        <v>Saturday</v>
      </c>
    </row>
    <row r="139" spans="1:8" x14ac:dyDescent="0.25">
      <c r="A139" s="1">
        <v>103116</v>
      </c>
      <c r="B139" s="1">
        <v>1</v>
      </c>
      <c r="C139" s="1" t="str">
        <v>SAI LIFE</v>
      </c>
      <c r="D139" s="1">
        <v>4</v>
      </c>
      <c r="E139" s="1" t="str">
        <v>BioLegend</v>
      </c>
      <c r="F139" s="1">
        <v>0</v>
      </c>
      <c r="G139" s="1" t="str">
        <v>Pune</v>
      </c>
      <c r="H139" s="1" t="str">
        <v>Saturday</v>
      </c>
    </row>
    <row r="140" spans="1:8" x14ac:dyDescent="0.25">
      <c r="A140" s="1">
        <v>103227</v>
      </c>
      <c r="B140" s="1">
        <v>3</v>
      </c>
      <c r="C140" s="1" t="str">
        <v>SAI LIFE</v>
      </c>
      <c r="D140" s="1">
        <v>4</v>
      </c>
      <c r="E140" s="1" t="str">
        <v>BioLegend</v>
      </c>
      <c r="F140" s="1">
        <v>0</v>
      </c>
      <c r="G140" s="1" t="str">
        <v>Pune</v>
      </c>
      <c r="H140" s="1" t="str">
        <v>Saturday</v>
      </c>
    </row>
    <row r="141" spans="1:8" x14ac:dyDescent="0.25">
      <c r="A141" s="1" t="str">
        <v>HBM-EXP-B2.5</v>
      </c>
      <c r="B141" s="1">
        <v>5</v>
      </c>
      <c r="C141" s="1" t="str">
        <v>Sample (PM)</v>
      </c>
      <c r="D141" s="1">
        <v>4</v>
      </c>
      <c r="E141" s="1" t="str">
        <v>Hansa Biomed</v>
      </c>
      <c r="F141" s="1" t="str">
        <v>Priyanka Madam</v>
      </c>
      <c r="G141" s="1" t="str">
        <v>delhi</v>
      </c>
      <c r="H141" s="1" t="str">
        <v>Priyanka Madam</v>
      </c>
    </row>
    <row r="142" spans="1:8" x14ac:dyDescent="0.25">
      <c r="A142" s="1">
        <v>79700</v>
      </c>
      <c r="B142" s="1">
        <v>1</v>
      </c>
      <c r="C142" s="1" t="str">
        <v>Shubh Sales</v>
      </c>
      <c r="D142" s="1">
        <v>-80</v>
      </c>
      <c r="E142" s="1" t="str">
        <v>BPS</v>
      </c>
      <c r="F142" s="1">
        <v>0</v>
      </c>
      <c r="G142" s="1" t="str">
        <v>JAIPUR</v>
      </c>
      <c r="H142" s="1" t="str">
        <v>Saturday</v>
      </c>
    </row>
    <row r="143" spans="1:8" x14ac:dyDescent="0.25">
      <c r="A143" s="1" t="str">
        <v>SE2619T-2-1.5</v>
      </c>
      <c r="B143" s="1">
        <v>1</v>
      </c>
      <c r="C143" s="1" t="str">
        <v>SOUTH CAMPUS</v>
      </c>
      <c r="D143" s="1" t="str">
        <v>RT</v>
      </c>
      <c r="E143" s="1" t="str">
        <v>HOEFER</v>
      </c>
      <c r="F143" s="1">
        <v>0</v>
      </c>
      <c r="G143" s="1" t="str">
        <v>Delhi</v>
      </c>
      <c r="H143" s="1" t="str">
        <v>Sample</v>
      </c>
    </row>
    <row r="144" spans="1:8" x14ac:dyDescent="0.25">
      <c r="A144" s="1" t="str">
        <v>SE211A-10-1.5</v>
      </c>
      <c r="B144" s="1">
        <v>1</v>
      </c>
      <c r="C144" s="1" t="str">
        <v>SOUTH CAMPUS</v>
      </c>
      <c r="D144" s="1" t="str">
        <v>RT</v>
      </c>
      <c r="E144" s="1" t="str">
        <v>HOEFER</v>
      </c>
      <c r="F144" s="1">
        <v>0</v>
      </c>
      <c r="G144" s="1" t="str">
        <v>Delhi</v>
      </c>
      <c r="H144" s="1" t="str">
        <v>Sample</v>
      </c>
    </row>
    <row r="145" spans="1:8" x14ac:dyDescent="0.25">
      <c r="A145" s="1">
        <v>631151</v>
      </c>
      <c r="B145" s="1">
        <v>1</v>
      </c>
      <c r="C145" s="1" t="str">
        <v>STOCK</v>
      </c>
      <c r="D145" s="1">
        <v>4</v>
      </c>
      <c r="E145" s="1" t="str">
        <v>BioLegend</v>
      </c>
      <c r="F145" s="1" t="str">
        <v>FOC Informed By Priya Madam and informed to SM Sir</v>
      </c>
      <c r="G145" s="1" t="str">
        <v>STOCK</v>
      </c>
      <c r="H145" s="1" t="str">
        <v>Stock</v>
      </c>
    </row>
    <row r="146" spans="1:8" x14ac:dyDescent="0.25">
      <c r="A146" s="1">
        <v>656801</v>
      </c>
      <c r="B146" s="1">
        <v>1</v>
      </c>
      <c r="C146" s="1" t="str">
        <v>STOCK</v>
      </c>
      <c r="D146" s="1">
        <v>4</v>
      </c>
      <c r="E146" s="1" t="str">
        <v>BioLegend</v>
      </c>
      <c r="F146" s="1" t="str">
        <v>FOC Informed By Priya Madam and informed to SM Sir</v>
      </c>
      <c r="G146" s="1" t="str">
        <v>STOCK</v>
      </c>
      <c r="H146" s="1" t="str">
        <v>Stock</v>
      </c>
    </row>
    <row r="147" spans="1:8" x14ac:dyDescent="0.25">
      <c r="A147" s="1">
        <v>805002</v>
      </c>
      <c r="B147" s="1">
        <v>1</v>
      </c>
      <c r="C147" s="1" t="str">
        <v>STOCK</v>
      </c>
      <c r="D147" s="1">
        <v>4</v>
      </c>
      <c r="E147" s="1" t="str">
        <v>BioLegend</v>
      </c>
      <c r="F147" s="1" t="str">
        <v>FOC Informed By Priya Madam and informed to SM Sir</v>
      </c>
      <c r="G147" s="1" t="str">
        <v>STOCK</v>
      </c>
      <c r="H147" s="1" t="str">
        <v>Stock</v>
      </c>
    </row>
    <row r="148" spans="1:8" x14ac:dyDescent="0.25">
      <c r="A148" s="1" t="str">
        <v>J-004924-06-0010</v>
      </c>
      <c r="B148" s="1">
        <v>1</v>
      </c>
      <c r="C148" s="1" t="str">
        <v>stock</v>
      </c>
      <c r="D148" s="1">
        <v>-20</v>
      </c>
      <c r="E148" s="1" t="str">
        <v>Dharmacon</v>
      </c>
      <c r="F148" s="1" t="str">
        <v>Extra Item Purchased (Informed by Dharmendra Sir)</v>
      </c>
      <c r="G148" s="1" t="str">
        <v>STOCK</v>
      </c>
      <c r="H148" s="1" t="str">
        <v>Stock</v>
      </c>
    </row>
    <row r="149" spans="1:8" x14ac:dyDescent="0.25">
      <c r="A149" s="1">
        <v>423303</v>
      </c>
      <c r="B149" s="1">
        <v>3</v>
      </c>
      <c r="C149" s="1" t="str">
        <v>STOCK</v>
      </c>
      <c r="D149" s="1">
        <v>-20</v>
      </c>
      <c r="E149" s="1" t="str">
        <v>BioLegend</v>
      </c>
      <c r="F149" s="1" t="str">
        <v xml:space="preserve">Same item dispatched to Aiims from Opening Stock </v>
      </c>
      <c r="G149" s="1" t="str">
        <v>STOCK</v>
      </c>
      <c r="H149" s="1" t="str">
        <v>Stock</v>
      </c>
    </row>
    <row r="150" spans="1:8" x14ac:dyDescent="0.25">
      <c r="A150" s="1" t="str">
        <v>TM125-220</v>
      </c>
      <c r="B150" s="1">
        <v>1</v>
      </c>
      <c r="C150" s="1" t="str">
        <v>STOCK</v>
      </c>
      <c r="D150" s="1" t="str">
        <v>RT</v>
      </c>
      <c r="E150" s="1" t="str">
        <v>Revvity</v>
      </c>
      <c r="F150" s="1" t="str">
        <v>MACHINE (PRIYANKA MADAM)</v>
      </c>
      <c r="G150" s="1" t="str">
        <v>STOCK</v>
      </c>
      <c r="H150" s="1" t="str">
        <v>Stock</v>
      </c>
    </row>
    <row r="151" spans="1:8" x14ac:dyDescent="0.25">
      <c r="A151" s="1" t="str">
        <v>TM-125-220-05</v>
      </c>
      <c r="B151" s="1">
        <v>1</v>
      </c>
      <c r="C151" s="1" t="str">
        <v>STOCK</v>
      </c>
      <c r="D151" s="1" t="str">
        <v>RT</v>
      </c>
      <c r="E151" s="1" t="str">
        <v>Revvity</v>
      </c>
      <c r="F151" s="1" t="str">
        <v>MACHINE (PRIYANKA MADAM)</v>
      </c>
      <c r="G151" s="1" t="str">
        <v>STOCK</v>
      </c>
      <c r="H151" s="1" t="str">
        <v>Stock</v>
      </c>
    </row>
    <row r="152" spans="1:8" x14ac:dyDescent="0.25">
      <c r="A152" s="1">
        <v>344812</v>
      </c>
      <c r="B152" s="1">
        <v>1</v>
      </c>
      <c r="C152" s="1" t="str">
        <v>STOCK</v>
      </c>
      <c r="D152" s="1">
        <v>4</v>
      </c>
      <c r="E152" s="1" t="str">
        <v>BioLegend</v>
      </c>
      <c r="F152" s="1" t="str">
        <v>Return From Bio Health (Extra Purchase infromed by Priynka Madam)</v>
      </c>
      <c r="G152" s="1" t="str">
        <v>STOCK</v>
      </c>
      <c r="H152" s="1" t="str">
        <v>Priyanka Madam</v>
      </c>
    </row>
    <row r="153" spans="1:8" x14ac:dyDescent="0.25">
      <c r="A153" s="1">
        <v>421403</v>
      </c>
      <c r="B153" s="1">
        <v>1</v>
      </c>
      <c r="C153" s="1" t="str">
        <v>Stock</v>
      </c>
      <c r="D153" s="1">
        <v>4</v>
      </c>
      <c r="E153" s="1" t="str">
        <v>BioLegend</v>
      </c>
      <c r="F153" s="1">
        <v>0</v>
      </c>
      <c r="G153" s="1" t="str">
        <v>STOCK</v>
      </c>
      <c r="H153" s="1" t="str">
        <v>Stock</v>
      </c>
    </row>
    <row r="154" spans="1:8" x14ac:dyDescent="0.25">
      <c r="A154" s="1">
        <v>300408</v>
      </c>
      <c r="B154" s="1">
        <v>1</v>
      </c>
      <c r="C154" s="1" t="str">
        <v>STOCK</v>
      </c>
      <c r="D154" s="1" t="str">
        <v>4</v>
      </c>
      <c r="E154" s="1" t="str">
        <v>BioLegend</v>
      </c>
      <c r="F154" s="1" t="str">
        <v>Extra Purchase By Priya Madam</v>
      </c>
      <c r="G154" s="1" t="str">
        <v>STOCK</v>
      </c>
      <c r="H154" s="1" t="str">
        <v>Stock</v>
      </c>
    </row>
    <row r="155" spans="1:8" x14ac:dyDescent="0.25">
      <c r="A155" s="1">
        <v>41003</v>
      </c>
      <c r="B155" s="1">
        <v>1</v>
      </c>
      <c r="C155" s="1" t="str">
        <v>Stock</v>
      </c>
      <c r="D155" s="1" t="str">
        <v>RT</v>
      </c>
      <c r="E155" s="1" t="str">
        <v>Biotium</v>
      </c>
      <c r="F155" s="1">
        <v>0</v>
      </c>
      <c r="G155" s="1" t="str">
        <v>STOCK</v>
      </c>
      <c r="H155" s="1" t="str">
        <v>Stock</v>
      </c>
    </row>
    <row r="156" spans="1:8" x14ac:dyDescent="0.25">
      <c r="A156" s="1">
        <v>432504</v>
      </c>
      <c r="B156" s="1">
        <v>1</v>
      </c>
      <c r="C156" s="1" t="str">
        <v>STOCK</v>
      </c>
      <c r="D156" s="1">
        <v>4</v>
      </c>
      <c r="E156" s="1" t="str">
        <v>BioLegend</v>
      </c>
      <c r="F156" s="1" t="str">
        <v>Extra Received</v>
      </c>
      <c r="G156" s="1" t="str">
        <v>STOCK</v>
      </c>
      <c r="H156" s="1" t="str">
        <v>Stock</v>
      </c>
    </row>
    <row r="157" spans="1:8" x14ac:dyDescent="0.25">
      <c r="A157" s="1">
        <v>431304</v>
      </c>
      <c r="B157" s="1">
        <v>1</v>
      </c>
      <c r="C157" s="1" t="str">
        <v>STOCK</v>
      </c>
      <c r="D157" s="1">
        <v>4</v>
      </c>
      <c r="E157" s="1" t="str">
        <v>BioLegend</v>
      </c>
      <c r="F157" s="1" t="str">
        <v>Extra Received</v>
      </c>
      <c r="G157" s="1" t="str">
        <v>STOCK</v>
      </c>
      <c r="H157" s="1" t="str">
        <v>Stock</v>
      </c>
    </row>
    <row r="158" spans="1:8" x14ac:dyDescent="0.25">
      <c r="A158" s="1">
        <v>432604</v>
      </c>
      <c r="B158" s="1">
        <v>1</v>
      </c>
      <c r="C158" s="1" t="str">
        <v>STOCK</v>
      </c>
      <c r="D158" s="1">
        <v>4</v>
      </c>
      <c r="E158" s="1" t="str">
        <v>BioLegend</v>
      </c>
      <c r="F158" s="1" t="str">
        <v>Extra Received</v>
      </c>
      <c r="G158" s="1" t="str">
        <v>STOCK</v>
      </c>
      <c r="H158" s="1" t="str">
        <v>Stock</v>
      </c>
    </row>
    <row r="159" spans="1:8" x14ac:dyDescent="0.25">
      <c r="A159" s="1">
        <v>431414</v>
      </c>
      <c r="B159" s="1">
        <v>1</v>
      </c>
      <c r="C159" s="1" t="str">
        <v>STOCK</v>
      </c>
      <c r="D159" s="1">
        <v>4</v>
      </c>
      <c r="E159" s="1" t="str">
        <v>BioLegend</v>
      </c>
      <c r="F159" s="1" t="str">
        <v>Extra Received</v>
      </c>
      <c r="G159" s="1" t="str">
        <v>STOCK</v>
      </c>
      <c r="H159" s="1" t="str">
        <v>Stock</v>
      </c>
    </row>
    <row r="160" spans="1:8" x14ac:dyDescent="0.25">
      <c r="A160" s="1">
        <v>430804</v>
      </c>
      <c r="B160" s="1">
        <v>1</v>
      </c>
      <c r="C160" s="1" t="str">
        <v>STOCK</v>
      </c>
      <c r="D160" s="1">
        <v>4</v>
      </c>
      <c r="E160" s="1" t="str">
        <v>BioLegend</v>
      </c>
      <c r="F160" s="1" t="str">
        <v>Extra Received</v>
      </c>
      <c r="G160" s="1" t="str">
        <v>STOCK</v>
      </c>
      <c r="H160" s="1" t="str">
        <v>Stock</v>
      </c>
    </row>
    <row r="161" spans="1:8" x14ac:dyDescent="0.25">
      <c r="A161" s="1">
        <v>430904</v>
      </c>
      <c r="B161" s="1">
        <v>1</v>
      </c>
      <c r="C161" s="1" t="str">
        <v>STOCK</v>
      </c>
      <c r="D161" s="1">
        <v>4</v>
      </c>
      <c r="E161" s="1" t="str">
        <v>BioLegend</v>
      </c>
      <c r="F161" s="1" t="str">
        <v>Extra Received</v>
      </c>
      <c r="G161" s="1" t="str">
        <v>STOCK</v>
      </c>
      <c r="H161" s="1" t="str">
        <v>Stock</v>
      </c>
    </row>
    <row r="162" spans="1:8" x14ac:dyDescent="0.25">
      <c r="A162" s="1" t="str">
        <v>2600505001730</v>
      </c>
      <c r="B162" s="1">
        <v>2</v>
      </c>
      <c r="C162" s="1" t="str">
        <v>STOCK</v>
      </c>
      <c r="D162" s="1" t="str">
        <v>RT</v>
      </c>
      <c r="E162" s="1" t="str">
        <v>Genei Lab</v>
      </c>
      <c r="F162" s="1">
        <v>0</v>
      </c>
      <c r="G162" s="1" t="str">
        <v>STOCK</v>
      </c>
      <c r="H162" s="1" t="str">
        <v>Stock</v>
      </c>
    </row>
    <row r="163" spans="1:8" x14ac:dyDescent="0.25">
      <c r="A163" s="1" t="str">
        <v>2662070501730</v>
      </c>
      <c r="B163" s="1">
        <v>2</v>
      </c>
      <c r="C163" s="1" t="str">
        <v>STOCK</v>
      </c>
      <c r="D163" s="1">
        <v>-20</v>
      </c>
      <c r="E163" s="1" t="str">
        <v>Genei Lab</v>
      </c>
      <c r="F163" s="1" t="str">
        <v>One Piece Damaged received (Replacement received)</v>
      </c>
      <c r="G163" s="1" t="str">
        <v>STOCK</v>
      </c>
      <c r="H163" s="1" t="str">
        <v>Stock</v>
      </c>
    </row>
    <row r="164" spans="1:8" x14ac:dyDescent="0.25">
      <c r="A164" s="1" t="str">
        <v>2662670501730</v>
      </c>
      <c r="B164" s="1">
        <v>2</v>
      </c>
      <c r="C164" s="1" t="str">
        <v>STOCK</v>
      </c>
      <c r="D164" s="1">
        <v>-20</v>
      </c>
      <c r="E164" s="1" t="str">
        <v>Genei Lab</v>
      </c>
      <c r="F164" s="1">
        <v>0</v>
      </c>
      <c r="G164" s="1" t="str">
        <v>STOCK</v>
      </c>
      <c r="H164" s="1" t="str">
        <v>Stock</v>
      </c>
    </row>
    <row r="165" spans="1:8" x14ac:dyDescent="0.25">
      <c r="A165" s="1">
        <v>421601</v>
      </c>
      <c r="B165" s="1">
        <v>3</v>
      </c>
      <c r="C165" s="1" t="str">
        <v>STOCK</v>
      </c>
      <c r="D165" s="1" t="str">
        <v>rt</v>
      </c>
      <c r="E165" s="1" t="str">
        <v>BioLegend</v>
      </c>
      <c r="F165" s="1" t="str">
        <v>Extra Received</v>
      </c>
      <c r="G165" s="1" t="str">
        <v>STOCK</v>
      </c>
      <c r="H165" s="1" t="str">
        <v>Stock</v>
      </c>
    </row>
    <row r="166" spans="1:8" x14ac:dyDescent="0.25">
      <c r="A166" s="1" t="str">
        <v>LSM 1077</v>
      </c>
      <c r="B166" s="1">
        <v>3</v>
      </c>
      <c r="C166" s="1" t="str">
        <v>stock</v>
      </c>
      <c r="D166" s="1">
        <v>4</v>
      </c>
      <c r="E166" s="1" t="str">
        <v>Genexis Biotech</v>
      </c>
      <c r="F166" s="1" t="str">
        <v>Sample Received (Priyanka madam)</v>
      </c>
      <c r="G166" s="1" t="str">
        <v>STOCK</v>
      </c>
      <c r="H166" s="1" t="str">
        <v>Stock</v>
      </c>
    </row>
    <row r="167" spans="1:8" x14ac:dyDescent="0.25">
      <c r="A167" s="1">
        <v>25021.5</v>
      </c>
      <c r="B167" s="1">
        <v>7</v>
      </c>
      <c r="C167" s="1" t="str">
        <v>stock</v>
      </c>
      <c r="D167" s="1">
        <v>-20</v>
      </c>
      <c r="E167" s="1" t="str">
        <v>Intron</v>
      </c>
      <c r="F167" s="1">
        <v>0</v>
      </c>
      <c r="G167" s="1" t="str">
        <v>STOCK</v>
      </c>
      <c r="H167" s="1" t="str">
        <v>Stock</v>
      </c>
    </row>
    <row r="168" spans="1:8" x14ac:dyDescent="0.25">
      <c r="A168" s="1">
        <v>16532</v>
      </c>
      <c r="B168" s="1">
        <v>15</v>
      </c>
      <c r="C168" s="1" t="str">
        <v>Stock</v>
      </c>
      <c r="D168" s="1" t="str">
        <v>RT</v>
      </c>
      <c r="E168" s="1" t="str">
        <v>Sartorius</v>
      </c>
      <c r="F168" s="1">
        <v>0</v>
      </c>
      <c r="G168" s="1" t="str">
        <v>STOCK</v>
      </c>
      <c r="H168" s="1" t="str">
        <v>Stock</v>
      </c>
    </row>
    <row r="169" spans="1:8" x14ac:dyDescent="0.25">
      <c r="A169" s="1">
        <v>16533</v>
      </c>
      <c r="B169" s="1">
        <v>9</v>
      </c>
      <c r="C169" s="1" t="str">
        <v>Stock</v>
      </c>
      <c r="D169" s="1" t="str">
        <v>RT</v>
      </c>
      <c r="E169" s="1" t="str">
        <v>Sartorius</v>
      </c>
      <c r="F169" s="1">
        <v>0</v>
      </c>
      <c r="G169" s="1" t="str">
        <v>STOCK</v>
      </c>
      <c r="H169" s="1" t="str">
        <v>Stock</v>
      </c>
    </row>
    <row r="170" spans="1:8" x14ac:dyDescent="0.25">
      <c r="A170" s="1" t="str">
        <v>VS0191</v>
      </c>
      <c r="B170" s="1">
        <v>1</v>
      </c>
      <c r="C170" s="1" t="str">
        <v>Stock</v>
      </c>
      <c r="D170" s="1" t="str">
        <v>RT</v>
      </c>
      <c r="E170" s="1" t="str">
        <v>Sartorius</v>
      </c>
      <c r="F170" s="1">
        <v>0</v>
      </c>
      <c r="G170" s="1" t="str">
        <v>STOCK</v>
      </c>
      <c r="H170" s="1" t="str">
        <v>Stock</v>
      </c>
    </row>
    <row r="171" spans="1:8" x14ac:dyDescent="0.25">
      <c r="A171" s="1" t="str">
        <v>VS0141</v>
      </c>
      <c r="B171" s="1">
        <v>1</v>
      </c>
      <c r="C171" s="1" t="str">
        <v>Stock</v>
      </c>
      <c r="D171" s="1" t="str">
        <v>RT</v>
      </c>
      <c r="E171" s="1" t="str">
        <v>Sartorius</v>
      </c>
      <c r="F171" s="1">
        <v>0</v>
      </c>
      <c r="G171" s="1" t="str">
        <v>STOCK</v>
      </c>
      <c r="H171" s="1" t="str">
        <v>Stock</v>
      </c>
    </row>
    <row r="172" spans="1:8" x14ac:dyDescent="0.25">
      <c r="A172" s="1" t="str">
        <v>VS0141</v>
      </c>
      <c r="B172" s="1">
        <v>1</v>
      </c>
      <c r="C172" s="1" t="str">
        <v>Stock</v>
      </c>
      <c r="D172" s="1" t="str">
        <v>RT</v>
      </c>
      <c r="E172" s="1" t="str">
        <v>Sartorius</v>
      </c>
      <c r="F172" s="1">
        <v>0</v>
      </c>
      <c r="G172" s="1" t="str">
        <v>STOCK</v>
      </c>
      <c r="H172" s="1" t="str">
        <v>Stock</v>
      </c>
    </row>
    <row r="173" spans="1:8" x14ac:dyDescent="0.25">
      <c r="A173" s="1" t="str">
        <v>15407-47-MIN</v>
      </c>
      <c r="B173" s="1">
        <v>2</v>
      </c>
      <c r="C173" s="1" t="str">
        <v>Stock</v>
      </c>
      <c r="D173" s="1" t="str">
        <v>RT</v>
      </c>
      <c r="E173" s="1" t="str">
        <v>Sartorius</v>
      </c>
      <c r="F173" s="1">
        <v>0</v>
      </c>
      <c r="G173" s="1" t="str">
        <v>STOCK</v>
      </c>
      <c r="H173" s="1" t="str">
        <v>Stock</v>
      </c>
    </row>
    <row r="174" spans="1:8" x14ac:dyDescent="0.25">
      <c r="A174" s="1" t="str">
        <v>VS04T01</v>
      </c>
      <c r="B174" s="1">
        <v>2</v>
      </c>
      <c r="C174" s="1" t="str">
        <v>Stock</v>
      </c>
      <c r="D174" s="1" t="str">
        <v>RT</v>
      </c>
      <c r="E174" s="1" t="str">
        <v>Sartorius</v>
      </c>
      <c r="F174" s="1">
        <v>0</v>
      </c>
      <c r="G174" s="1" t="str">
        <v>STOCK</v>
      </c>
      <c r="H174" s="1" t="str">
        <v>Stock</v>
      </c>
    </row>
    <row r="175" spans="1:8" x14ac:dyDescent="0.25">
      <c r="A175" s="1" t="str">
        <v>VS04T01</v>
      </c>
      <c r="B175" s="1">
        <v>4</v>
      </c>
      <c r="C175" s="1" t="str">
        <v>Stock</v>
      </c>
      <c r="D175" s="1" t="str">
        <v>RT</v>
      </c>
      <c r="E175" s="1" t="str">
        <v>Sartorius</v>
      </c>
      <c r="F175" s="1">
        <v>0</v>
      </c>
      <c r="G175" s="1" t="str">
        <v>STOCK</v>
      </c>
      <c r="H175" s="1" t="str">
        <v>Stock</v>
      </c>
    </row>
    <row r="176" spans="1:8" x14ac:dyDescent="0.25">
      <c r="A176" s="1" t="str">
        <v>VS15T91</v>
      </c>
      <c r="B176" s="1">
        <v>3</v>
      </c>
      <c r="C176" s="1" t="str">
        <v>Stock</v>
      </c>
      <c r="D176" s="1" t="str">
        <v>RT</v>
      </c>
      <c r="E176" s="1" t="str">
        <v>Sartorius</v>
      </c>
      <c r="F176" s="1">
        <v>0</v>
      </c>
      <c r="G176" s="1" t="str">
        <v>STOCK</v>
      </c>
      <c r="H176" s="1" t="str">
        <v>Stock</v>
      </c>
    </row>
    <row r="177" spans="1:8" x14ac:dyDescent="0.25">
      <c r="A177" s="1" t="str">
        <v>VS15T21</v>
      </c>
      <c r="B177" s="1">
        <v>1</v>
      </c>
      <c r="C177" s="1" t="str">
        <v>Stock</v>
      </c>
      <c r="D177" s="1" t="str">
        <v>RT</v>
      </c>
      <c r="E177" s="1" t="str">
        <v>Sartorius</v>
      </c>
      <c r="F177" s="1">
        <v>0</v>
      </c>
      <c r="G177" s="1" t="str">
        <v>STOCK</v>
      </c>
      <c r="H177" s="1" t="str">
        <v>Stock</v>
      </c>
    </row>
    <row r="178" spans="1:8" x14ac:dyDescent="0.25">
      <c r="A178" s="1" t="str">
        <v>VS2051</v>
      </c>
      <c r="B178" s="1">
        <v>1</v>
      </c>
      <c r="C178" s="1" t="str">
        <v>Stock</v>
      </c>
      <c r="D178" s="1" t="str">
        <v>RT</v>
      </c>
      <c r="E178" s="1" t="str">
        <v>Sartorius</v>
      </c>
      <c r="F178" s="1">
        <v>0</v>
      </c>
      <c r="G178" s="1" t="str">
        <v>STOCK</v>
      </c>
      <c r="H178" s="1" t="str">
        <v>Stock</v>
      </c>
    </row>
    <row r="179" spans="1:8" x14ac:dyDescent="0.25">
      <c r="A179" s="1" t="str">
        <v>VS15TR01</v>
      </c>
      <c r="B179" s="1">
        <v>4</v>
      </c>
      <c r="C179" s="1" t="str">
        <v>Stock</v>
      </c>
      <c r="D179" s="1" t="str">
        <v>RT</v>
      </c>
      <c r="E179" s="1" t="str">
        <v>Sartorius</v>
      </c>
      <c r="F179" s="1">
        <v>0</v>
      </c>
      <c r="G179" s="1" t="str">
        <v>STOCK</v>
      </c>
      <c r="H179" s="1" t="str">
        <v>Stock</v>
      </c>
    </row>
    <row r="180" spans="1:8" x14ac:dyDescent="0.25">
      <c r="A180" s="1" t="str">
        <v>VS15TR21</v>
      </c>
      <c r="B180" s="1">
        <v>2</v>
      </c>
      <c r="C180" s="1" t="str">
        <v>Stock</v>
      </c>
      <c r="D180" s="1" t="str">
        <v>RT</v>
      </c>
      <c r="E180" s="1" t="str">
        <v>Sartorius</v>
      </c>
      <c r="F180" s="1">
        <v>0</v>
      </c>
      <c r="G180" s="1" t="str">
        <v>STOCK</v>
      </c>
      <c r="H180" s="1" t="str">
        <v>Stock</v>
      </c>
    </row>
    <row r="181" spans="1:8" x14ac:dyDescent="0.25">
      <c r="A181" s="1" t="str">
        <v>VS15T01</v>
      </c>
      <c r="B181" s="1">
        <v>1</v>
      </c>
      <c r="C181" s="1" t="str">
        <v>Stock</v>
      </c>
      <c r="D181" s="1" t="str">
        <v>RT</v>
      </c>
      <c r="E181" s="1" t="str">
        <v>Sartorius</v>
      </c>
      <c r="F181" s="1">
        <v>0</v>
      </c>
      <c r="G181" s="1" t="str">
        <v>STOCK</v>
      </c>
      <c r="H181" s="1" t="str">
        <v>Stock</v>
      </c>
    </row>
    <row r="182" spans="1:8" x14ac:dyDescent="0.25">
      <c r="A182" s="1">
        <v>16532</v>
      </c>
      <c r="B182" s="1">
        <v>20</v>
      </c>
      <c r="C182" s="1" t="str">
        <v>Stock</v>
      </c>
      <c r="D182" s="1" t="str">
        <v>RT</v>
      </c>
      <c r="E182" s="1" t="str">
        <v>Sartorius</v>
      </c>
      <c r="F182" s="1">
        <v>0</v>
      </c>
      <c r="G182" s="1" t="str">
        <v>STOCK</v>
      </c>
      <c r="H182" s="1" t="str">
        <v>Stock</v>
      </c>
    </row>
    <row r="183" spans="1:8" x14ac:dyDescent="0.25">
      <c r="A183" s="1" t="str">
        <v>VS15T21</v>
      </c>
      <c r="B183" s="1">
        <v>4</v>
      </c>
      <c r="C183" s="1" t="str">
        <v>Stock</v>
      </c>
      <c r="D183" s="1" t="str">
        <v>RT</v>
      </c>
      <c r="E183" s="1" t="str">
        <v>Sartorius</v>
      </c>
      <c r="F183" s="1">
        <v>0</v>
      </c>
      <c r="G183" s="1" t="str">
        <v>STOCK</v>
      </c>
      <c r="H183" s="1" t="str">
        <v>Stock</v>
      </c>
    </row>
    <row r="184" spans="1:8" x14ac:dyDescent="0.25">
      <c r="A184" s="1">
        <v>814326</v>
      </c>
      <c r="B184" s="1">
        <v>2</v>
      </c>
      <c r="C184" s="1" t="str">
        <v>Stock</v>
      </c>
      <c r="D184" s="1" t="str">
        <v>RT</v>
      </c>
      <c r="E184" s="1" t="str">
        <v>Mp Bio</v>
      </c>
      <c r="F184" s="1">
        <v>0</v>
      </c>
      <c r="G184" s="1" t="str">
        <v>STOCK</v>
      </c>
      <c r="H184" s="1" t="str">
        <v>Stock</v>
      </c>
    </row>
    <row r="185" spans="1:8" x14ac:dyDescent="0.25">
      <c r="A185" s="1">
        <v>194825</v>
      </c>
      <c r="B185" s="1">
        <v>2</v>
      </c>
      <c r="C185" s="1" t="str">
        <v>Stock</v>
      </c>
      <c r="D185" s="1" t="str">
        <v>RT</v>
      </c>
      <c r="E185" s="1" t="str">
        <v>Mp Bio</v>
      </c>
      <c r="F185" s="1">
        <v>0</v>
      </c>
      <c r="G185" s="1" t="str">
        <v>STOCK</v>
      </c>
      <c r="H185" s="1" t="str">
        <v>Stock</v>
      </c>
    </row>
    <row r="186" spans="1:8" x14ac:dyDescent="0.25">
      <c r="A186" s="1">
        <v>104772</v>
      </c>
      <c r="B186" s="1">
        <v>2</v>
      </c>
      <c r="C186" s="1" t="str">
        <v>Stock</v>
      </c>
      <c r="D186" s="1" t="str">
        <v>RT</v>
      </c>
      <c r="E186" s="1" t="str">
        <v>Mp Bio</v>
      </c>
      <c r="F186" s="1">
        <v>0</v>
      </c>
      <c r="G186" s="1" t="str">
        <v>STOCK</v>
      </c>
      <c r="H186" s="1" t="str">
        <v>Stock</v>
      </c>
    </row>
    <row r="187" spans="1:8" x14ac:dyDescent="0.25">
      <c r="A187" s="1">
        <v>100570</v>
      </c>
      <c r="B187" s="1">
        <v>1</v>
      </c>
      <c r="C187" s="1" t="str">
        <v>Stock</v>
      </c>
      <c r="D187" s="1" t="str">
        <v>RT</v>
      </c>
      <c r="E187" s="1" t="str">
        <v>Mp Bio</v>
      </c>
      <c r="F187" s="1">
        <v>0</v>
      </c>
      <c r="G187" s="1" t="str">
        <v>STOCK</v>
      </c>
      <c r="H187" s="1" t="str">
        <v>Stock</v>
      </c>
    </row>
    <row r="188" spans="1:8" x14ac:dyDescent="0.25">
      <c r="A188" s="1">
        <v>152574</v>
      </c>
      <c r="B188" s="1">
        <v>1</v>
      </c>
      <c r="C188" s="1" t="str">
        <v>Stock</v>
      </c>
      <c r="D188" s="1" t="str">
        <v>RT</v>
      </c>
      <c r="E188" s="1" t="str">
        <v>Mp Bio</v>
      </c>
      <c r="F188" s="1">
        <v>0</v>
      </c>
      <c r="G188" s="1" t="str">
        <v>STOCK</v>
      </c>
      <c r="H188" s="1" t="str">
        <v>Stock</v>
      </c>
    </row>
    <row r="189" spans="1:8" x14ac:dyDescent="0.25">
      <c r="A189" s="1">
        <v>193982</v>
      </c>
      <c r="B189" s="1">
        <v>4</v>
      </c>
      <c r="C189" s="1" t="str">
        <v>Stock</v>
      </c>
      <c r="D189" s="1" t="str">
        <v>RT</v>
      </c>
      <c r="E189" s="1" t="str">
        <v>Mp Bio</v>
      </c>
      <c r="F189" s="1">
        <v>0</v>
      </c>
      <c r="G189" s="1" t="str">
        <v>STOCK</v>
      </c>
      <c r="H189" s="1" t="str">
        <v>Stock</v>
      </c>
    </row>
    <row r="190" spans="1:8" x14ac:dyDescent="0.25">
      <c r="A190" s="1">
        <v>1860454</v>
      </c>
      <c r="B190" s="1">
        <v>1</v>
      </c>
      <c r="C190" s="1" t="str">
        <v>Stock</v>
      </c>
      <c r="D190" s="1" t="str">
        <v>RT</v>
      </c>
      <c r="E190" s="1" t="str">
        <v>Mp Bio</v>
      </c>
      <c r="F190" s="1">
        <v>0</v>
      </c>
      <c r="G190" s="1" t="str">
        <v>STOCK</v>
      </c>
      <c r="H190" s="1" t="str">
        <v>Stock</v>
      </c>
    </row>
    <row r="191" spans="1:8" x14ac:dyDescent="0.25">
      <c r="A191" s="1">
        <v>6553050</v>
      </c>
      <c r="B191" s="1">
        <v>1</v>
      </c>
      <c r="C191" s="1" t="str">
        <v>Stock</v>
      </c>
      <c r="D191" s="1" t="str">
        <v>RT</v>
      </c>
      <c r="E191" s="1" t="str">
        <v>Mp Bio</v>
      </c>
      <c r="F191" s="1">
        <v>0</v>
      </c>
      <c r="G191" s="1" t="str">
        <v>STOCK</v>
      </c>
      <c r="H191" s="1" t="str">
        <v>Stock</v>
      </c>
    </row>
    <row r="192" spans="1:8" x14ac:dyDescent="0.25">
      <c r="A192" s="1">
        <v>194002</v>
      </c>
      <c r="B192" s="1">
        <v>2</v>
      </c>
      <c r="C192" s="1" t="str">
        <v>Stock</v>
      </c>
      <c r="D192" s="1" t="str">
        <v>RT</v>
      </c>
      <c r="E192" s="1" t="str">
        <v>Mp Bio</v>
      </c>
      <c r="F192" s="1">
        <v>0</v>
      </c>
      <c r="G192" s="1" t="str">
        <v>STOCK</v>
      </c>
      <c r="H192" s="1" t="str">
        <v>Stock</v>
      </c>
    </row>
    <row r="193" spans="1:8" x14ac:dyDescent="0.25">
      <c r="A193" s="1" t="str">
        <v>092913726</v>
      </c>
      <c r="B193" s="1">
        <v>10</v>
      </c>
      <c r="C193" s="1" t="str">
        <v>Stock</v>
      </c>
      <c r="D193" s="1">
        <v>-20</v>
      </c>
      <c r="E193" s="1" t="str">
        <v>Mp Bio</v>
      </c>
      <c r="F193" s="1">
        <v>0</v>
      </c>
      <c r="G193" s="1" t="str">
        <v>STOCK</v>
      </c>
      <c r="H193" s="1" t="str">
        <v>Stock</v>
      </c>
    </row>
    <row r="194" spans="1:8" x14ac:dyDescent="0.25">
      <c r="A194" s="1">
        <v>6542050</v>
      </c>
      <c r="B194" s="1">
        <v>1</v>
      </c>
      <c r="C194" s="1" t="str">
        <v>Stock</v>
      </c>
      <c r="D194" s="1" t="str">
        <v>RT</v>
      </c>
      <c r="E194" s="1" t="str">
        <v>Mp Bio</v>
      </c>
      <c r="F194" s="1">
        <v>0</v>
      </c>
      <c r="G194" s="1" t="str">
        <v>STOCK</v>
      </c>
      <c r="H194" s="1" t="str">
        <v>Stock</v>
      </c>
    </row>
    <row r="195" spans="1:8" x14ac:dyDescent="0.25">
      <c r="A195" s="1">
        <v>6539025</v>
      </c>
      <c r="B195" s="1">
        <v>1</v>
      </c>
      <c r="C195" s="1" t="str">
        <v>Stock</v>
      </c>
      <c r="D195" s="1" t="str">
        <v>RT</v>
      </c>
      <c r="E195" s="1" t="str">
        <v>Mp Bio</v>
      </c>
      <c r="F195" s="1">
        <v>0</v>
      </c>
      <c r="G195" s="1" t="str">
        <v>STOCK</v>
      </c>
      <c r="H195" s="1" t="str">
        <v>Stock</v>
      </c>
    </row>
    <row r="196" spans="1:8" x14ac:dyDescent="0.25">
      <c r="A196" s="1">
        <v>6552050</v>
      </c>
      <c r="B196" s="1">
        <v>6</v>
      </c>
      <c r="C196" s="1" t="str">
        <v>Stock</v>
      </c>
      <c r="D196" s="1" t="str">
        <v>RT</v>
      </c>
      <c r="E196" s="1" t="str">
        <v>Mp Bio</v>
      </c>
      <c r="F196" s="1">
        <v>0</v>
      </c>
      <c r="G196" s="1" t="str">
        <v>STOCK</v>
      </c>
      <c r="H196" s="1" t="str">
        <v>Stock</v>
      </c>
    </row>
    <row r="197" spans="1:8" x14ac:dyDescent="0.25">
      <c r="A197" s="1">
        <v>116910001</v>
      </c>
      <c r="B197" s="1">
        <v>1</v>
      </c>
      <c r="C197" s="1" t="str">
        <v>Stock</v>
      </c>
      <c r="D197" s="1" t="str">
        <v>RT</v>
      </c>
      <c r="E197" s="1" t="str">
        <v>Mp Bio</v>
      </c>
      <c r="F197" s="1">
        <v>0</v>
      </c>
      <c r="G197" s="1" t="str">
        <v>STOCK</v>
      </c>
      <c r="H197" s="1" t="str">
        <v>Stock</v>
      </c>
    </row>
    <row r="198" spans="1:8" x14ac:dyDescent="0.25">
      <c r="A198" s="1" t="str">
        <v>0210064710</v>
      </c>
      <c r="B198" s="1">
        <v>1</v>
      </c>
      <c r="C198" s="1" t="str">
        <v>Stock</v>
      </c>
      <c r="D198" s="1">
        <v>-20</v>
      </c>
      <c r="E198" s="1" t="str">
        <v>Mp Bio</v>
      </c>
      <c r="F198" s="1">
        <v>0</v>
      </c>
      <c r="G198" s="1" t="str">
        <v>STOCK</v>
      </c>
      <c r="H198" s="1" t="str">
        <v>Stock</v>
      </c>
    </row>
    <row r="199" spans="1:8" x14ac:dyDescent="0.25">
      <c r="A199" s="1">
        <v>850494</v>
      </c>
      <c r="B199" s="1">
        <v>1</v>
      </c>
      <c r="C199" s="1" t="str">
        <v>Stock</v>
      </c>
      <c r="D199" s="1" t="str">
        <v>RT</v>
      </c>
      <c r="E199" s="1" t="str">
        <v>Mp Bio</v>
      </c>
      <c r="F199" s="1">
        <v>0</v>
      </c>
      <c r="G199" s="1" t="str">
        <v>STOCK</v>
      </c>
      <c r="H199" s="1" t="str">
        <v>Stock</v>
      </c>
    </row>
    <row r="200" spans="1:8" x14ac:dyDescent="0.25">
      <c r="A200" s="1">
        <v>16006980</v>
      </c>
      <c r="B200" s="1">
        <v>1</v>
      </c>
      <c r="C200" s="1" t="str">
        <v>Stock</v>
      </c>
      <c r="D200" s="1" t="str">
        <v>RT</v>
      </c>
      <c r="E200" s="1" t="str">
        <v>Mp Bio</v>
      </c>
      <c r="F200" s="1">
        <v>0</v>
      </c>
      <c r="G200" s="1" t="str">
        <v>STOCK</v>
      </c>
      <c r="H200" s="1" t="str">
        <v>Stock</v>
      </c>
    </row>
    <row r="201" spans="1:8" x14ac:dyDescent="0.25">
      <c r="A201" s="1">
        <v>152624</v>
      </c>
      <c r="B201" s="1">
        <v>1</v>
      </c>
      <c r="C201" s="1" t="str">
        <v>Stock</v>
      </c>
      <c r="D201" s="1" t="str">
        <v>RT</v>
      </c>
      <c r="E201" s="1" t="str">
        <v>Mp Bio</v>
      </c>
      <c r="F201" s="1">
        <v>0</v>
      </c>
      <c r="G201" s="1" t="str">
        <v>STOCK</v>
      </c>
      <c r="H201" s="1" t="str">
        <v>Stock</v>
      </c>
    </row>
    <row r="202" spans="1:8" x14ac:dyDescent="0.25">
      <c r="A202" s="1" t="str">
        <v>0602100031730</v>
      </c>
      <c r="B202" s="1">
        <v>1</v>
      </c>
      <c r="C202" s="1" t="str">
        <v>STOCK</v>
      </c>
      <c r="D202" s="1">
        <v>-20</v>
      </c>
      <c r="E202" s="1" t="str">
        <v>Genei Lab</v>
      </c>
      <c r="F202" s="1">
        <v>0</v>
      </c>
      <c r="G202" s="1" t="str">
        <v>STOCK</v>
      </c>
      <c r="H202" s="1" t="str">
        <v>Stock</v>
      </c>
    </row>
    <row r="203" spans="1:8" x14ac:dyDescent="0.25">
      <c r="A203" s="1">
        <v>424401</v>
      </c>
      <c r="B203" s="1">
        <v>1</v>
      </c>
      <c r="C203" s="1" t="str">
        <v>STOCK</v>
      </c>
      <c r="D203" s="1">
        <v>4</v>
      </c>
      <c r="E203" s="1" t="str">
        <v>BioLegend</v>
      </c>
      <c r="F203" s="1">
        <v>0</v>
      </c>
      <c r="G203" s="1" t="str">
        <v>STOCK</v>
      </c>
      <c r="H203" s="1" t="str">
        <v>Priyanka Madam</v>
      </c>
    </row>
    <row r="204" spans="1:8" x14ac:dyDescent="0.25">
      <c r="A204" s="1">
        <v>420701</v>
      </c>
      <c r="B204" s="1">
        <v>2</v>
      </c>
      <c r="C204" s="1" t="str">
        <v>Stock</v>
      </c>
      <c r="D204" s="1">
        <v>4</v>
      </c>
      <c r="E204" s="1" t="str">
        <v>BioLegend</v>
      </c>
      <c r="F204" s="1" t="str">
        <v>Retrun From IGIB , Invoice Number 1058</v>
      </c>
      <c r="G204" s="1" t="str">
        <v>STOCK</v>
      </c>
      <c r="H204" s="1" t="str">
        <v>Stock</v>
      </c>
    </row>
    <row r="205" spans="1:8" x14ac:dyDescent="0.25">
      <c r="A205" s="1">
        <v>424602</v>
      </c>
      <c r="B205" s="1">
        <v>2</v>
      </c>
      <c r="C205" s="1" t="str">
        <v>Stock</v>
      </c>
      <c r="D205" s="1">
        <v>4</v>
      </c>
      <c r="E205" s="1" t="str">
        <v>BioLegend</v>
      </c>
      <c r="F205" s="1" t="str">
        <v>Retrun From IGIB , Invoice Number 1058</v>
      </c>
      <c r="G205" s="1" t="str">
        <v>STOCK</v>
      </c>
      <c r="H205" s="1" t="str">
        <v>Stock</v>
      </c>
    </row>
    <row r="206" spans="1:8" x14ac:dyDescent="0.25">
      <c r="A206" s="1">
        <v>740811</v>
      </c>
      <c r="B206" s="1">
        <v>3</v>
      </c>
      <c r="C206" s="1" t="str">
        <v>Stock</v>
      </c>
      <c r="D206" s="1">
        <v>4</v>
      </c>
      <c r="E206" s="1" t="str">
        <v>BioLegend</v>
      </c>
      <c r="F206" s="1" t="str">
        <v>Demo Kit Mohan Sir</v>
      </c>
      <c r="G206" s="1" t="str">
        <v>STOCK</v>
      </c>
      <c r="H206" s="1" t="str">
        <v>DemoKit (Mohan Sir)</v>
      </c>
    </row>
    <row r="207" spans="1:8" x14ac:dyDescent="0.25">
      <c r="A207" s="1">
        <v>741146</v>
      </c>
      <c r="B207" s="1">
        <v>3</v>
      </c>
      <c r="C207" s="1" t="str">
        <v>Stock</v>
      </c>
      <c r="D207" s="1">
        <v>4</v>
      </c>
      <c r="E207" s="1" t="str">
        <v>BioLegend</v>
      </c>
      <c r="F207" s="1" t="str">
        <v>Demo Kit Mohan Sir</v>
      </c>
      <c r="G207" s="1" t="str">
        <v>STOCK</v>
      </c>
      <c r="H207" s="1" t="str">
        <v>DemoKit (Mohan Sir)</v>
      </c>
    </row>
    <row r="208" spans="1:8" x14ac:dyDescent="0.25">
      <c r="A208" s="1">
        <v>421101</v>
      </c>
      <c r="B208" s="1">
        <v>3</v>
      </c>
      <c r="C208" s="1" t="str">
        <v>Stock</v>
      </c>
      <c r="D208" s="1">
        <v>4</v>
      </c>
      <c r="E208" s="1" t="str">
        <v>BioLegend</v>
      </c>
      <c r="F208" s="1">
        <v>0</v>
      </c>
      <c r="G208" s="1" t="str">
        <v>STOCK</v>
      </c>
      <c r="H208" s="1" t="str">
        <v>Stock</v>
      </c>
    </row>
    <row r="209" spans="1:8" x14ac:dyDescent="0.25">
      <c r="A209" s="1">
        <v>424602</v>
      </c>
      <c r="B209" s="1">
        <v>1</v>
      </c>
      <c r="C209" s="1" t="str">
        <v>Stock</v>
      </c>
      <c r="D209" s="1">
        <v>4</v>
      </c>
      <c r="E209" s="1" t="str">
        <v>BioLegend</v>
      </c>
      <c r="F209" s="1">
        <v>0</v>
      </c>
      <c r="G209" s="1" t="str">
        <v>STOCK</v>
      </c>
      <c r="H209" s="1" t="str">
        <v>Stock</v>
      </c>
    </row>
    <row r="210" spans="1:8" x14ac:dyDescent="0.25">
      <c r="A210" s="1">
        <v>420301</v>
      </c>
      <c r="B210" s="1">
        <v>2</v>
      </c>
      <c r="C210" s="1" t="str">
        <v>Stock</v>
      </c>
      <c r="D210" s="1">
        <v>4</v>
      </c>
      <c r="E210" s="1" t="str">
        <v>BioLegend</v>
      </c>
      <c r="F210" s="1">
        <v>0</v>
      </c>
      <c r="G210" s="1" t="str">
        <v>STOCK</v>
      </c>
      <c r="H210" s="1" t="str">
        <v>Stock</v>
      </c>
    </row>
    <row r="211" spans="1:8" x14ac:dyDescent="0.25">
      <c r="A211" s="1">
        <v>420801</v>
      </c>
      <c r="B211" s="1">
        <v>2</v>
      </c>
      <c r="C211" s="1" t="str">
        <v>Stock</v>
      </c>
      <c r="D211" s="1">
        <v>4</v>
      </c>
      <c r="E211" s="1" t="str">
        <v>BioLegend</v>
      </c>
      <c r="F211" s="1">
        <v>0</v>
      </c>
      <c r="G211" s="1" t="str">
        <v>STOCK</v>
      </c>
      <c r="H211" s="1" t="str">
        <v>Stock</v>
      </c>
    </row>
    <row r="212" spans="1:8" x14ac:dyDescent="0.25">
      <c r="A212" s="1">
        <v>41003</v>
      </c>
      <c r="B212" s="1">
        <v>4</v>
      </c>
      <c r="C212" s="1" t="str">
        <v>Stock</v>
      </c>
      <c r="D212" s="1" t="str">
        <v>RT</v>
      </c>
      <c r="E212" s="1" t="str">
        <v>Biotium</v>
      </c>
      <c r="F212" s="1">
        <v>0</v>
      </c>
      <c r="G212" s="1" t="str">
        <v>STOCK</v>
      </c>
      <c r="H212" s="1" t="str">
        <v>Stock</v>
      </c>
    </row>
    <row r="213" spans="1:8" x14ac:dyDescent="0.25">
      <c r="A213" s="1" t="str">
        <v>CTM-1177078</v>
      </c>
      <c r="B213" s="1">
        <v>1</v>
      </c>
      <c r="C213" s="1" t="str">
        <v>Sun Pharma</v>
      </c>
      <c r="D213" s="1">
        <v>-20</v>
      </c>
      <c r="E213" s="1" t="str">
        <v>DHARMACON</v>
      </c>
      <c r="F213" s="1">
        <v>0</v>
      </c>
      <c r="G213" s="1" t="str">
        <v>Gujrat</v>
      </c>
      <c r="H213" s="1" t="str">
        <v>Saturday</v>
      </c>
    </row>
    <row r="214" spans="1:8" x14ac:dyDescent="0.25">
      <c r="A214" s="1" t="str">
        <v>V3SH11255-02EG2346</v>
      </c>
      <c r="B214" s="1">
        <v>1</v>
      </c>
      <c r="C214" s="1" t="str">
        <v>Sun Pharma</v>
      </c>
      <c r="D214" s="1">
        <v>-80</v>
      </c>
      <c r="E214" s="1" t="str">
        <v>DHARMACON</v>
      </c>
      <c r="F214" s="1">
        <v>0</v>
      </c>
      <c r="G214" s="1" t="str">
        <v>Gujrat</v>
      </c>
      <c r="H214" s="1" t="str">
        <v>Saturday</v>
      </c>
    </row>
    <row r="215" spans="1:8" x14ac:dyDescent="0.25">
      <c r="A215" s="1" t="str">
        <v>3617-1</v>
      </c>
      <c r="B215" s="1">
        <v>4</v>
      </c>
      <c r="C215" s="1" t="str">
        <v>SYNGENE</v>
      </c>
      <c r="D215" s="1">
        <v>-20</v>
      </c>
      <c r="E215" s="1" t="str">
        <v>MABTECH</v>
      </c>
      <c r="F215" s="1">
        <v>0</v>
      </c>
      <c r="G215" s="1" t="str">
        <v>Banglore</v>
      </c>
      <c r="H215" s="1" t="str">
        <v>Saturday</v>
      </c>
    </row>
    <row r="216" spans="1:8" x14ac:dyDescent="0.25">
      <c r="A216" s="1">
        <v>400137</v>
      </c>
      <c r="B216" s="1">
        <v>1</v>
      </c>
      <c r="C216" s="1" t="str">
        <v>TECHWEST</v>
      </c>
      <c r="D216" s="1">
        <v>4</v>
      </c>
      <c r="E216" s="1" t="str">
        <v>BioLegend</v>
      </c>
      <c r="F216" s="1">
        <v>0</v>
      </c>
      <c r="G216" s="1" t="str">
        <v>Gujrat</v>
      </c>
      <c r="H216" s="1" t="str">
        <v>Saturday</v>
      </c>
    </row>
    <row r="217" spans="1:8" x14ac:dyDescent="0.25">
      <c r="A217" s="1">
        <v>424902</v>
      </c>
      <c r="B217" s="1">
        <v>1</v>
      </c>
      <c r="C217" s="1" t="str">
        <v>viganahar</v>
      </c>
      <c r="D217" s="1">
        <v>4</v>
      </c>
      <c r="E217" s="1" t="str">
        <v>BioLegend</v>
      </c>
      <c r="F217" s="1">
        <v>0</v>
      </c>
      <c r="G217" s="1" t="str">
        <v>Hyderabad</v>
      </c>
      <c r="H217" s="1" t="str">
        <v>Saturday</v>
      </c>
    </row>
    <row r="218" spans="1:8" x14ac:dyDescent="0.25">
      <c r="A218" s="1">
        <v>344613</v>
      </c>
      <c r="B218" s="1">
        <v>1</v>
      </c>
      <c r="C218" s="1" t="str">
        <v>VISHAL</v>
      </c>
      <c r="D218" s="1">
        <v>4</v>
      </c>
      <c r="E218" s="1" t="str">
        <v>BioLegend</v>
      </c>
      <c r="F218" s="1" t="str">
        <v>Demo Vail</v>
      </c>
      <c r="G218" s="1" t="str">
        <v>Noida</v>
      </c>
      <c r="H218" s="1" t="str">
        <v>VISHAL Demo Vail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77">_xlfn.UNIQUE(CHOOSE({1,2,3,4,5,6}, 'Current Stock Report'!L:L, 'Current Stock Report'!M:M, 'Current Stock Report'!N:N, 'Current Stock Report'!R:R, 'Current Stock Report'!S:S,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>
        <v>0</v>
      </c>
      <c r="B2" s="1">
        <v>-20</v>
      </c>
      <c r="C2" s="1" t="str">
        <v>Intron</v>
      </c>
      <c r="D2" s="1">
        <v>10</v>
      </c>
      <c r="E2" s="1" t="str">
        <v>STOCK</v>
      </c>
      <c r="F2" s="1" t="str">
        <v>Priyanka Madam</v>
      </c>
    </row>
    <row r="3" spans="1:6" x14ac:dyDescent="0.25">
      <c r="A3" s="1" t="str">
        <v>ACTREC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Saturday</v>
      </c>
    </row>
    <row r="4" spans="1:6" x14ac:dyDescent="0.25">
      <c r="A4" s="1" t="str">
        <v>AIIMS</v>
      </c>
      <c r="B4" s="1">
        <v>4</v>
      </c>
      <c r="C4" s="1" t="str">
        <v>BioLegend</v>
      </c>
      <c r="D4" s="1">
        <v>1</v>
      </c>
      <c r="E4" s="1" t="str">
        <v>Local</v>
      </c>
      <c r="F4" s="1" t="str">
        <v>Priyanka Madam</v>
      </c>
    </row>
    <row r="5" spans="1:6" x14ac:dyDescent="0.25">
      <c r="A5" s="1" t="str">
        <v>APOLLO CHENNAI</v>
      </c>
      <c r="B5" s="1">
        <v>4</v>
      </c>
      <c r="C5" s="1" t="str">
        <v>BioLegend</v>
      </c>
      <c r="D5" s="1">
        <v>2</v>
      </c>
      <c r="E5" s="1" t="str">
        <v>OutStation</v>
      </c>
      <c r="F5" s="1" t="str">
        <v>Saturday</v>
      </c>
    </row>
    <row r="6" spans="1:6" x14ac:dyDescent="0.25">
      <c r="A6" s="1" t="str">
        <v>ARVIND MEDICAL</v>
      </c>
      <c r="B6" s="1">
        <v>4</v>
      </c>
      <c r="C6" s="1" t="str">
        <v>BioLegend</v>
      </c>
      <c r="D6" s="1">
        <v>4</v>
      </c>
      <c r="E6" s="1" t="str">
        <v>OutStation</v>
      </c>
      <c r="F6" s="1" t="str">
        <v>Saturday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>AURIGINE ONCO</v>
      </c>
      <c r="B8" s="1">
        <v>4</v>
      </c>
      <c r="C8" s="1" t="str">
        <v>BioLegend</v>
      </c>
      <c r="D8" s="1">
        <v>1</v>
      </c>
      <c r="E8" s="1" t="str">
        <v>OutStation</v>
      </c>
      <c r="F8" s="1" t="str">
        <v>Saturday</v>
      </c>
    </row>
    <row r="9" spans="1:6" x14ac:dyDescent="0.25">
      <c r="A9" s="1" t="str">
        <v>AURIGINE SERVICE</v>
      </c>
      <c r="B9" s="1">
        <v>4</v>
      </c>
      <c r="C9" s="1" t="str">
        <v>BioLegend</v>
      </c>
      <c r="D9" s="1">
        <v>48</v>
      </c>
      <c r="E9" s="1" t="str">
        <v>OutStation</v>
      </c>
      <c r="F9" s="1" t="str">
        <v>Saturday</v>
      </c>
    </row>
    <row r="10" spans="1:6" x14ac:dyDescent="0.25">
      <c r="A10" s="1" t="str">
        <v>BIO AID</v>
      </c>
      <c r="B10" s="1">
        <v>4</v>
      </c>
      <c r="C10" s="1" t="str">
        <v>BioLegend</v>
      </c>
      <c r="D10" s="1">
        <v>1</v>
      </c>
      <c r="E10" s="1" t="str">
        <v>OutStation</v>
      </c>
      <c r="F10" s="1" t="str">
        <v>Saturday</v>
      </c>
    </row>
    <row r="11" spans="1:6" x14ac:dyDescent="0.25">
      <c r="A11" s="1" t="str">
        <v>BIO SOLUTION</v>
      </c>
      <c r="B11" s="1">
        <v>-20</v>
      </c>
      <c r="C11" s="1" t="str">
        <v>BioLegend</v>
      </c>
      <c r="D11" s="1">
        <v>4</v>
      </c>
      <c r="E11" s="1" t="str">
        <v>OutStation</v>
      </c>
      <c r="F11" s="1" t="str">
        <v>Saturday</v>
      </c>
    </row>
    <row r="12" spans="1:6" x14ac:dyDescent="0.25">
      <c r="A12" s="1" t="str">
        <v>BIO SOLUTION</v>
      </c>
      <c r="B12" s="1">
        <v>4</v>
      </c>
      <c r="C12" s="1" t="str">
        <v>BioLegend</v>
      </c>
      <c r="D12" s="1">
        <v>2</v>
      </c>
      <c r="E12" s="1" t="str">
        <v>OutStation</v>
      </c>
      <c r="F12" s="1" t="str">
        <v>Saturday</v>
      </c>
    </row>
    <row r="13" spans="1:6" x14ac:dyDescent="0.25">
      <c r="A13" s="1" t="str">
        <v>BIOCON</v>
      </c>
      <c r="B13" s="1">
        <v>4</v>
      </c>
      <c r="C13" s="1" t="str">
        <v>BioLegend</v>
      </c>
      <c r="D13" s="1">
        <v>2</v>
      </c>
      <c r="E13" s="1" t="str">
        <v>OutStation</v>
      </c>
      <c r="F13" s="1" t="str">
        <v xml:space="preserve">Pending Confirmation By Customer </v>
      </c>
    </row>
    <row r="14" spans="1:6" x14ac:dyDescent="0.25">
      <c r="A14" s="1" t="str">
        <v>Demo Piece</v>
      </c>
      <c r="B14" s="1">
        <v>4</v>
      </c>
      <c r="C14" s="1" t="str">
        <v>BioLegend</v>
      </c>
      <c r="D14" s="1">
        <v>1</v>
      </c>
      <c r="E14" s="1" t="e">
        <v>#N/A</v>
      </c>
      <c r="F14" s="1" t="str">
        <v>Mohan Sir, (Demo)</v>
      </c>
    </row>
    <row r="15" spans="1:6" x14ac:dyDescent="0.25">
      <c r="A15" s="1" t="str">
        <v>GK Bio</v>
      </c>
      <c r="B15" s="1">
        <v>4</v>
      </c>
      <c r="C15" s="1" t="str">
        <v>BioLegend</v>
      </c>
      <c r="D15" s="1">
        <v>4</v>
      </c>
      <c r="E15" s="1" t="str">
        <v>OutStation</v>
      </c>
      <c r="F15" s="1" t="str">
        <v>Saturday</v>
      </c>
    </row>
    <row r="16" spans="1:6" x14ac:dyDescent="0.25">
      <c r="A16" s="1" t="str">
        <v>Goldlake</v>
      </c>
      <c r="B16" s="1">
        <v>4</v>
      </c>
      <c r="C16" s="1" t="str">
        <v>Cytoskeleton</v>
      </c>
      <c r="D16" s="1">
        <v>1</v>
      </c>
      <c r="E16" s="1" t="str">
        <v>OutStation</v>
      </c>
      <c r="F16" s="1" t="str">
        <v>Saturday</v>
      </c>
    </row>
    <row r="17" spans="1:6" x14ac:dyDescent="0.25">
      <c r="A17" s="1" t="str">
        <v>HELIX</v>
      </c>
      <c r="B17" s="1">
        <v>-20</v>
      </c>
      <c r="C17" s="1" t="str">
        <v>BioLegend</v>
      </c>
      <c r="D17" s="1">
        <v>1</v>
      </c>
      <c r="E17" s="1" t="str">
        <v>OutStation</v>
      </c>
      <c r="F17" s="1" t="str">
        <v>Saturday</v>
      </c>
    </row>
    <row r="18" spans="1:6" x14ac:dyDescent="0.25">
      <c r="A18" s="1" t="str">
        <v>Hinduja</v>
      </c>
      <c r="B18" s="1">
        <v>4</v>
      </c>
      <c r="C18" s="1" t="str">
        <v>BioLegend</v>
      </c>
      <c r="D18" s="1">
        <v>1</v>
      </c>
      <c r="E18" s="1" t="str">
        <v>OutStation</v>
      </c>
      <c r="F18" s="1" t="str">
        <v>PO Awaited</v>
      </c>
    </row>
    <row r="19" spans="1:6" x14ac:dyDescent="0.25">
      <c r="A19" s="1" t="str">
        <v>IMMUNEEL</v>
      </c>
      <c r="B19" s="1">
        <v>4</v>
      </c>
      <c r="C19" s="1" t="str">
        <v>BioLegend</v>
      </c>
      <c r="D19" s="1">
        <v>3</v>
      </c>
      <c r="E19" s="1" t="str">
        <v>OutStation</v>
      </c>
      <c r="F19" s="1" t="str">
        <v>Saturday</v>
      </c>
    </row>
    <row r="20" spans="1:6" x14ac:dyDescent="0.25">
      <c r="A20" s="1" t="str">
        <v>INTAS</v>
      </c>
      <c r="B20" s="1">
        <v>4</v>
      </c>
      <c r="C20" s="1" t="str">
        <v>BioLegend</v>
      </c>
      <c r="D20" s="1">
        <v>1</v>
      </c>
      <c r="E20" s="1" t="str">
        <v>OutStation</v>
      </c>
      <c r="F20" s="1" t="str">
        <v>Saturday</v>
      </c>
    </row>
    <row r="21" spans="1:6" x14ac:dyDescent="0.25">
      <c r="A21" s="1" t="str">
        <v>INVITRO</v>
      </c>
      <c r="B21" s="1">
        <v>4</v>
      </c>
      <c r="C21" s="1" t="str">
        <v>BioLegend</v>
      </c>
      <c r="D21" s="1">
        <v>2</v>
      </c>
      <c r="E21" s="1" t="str">
        <v>Local</v>
      </c>
      <c r="F21" s="1" t="str">
        <v>Priyanka Madam</v>
      </c>
    </row>
    <row r="22" spans="1:6" x14ac:dyDescent="0.25">
      <c r="A22" s="1" t="str">
        <v>JNU</v>
      </c>
      <c r="B22" s="1">
        <v>4</v>
      </c>
      <c r="C22" s="1" t="str">
        <v>MABTECH</v>
      </c>
      <c r="D22" s="1">
        <v>1</v>
      </c>
      <c r="E22" s="1" t="str">
        <v>Local</v>
      </c>
      <c r="F22" s="1" t="str">
        <v>Priyanka Madam</v>
      </c>
    </row>
    <row r="23" spans="1:6" x14ac:dyDescent="0.25">
      <c r="A23" s="1" t="str">
        <v>MANIPAL</v>
      </c>
      <c r="B23" s="1">
        <v>-80</v>
      </c>
      <c r="C23" s="1" t="str">
        <v>DHARMACON</v>
      </c>
      <c r="D23" s="1">
        <v>1</v>
      </c>
      <c r="E23" s="1" t="str">
        <v>OutStation</v>
      </c>
      <c r="F23" s="1" t="str">
        <v>Saturday</v>
      </c>
    </row>
    <row r="24" spans="1:6" x14ac:dyDescent="0.25">
      <c r="A24" s="1" t="str">
        <v>MIRANDA</v>
      </c>
      <c r="B24" s="1">
        <v>4</v>
      </c>
      <c r="C24" s="1" t="str">
        <v>BioLegend</v>
      </c>
      <c r="D24" s="1">
        <v>14</v>
      </c>
      <c r="E24" s="1" t="str">
        <v>Local</v>
      </c>
      <c r="F24" s="1" t="str">
        <v>Priyanka Madam (one Kit of 14pcs)</v>
      </c>
    </row>
    <row r="25" spans="1:6" x14ac:dyDescent="0.25">
      <c r="A25" s="1" t="str">
        <v>Nanogen Healthcare</v>
      </c>
      <c r="B25" s="1">
        <v>4</v>
      </c>
      <c r="C25" s="1" t="str">
        <v>BioLegend</v>
      </c>
      <c r="D25" s="1">
        <v>1</v>
      </c>
      <c r="E25" s="1" t="str">
        <v>Local</v>
      </c>
      <c r="F25" s="1" t="str">
        <v>Priyanka Madam</v>
      </c>
    </row>
    <row r="26" spans="1:6" x14ac:dyDescent="0.25">
      <c r="A26" s="1" t="str">
        <v>NCBS</v>
      </c>
      <c r="B26" s="1">
        <v>-20</v>
      </c>
      <c r="C26" s="1" t="str">
        <v>DHARMACON</v>
      </c>
      <c r="D26" s="1">
        <v>4</v>
      </c>
      <c r="E26" s="1" t="str">
        <v>OutStation</v>
      </c>
      <c r="F26" s="1" t="str">
        <v>Saturday</v>
      </c>
    </row>
    <row r="27" spans="1:6" x14ac:dyDescent="0.25">
      <c r="A27" s="1" t="str">
        <v>NCBS</v>
      </c>
      <c r="B27" s="1">
        <v>4</v>
      </c>
      <c r="C27" s="1" t="str">
        <v>DHARMACON</v>
      </c>
      <c r="D27" s="1">
        <v>4</v>
      </c>
      <c r="E27" s="1" t="str">
        <v>OutStation</v>
      </c>
      <c r="F27" s="1" t="str">
        <v>Saturday</v>
      </c>
    </row>
    <row r="28" spans="1:6" x14ac:dyDescent="0.25">
      <c r="A28" s="1" t="str">
        <v>NCCS</v>
      </c>
      <c r="B28" s="1">
        <v>4</v>
      </c>
      <c r="C28" s="1" t="str">
        <v>BioLegend</v>
      </c>
      <c r="D28" s="1">
        <v>2</v>
      </c>
      <c r="E28" s="1" t="str">
        <v>OutStation</v>
      </c>
      <c r="F28" s="1" t="str">
        <v>Saturday</v>
      </c>
    </row>
    <row r="29" spans="1:6" x14ac:dyDescent="0.25">
      <c r="A29" s="1" t="str">
        <v>NCCS</v>
      </c>
      <c r="B29" s="1" t="str">
        <v>RT</v>
      </c>
      <c r="C29" s="1" t="str">
        <v>BioLegend</v>
      </c>
      <c r="D29" s="1">
        <v>7</v>
      </c>
      <c r="E29" s="1" t="str">
        <v>OutStation</v>
      </c>
      <c r="F29" s="1" t="str">
        <v>Saturday</v>
      </c>
    </row>
    <row r="30" spans="1:6" x14ac:dyDescent="0.25">
      <c r="A30" s="1" t="str">
        <v>NCCS</v>
      </c>
      <c r="B30" s="1">
        <v>-20</v>
      </c>
      <c r="C30" s="1" t="str">
        <v>BioLegend</v>
      </c>
      <c r="D30" s="1">
        <v>1</v>
      </c>
      <c r="E30" s="1" t="str">
        <v>OutStation</v>
      </c>
      <c r="F30" s="1" t="str">
        <v>Saturday</v>
      </c>
    </row>
    <row r="31" spans="1:6" x14ac:dyDescent="0.25">
      <c r="A31" s="1" t="str">
        <v>NIAB</v>
      </c>
      <c r="B31" s="1">
        <v>-20</v>
      </c>
      <c r="C31" s="1" t="str">
        <v>Dharmacon</v>
      </c>
      <c r="D31" s="1">
        <v>1</v>
      </c>
      <c r="E31" s="1" t="str">
        <v>OutStation</v>
      </c>
      <c r="F31" s="1" t="str">
        <v>Saturday (Challan)</v>
      </c>
    </row>
    <row r="32" spans="1:6" x14ac:dyDescent="0.25">
      <c r="A32" s="1" t="str">
        <v>NII</v>
      </c>
      <c r="B32" s="1">
        <v>4</v>
      </c>
      <c r="C32" s="1" t="str">
        <v>BioLegend</v>
      </c>
      <c r="D32" s="1">
        <v>32</v>
      </c>
      <c r="E32" s="1" t="str">
        <v>Local</v>
      </c>
      <c r="F32" s="1" t="str">
        <v>Priyanka Madam</v>
      </c>
    </row>
    <row r="33" spans="1:6" x14ac:dyDescent="0.25">
      <c r="A33" s="1" t="str">
        <v>NII</v>
      </c>
      <c r="B33" s="1">
        <v>-20</v>
      </c>
      <c r="C33" s="1" t="str">
        <v>BioLegend</v>
      </c>
      <c r="D33" s="1">
        <v>1</v>
      </c>
      <c r="E33" s="1" t="str">
        <v>Local</v>
      </c>
      <c r="F33" s="1" t="str">
        <v>Priyanka Madam</v>
      </c>
    </row>
    <row r="34" spans="1:6" x14ac:dyDescent="0.25">
      <c r="A34" s="1" t="str">
        <v>NIMHANS</v>
      </c>
      <c r="B34" s="1">
        <v>4</v>
      </c>
      <c r="C34" s="1" t="str">
        <v>BioLegend</v>
      </c>
      <c r="D34" s="1">
        <v>12</v>
      </c>
      <c r="E34" s="1" t="str">
        <v>OutStation</v>
      </c>
      <c r="F34" s="1" t="str">
        <v>Saturday (one kit of 12 Pcs) (Payment Slip)</v>
      </c>
    </row>
    <row r="35" spans="1:6" x14ac:dyDescent="0.25">
      <c r="A35" s="1" t="str">
        <v>NIRRCH</v>
      </c>
      <c r="B35" s="1">
        <v>4</v>
      </c>
      <c r="C35" s="1" t="str">
        <v>MYBIOSOURCE</v>
      </c>
      <c r="D35" s="1">
        <v>1</v>
      </c>
      <c r="E35" s="1" t="str">
        <v>OutStation</v>
      </c>
      <c r="F35" s="1" t="str">
        <v>Saturday</v>
      </c>
    </row>
    <row r="36" spans="1:6" x14ac:dyDescent="0.25">
      <c r="A36" s="1" t="str">
        <v>Opening Stock</v>
      </c>
      <c r="B36" s="1">
        <v>-20</v>
      </c>
      <c r="C36" s="1" t="str">
        <v>Dharmacon</v>
      </c>
      <c r="D36" s="1">
        <v>1</v>
      </c>
      <c r="E36" s="1" t="str">
        <v>STOCK</v>
      </c>
      <c r="F36" s="1" t="str">
        <v>Stock</v>
      </c>
    </row>
    <row r="37" spans="1:6" x14ac:dyDescent="0.25">
      <c r="A37" s="1" t="str">
        <v>Opening Stock</v>
      </c>
      <c r="B37" s="1">
        <v>-20</v>
      </c>
      <c r="C37" s="1" t="str">
        <v>BioLegend</v>
      </c>
      <c r="D37" s="1">
        <v>12</v>
      </c>
      <c r="E37" s="1" t="str">
        <v>STOCK</v>
      </c>
      <c r="F37" s="1" t="str">
        <v>Stock</v>
      </c>
    </row>
    <row r="38" spans="1:6" x14ac:dyDescent="0.25">
      <c r="A38" s="1" t="str">
        <v>Opening Stock</v>
      </c>
      <c r="B38" s="1">
        <v>4</v>
      </c>
      <c r="C38" s="1" t="str">
        <v>BioLegend</v>
      </c>
      <c r="D38" s="1">
        <v>17</v>
      </c>
      <c r="E38" s="1" t="str">
        <v>STOCK</v>
      </c>
      <c r="F38" s="1" t="str">
        <v>Stock</v>
      </c>
    </row>
    <row r="39" spans="1:6" x14ac:dyDescent="0.25">
      <c r="A39" s="1" t="str">
        <v>OPENING STOCK</v>
      </c>
      <c r="B39" s="1">
        <v>4</v>
      </c>
      <c r="C39" s="1" t="str">
        <v>Dharmacon</v>
      </c>
      <c r="D39" s="1">
        <v>1</v>
      </c>
      <c r="E39" s="1" t="str">
        <v>STOCK</v>
      </c>
      <c r="F39" s="1" t="str">
        <v>Stock</v>
      </c>
    </row>
    <row r="40" spans="1:6" x14ac:dyDescent="0.25">
      <c r="A40" s="1" t="str">
        <v>OPENING STOCK</v>
      </c>
      <c r="B40" s="1" t="str">
        <v>RT</v>
      </c>
      <c r="C40" s="1" t="str">
        <v>Sartorius</v>
      </c>
      <c r="D40" s="1">
        <v>23</v>
      </c>
      <c r="E40" s="1" t="str">
        <v>STOCK</v>
      </c>
      <c r="F40" s="1" t="str">
        <v>Stock</v>
      </c>
    </row>
    <row r="41" spans="1:6" x14ac:dyDescent="0.25">
      <c r="A41" s="1" t="str">
        <v>POPVAX</v>
      </c>
      <c r="B41" s="1">
        <v>4</v>
      </c>
      <c r="C41" s="1" t="str">
        <v>BioLegend</v>
      </c>
      <c r="D41" s="1">
        <v>5</v>
      </c>
      <c r="E41" s="1" t="str">
        <v>OutStation</v>
      </c>
      <c r="F41" s="1" t="str">
        <v>Saturday</v>
      </c>
    </row>
    <row r="42" spans="1:6" x14ac:dyDescent="0.25">
      <c r="A42" s="1" t="str">
        <v>RCB</v>
      </c>
      <c r="B42" s="1">
        <v>4</v>
      </c>
      <c r="C42" s="1" t="str">
        <v>Dharmacon</v>
      </c>
      <c r="D42" s="1">
        <v>2</v>
      </c>
      <c r="E42" s="1" t="str">
        <v>Local</v>
      </c>
      <c r="F42" s="1" t="str">
        <v>Deepak</v>
      </c>
    </row>
    <row r="43" spans="1:6" x14ac:dyDescent="0.25">
      <c r="A43" s="1" t="str">
        <v>RCB</v>
      </c>
      <c r="B43" s="1">
        <v>-20</v>
      </c>
      <c r="C43" s="1" t="str">
        <v>DHARMACON</v>
      </c>
      <c r="D43" s="1">
        <v>1</v>
      </c>
      <c r="E43" s="1" t="str">
        <v>Local</v>
      </c>
      <c r="F43" s="1" t="str">
        <v>Deepak</v>
      </c>
    </row>
    <row r="44" spans="1:6" x14ac:dyDescent="0.25">
      <c r="A44" s="1" t="str">
        <v>RCB</v>
      </c>
      <c r="B44" s="1">
        <v>4</v>
      </c>
      <c r="C44" s="1" t="str">
        <v>DHARMACON</v>
      </c>
      <c r="D44" s="1">
        <v>1</v>
      </c>
      <c r="E44" s="1" t="str">
        <v>Local</v>
      </c>
      <c r="F44" s="1" t="str">
        <v>Deepak</v>
      </c>
    </row>
    <row r="45" spans="1:6" x14ac:dyDescent="0.25">
      <c r="A45" s="1" t="str">
        <v>RG SONS</v>
      </c>
      <c r="B45" s="1">
        <v>-20</v>
      </c>
      <c r="C45" s="1" t="str">
        <v>DHARMACON</v>
      </c>
      <c r="D45" s="1">
        <v>1</v>
      </c>
      <c r="E45" s="1" t="str">
        <v>OutStation</v>
      </c>
      <c r="F45" s="1" t="str">
        <v>Saturday</v>
      </c>
    </row>
    <row r="46" spans="1:6" x14ac:dyDescent="0.25">
      <c r="A46" s="1" t="str">
        <v>SAI LIFE</v>
      </c>
      <c r="B46" s="1">
        <v>4</v>
      </c>
      <c r="C46" s="1" t="str">
        <v>BioLegend</v>
      </c>
      <c r="D46" s="1">
        <v>6</v>
      </c>
      <c r="E46" s="1" t="str">
        <v>OutStation</v>
      </c>
      <c r="F46" s="1" t="str">
        <v>Saturday</v>
      </c>
    </row>
    <row r="47" spans="1:6" x14ac:dyDescent="0.25">
      <c r="A47" s="1" t="str">
        <v>Sample (PM)</v>
      </c>
      <c r="B47" s="1">
        <v>4</v>
      </c>
      <c r="C47" s="1" t="str">
        <v>Hansa Biomed</v>
      </c>
      <c r="D47" s="1">
        <v>5</v>
      </c>
      <c r="E47" s="1" t="str">
        <v>Local</v>
      </c>
      <c r="F47" s="1" t="str">
        <v>Priyanka Madam</v>
      </c>
    </row>
    <row r="48" spans="1:6" x14ac:dyDescent="0.25">
      <c r="A48" s="1" t="str">
        <v>Shubh Sales</v>
      </c>
      <c r="B48" s="1">
        <v>-80</v>
      </c>
      <c r="C48" s="1" t="str">
        <v>BPS</v>
      </c>
      <c r="D48" s="1">
        <v>1</v>
      </c>
      <c r="E48" s="1" t="str">
        <v>OutStation</v>
      </c>
      <c r="F48" s="1" t="str">
        <v>Saturday</v>
      </c>
    </row>
    <row r="49" spans="1:6" x14ac:dyDescent="0.25">
      <c r="A49" s="1" t="str">
        <v>SOUTH CAMPUS</v>
      </c>
      <c r="B49" s="1" t="str">
        <v>RT</v>
      </c>
      <c r="C49" s="1" t="str">
        <v>HOEFER</v>
      </c>
      <c r="D49" s="1">
        <v>2</v>
      </c>
      <c r="E49" s="1" t="str">
        <v>Local</v>
      </c>
      <c r="F49" s="1" t="str">
        <v>Sample</v>
      </c>
    </row>
    <row r="50" spans="1:6" x14ac:dyDescent="0.25">
      <c r="A50" s="1" t="str">
        <v>STOCK</v>
      </c>
      <c r="B50" s="1">
        <v>4</v>
      </c>
      <c r="C50" s="1" t="str">
        <v>BioLegend</v>
      </c>
      <c r="D50" s="1">
        <v>3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>
        <v>-20</v>
      </c>
      <c r="C51" s="1" t="str">
        <v>Dharmacon</v>
      </c>
      <c r="D51" s="1">
        <v>1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>
        <v>-20</v>
      </c>
      <c r="C52" s="1" t="str">
        <v>BioLegend</v>
      </c>
      <c r="D52" s="1">
        <v>3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 t="str">
        <v>RT</v>
      </c>
      <c r="C53" s="1" t="str">
        <v>Revvity</v>
      </c>
      <c r="D53" s="1">
        <v>2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>
        <v>4</v>
      </c>
      <c r="C54" s="1" t="str">
        <v>BioLegend</v>
      </c>
      <c r="D54" s="1">
        <v>1</v>
      </c>
      <c r="E54" s="1" t="str">
        <v>STOCK</v>
      </c>
      <c r="F54" s="1" t="str">
        <v>Priyanka Madam</v>
      </c>
    </row>
    <row r="55" spans="1:6" x14ac:dyDescent="0.25">
      <c r="A55" s="1" t="str">
        <v>Stock</v>
      </c>
      <c r="B55" s="1">
        <v>4</v>
      </c>
      <c r="C55" s="1" t="str">
        <v>BioLegend</v>
      </c>
      <c r="D55" s="1">
        <v>9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 t="str">
        <v>4</v>
      </c>
      <c r="C56" s="1" t="str">
        <v>BioLegend</v>
      </c>
      <c r="D56" s="1">
        <v>1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 t="str">
        <v>RT</v>
      </c>
      <c r="C57" s="1" t="str">
        <v>Biotium</v>
      </c>
      <c r="D57" s="1">
        <v>5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>
        <v>4</v>
      </c>
      <c r="C58" s="1" t="str">
        <v>BioLegend</v>
      </c>
      <c r="D58" s="1">
        <v>6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 t="str">
        <v>RT</v>
      </c>
      <c r="C59" s="1" t="str">
        <v>Genei Lab</v>
      </c>
      <c r="D59" s="1">
        <v>2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>
        <v>-20</v>
      </c>
      <c r="C60" s="1" t="str">
        <v>Genei Lab</v>
      </c>
      <c r="D60" s="1">
        <v>2</v>
      </c>
      <c r="E60" s="1" t="str">
        <v>STOCK</v>
      </c>
      <c r="F60" s="1" t="str">
        <v>Stock</v>
      </c>
    </row>
    <row r="61" spans="1:6" x14ac:dyDescent="0.25">
      <c r="A61" s="1" t="str">
        <v>STOCK</v>
      </c>
      <c r="B61" s="1">
        <v>-20</v>
      </c>
      <c r="C61" s="1" t="str">
        <v>Genei Lab</v>
      </c>
      <c r="D61" s="1">
        <v>3</v>
      </c>
      <c r="E61" s="1" t="str">
        <v>STOCK</v>
      </c>
      <c r="F61" s="1" t="str">
        <v>Stock</v>
      </c>
    </row>
    <row r="62" spans="1:6" x14ac:dyDescent="0.25">
      <c r="A62" s="1" t="str">
        <v>STOCK</v>
      </c>
      <c r="B62" s="1" t="str">
        <v>rt</v>
      </c>
      <c r="C62" s="1" t="str">
        <v>BioLegend</v>
      </c>
      <c r="D62" s="1">
        <v>3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>
        <v>4</v>
      </c>
      <c r="C63" s="1" t="str">
        <v>Genexis Biotech</v>
      </c>
      <c r="D63" s="1">
        <v>3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>
        <v>-20</v>
      </c>
      <c r="C64" s="1" t="str">
        <v>Intron</v>
      </c>
      <c r="D64" s="1">
        <v>7</v>
      </c>
      <c r="E64" s="1" t="str">
        <v>STOCK</v>
      </c>
      <c r="F64" s="1" t="str">
        <v>Stock</v>
      </c>
    </row>
    <row r="65" spans="1:6" x14ac:dyDescent="0.25">
      <c r="A65" s="1" t="str">
        <v>Stock</v>
      </c>
      <c r="B65" s="1" t="str">
        <v>RT</v>
      </c>
      <c r="C65" s="1" t="str">
        <v>Sartorius</v>
      </c>
      <c r="D65" s="1">
        <v>71</v>
      </c>
      <c r="E65" s="1" t="str">
        <v>STOCK</v>
      </c>
      <c r="F65" s="1" t="str">
        <v>Stock</v>
      </c>
    </row>
    <row r="66" spans="1:6" x14ac:dyDescent="0.25">
      <c r="A66" s="1" t="str">
        <v>Stock</v>
      </c>
      <c r="B66" s="1" t="str">
        <v>RT</v>
      </c>
      <c r="C66" s="1" t="str">
        <v>Mp Bio</v>
      </c>
      <c r="D66" s="1">
        <v>28</v>
      </c>
      <c r="E66" s="1" t="str">
        <v>STOCK</v>
      </c>
      <c r="F66" s="1" t="str">
        <v>Stock</v>
      </c>
    </row>
    <row r="67" spans="1:6" x14ac:dyDescent="0.25">
      <c r="A67" s="1" t="str">
        <v>Stock</v>
      </c>
      <c r="B67" s="1">
        <v>-20</v>
      </c>
      <c r="C67" s="1" t="str">
        <v>Mp Bio</v>
      </c>
      <c r="D67" s="1">
        <v>11</v>
      </c>
      <c r="E67" s="1" t="str">
        <v>STOCK</v>
      </c>
      <c r="F67" s="1" t="str">
        <v>Stock</v>
      </c>
    </row>
    <row r="68" spans="1:6" x14ac:dyDescent="0.25">
      <c r="A68" s="1" t="str">
        <v>Stock</v>
      </c>
      <c r="B68" s="1">
        <v>4</v>
      </c>
      <c r="C68" s="1" t="str">
        <v>BioLegend</v>
      </c>
      <c r="D68" s="1">
        <v>4</v>
      </c>
      <c r="E68" s="1" t="str">
        <v>STOCK</v>
      </c>
      <c r="F68" s="1" t="str">
        <v>Stock</v>
      </c>
    </row>
    <row r="69" spans="1:6" x14ac:dyDescent="0.25">
      <c r="A69" s="1" t="str">
        <v>Stock</v>
      </c>
      <c r="B69" s="1">
        <v>4</v>
      </c>
      <c r="C69" s="1" t="str">
        <v>BioLegend</v>
      </c>
      <c r="D69" s="1">
        <v>6</v>
      </c>
      <c r="E69" s="1" t="str">
        <v>STOCK</v>
      </c>
      <c r="F69" s="1" t="str">
        <v>DemoKit (Mohan Sir)</v>
      </c>
    </row>
    <row r="70" spans="1:6" x14ac:dyDescent="0.25">
      <c r="A70" s="1" t="str">
        <v>Sun Pharma</v>
      </c>
      <c r="B70" s="1">
        <v>-20</v>
      </c>
      <c r="C70" s="1" t="str">
        <v>DHARMACON</v>
      </c>
      <c r="D70" s="1">
        <v>1</v>
      </c>
      <c r="E70" s="1" t="str">
        <v>OutStation</v>
      </c>
      <c r="F70" s="1" t="str">
        <v>Saturday</v>
      </c>
    </row>
    <row r="71" spans="1:6" x14ac:dyDescent="0.25">
      <c r="A71" s="1" t="str">
        <v>Sun Pharma</v>
      </c>
      <c r="B71" s="1">
        <v>-80</v>
      </c>
      <c r="C71" s="1" t="str">
        <v>DHARMACON</v>
      </c>
      <c r="D71" s="1">
        <v>1</v>
      </c>
      <c r="E71" s="1" t="str">
        <v>OutStation</v>
      </c>
      <c r="F71" s="1" t="str">
        <v>Saturday</v>
      </c>
    </row>
    <row r="72" spans="1:6" x14ac:dyDescent="0.25">
      <c r="A72" s="1" t="str">
        <v>SYNGENE</v>
      </c>
      <c r="B72" s="1">
        <v>-20</v>
      </c>
      <c r="C72" s="1" t="str">
        <v>MABTECH</v>
      </c>
      <c r="D72" s="1">
        <v>4</v>
      </c>
      <c r="E72" s="1" t="str">
        <v>OutStation</v>
      </c>
      <c r="F72" s="1" t="str">
        <v>Saturday</v>
      </c>
    </row>
    <row r="73" spans="1:6" x14ac:dyDescent="0.25">
      <c r="A73" s="1" t="str">
        <v>TECHWEST</v>
      </c>
      <c r="B73" s="1">
        <v>4</v>
      </c>
      <c r="C73" s="1" t="str">
        <v>BioLegend</v>
      </c>
      <c r="D73" s="1">
        <v>1</v>
      </c>
      <c r="E73" s="1" t="str">
        <v>OutStation</v>
      </c>
      <c r="F73" s="1" t="str">
        <v>Saturday</v>
      </c>
    </row>
    <row r="74" spans="1:6" x14ac:dyDescent="0.25">
      <c r="A74" s="1" t="str">
        <v>viganahar</v>
      </c>
      <c r="B74" s="1">
        <v>4</v>
      </c>
      <c r="C74" s="1" t="str">
        <v>BioLegend</v>
      </c>
      <c r="D74" s="1">
        <v>1</v>
      </c>
      <c r="E74" s="1" t="str">
        <v>OutStation</v>
      </c>
      <c r="F74" s="1" t="str">
        <v>Saturday</v>
      </c>
    </row>
    <row r="75" spans="1:6" x14ac:dyDescent="0.25">
      <c r="A75" s="1" t="str">
        <v>VISHAL</v>
      </c>
      <c r="B75" s="1">
        <v>4</v>
      </c>
      <c r="C75" s="1" t="str">
        <v>BioLegend</v>
      </c>
      <c r="D75" s="1">
        <v>1</v>
      </c>
      <c r="E75" s="1" t="str">
        <v>Local</v>
      </c>
      <c r="F75" s="1" t="str">
        <v>VISHAL Demo Vail</v>
      </c>
    </row>
    <row r="76" spans="1:6" x14ac:dyDescent="0.25">
      <c r="A76" s="1">
        <v>0</v>
      </c>
      <c r="B76" s="1">
        <v>0</v>
      </c>
      <c r="C76" s="1">
        <v>0</v>
      </c>
      <c r="D76" s="1">
        <v>0</v>
      </c>
      <c r="E76" s="1" t="e">
        <v>#N/A</v>
      </c>
      <c r="F76" s="1">
        <v>0</v>
      </c>
    </row>
    <row r="77" spans="1:6" x14ac:dyDescent="0.25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3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  <col min="8" max="8" width="10.57031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G218">_xlfn._xlws.SORT(
  _xlfn._xlws.FILTER(
    CHOOSE({1,2,3,4,5,6,7},
      MasterSheet!H2:H10383,
      MasterSheet!L2:L10383,
      MasterSheet!P2:P10383,
      MasterSheet!S2:S10383,
      MasterSheet!U2:U10383,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 t="str">
        <v>STOCK</v>
      </c>
      <c r="G2" s="1" t="str">
        <v>Priyanka Madam</v>
      </c>
      <c r="H2" s="1" t="e">
        <f>VLOOKUP(C2,'Customer List'!B:D,3,)</f>
        <v>#N/A</v>
      </c>
    </row>
    <row r="3" spans="1:8" x14ac:dyDescent="0.25">
      <c r="A3" s="1">
        <v>308120</v>
      </c>
      <c r="B3" s="1">
        <v>1</v>
      </c>
      <c r="C3" s="1" t="str">
        <v>ACTREC</v>
      </c>
      <c r="D3" s="1">
        <v>4</v>
      </c>
      <c r="E3" s="1" t="str">
        <v>BioLegend</v>
      </c>
      <c r="F3" s="1" t="str">
        <v>Mumbai</v>
      </c>
      <c r="G3" s="1" t="str">
        <v>Saturday</v>
      </c>
      <c r="H3" s="1" t="str">
        <f>VLOOKUP(C3,'Customer List'!B:D,3,)</f>
        <v>OutStation</v>
      </c>
    </row>
    <row r="4" spans="1:8" x14ac:dyDescent="0.25">
      <c r="A4" s="1">
        <v>395004</v>
      </c>
      <c r="B4" s="1">
        <v>1</v>
      </c>
      <c r="C4" s="1" t="str">
        <v>AIIMS</v>
      </c>
      <c r="D4" s="1">
        <v>4</v>
      </c>
      <c r="E4" s="1" t="str">
        <v>BioLegend</v>
      </c>
      <c r="F4" s="1" t="str">
        <v>Delhi</v>
      </c>
      <c r="G4" s="1" t="str">
        <v>Priyanka Madam</v>
      </c>
      <c r="H4" s="1" t="str">
        <f>VLOOKUP(C4,'Customer List'!B:D,3,)</f>
        <v>Local</v>
      </c>
    </row>
    <row r="5" spans="1:8" x14ac:dyDescent="0.25">
      <c r="A5" s="1">
        <v>900007707</v>
      </c>
      <c r="B5" s="1">
        <v>2</v>
      </c>
      <c r="C5" s="1" t="str">
        <v>APOLLO CHENNAI</v>
      </c>
      <c r="D5" s="1">
        <v>4</v>
      </c>
      <c r="E5" s="1" t="str">
        <v>BioLegend</v>
      </c>
      <c r="F5" s="1" t="str">
        <v>CHENNAI</v>
      </c>
      <c r="G5" s="1" t="str">
        <v>Saturday</v>
      </c>
      <c r="H5" s="1" t="str">
        <f>VLOOKUP(C5,'Customer List'!B:D,3,)</f>
        <v>OutStation</v>
      </c>
    </row>
    <row r="6" spans="1:8" x14ac:dyDescent="0.25">
      <c r="A6" s="1">
        <v>900007328</v>
      </c>
      <c r="B6" s="1">
        <v>2</v>
      </c>
      <c r="C6" s="1" t="str">
        <v>ARVIND MEDICAL</v>
      </c>
      <c r="D6" s="1">
        <v>4</v>
      </c>
      <c r="E6" s="1" t="str">
        <v>BioLegend</v>
      </c>
      <c r="F6" s="1" t="str">
        <v>MADURAI</v>
      </c>
      <c r="G6" s="1" t="str">
        <v>Saturday</v>
      </c>
      <c r="H6" s="1" t="str">
        <f>VLOOKUP(C6,'Customer List'!B:D,3,)</f>
        <v>OutStation</v>
      </c>
    </row>
    <row r="7" spans="1:8" x14ac:dyDescent="0.25">
      <c r="A7" s="1">
        <v>900007329</v>
      </c>
      <c r="B7" s="1">
        <v>2</v>
      </c>
      <c r="C7" s="1" t="str">
        <v>ARVIND MEDICAL</v>
      </c>
      <c r="D7" s="1">
        <v>4</v>
      </c>
      <c r="E7" s="1" t="str">
        <v>BioLegend</v>
      </c>
      <c r="F7" s="1" t="str">
        <v>MADURAI</v>
      </c>
      <c r="G7" s="1" t="str">
        <v>Saturday</v>
      </c>
      <c r="H7" s="1" t="str">
        <f>VLOOKUP(C7,'Customer List'!B:D,3,)</f>
        <v>OutStation</v>
      </c>
    </row>
    <row r="8" spans="1:8" x14ac:dyDescent="0.25">
      <c r="A8" s="1">
        <v>626812</v>
      </c>
      <c r="B8" s="1">
        <v>5</v>
      </c>
      <c r="C8" s="1" t="str">
        <v>AURIGINE ONCO</v>
      </c>
      <c r="D8" s="1">
        <v>4</v>
      </c>
      <c r="E8" s="1" t="str">
        <v>BioLegend</v>
      </c>
      <c r="F8" s="1" t="str">
        <v>Banglore</v>
      </c>
      <c r="G8" s="1" t="str">
        <v>Stock</v>
      </c>
      <c r="H8" s="1" t="str">
        <f>VLOOKUP(C8,'Customer List'!B:D,3,)</f>
        <v>OutStation</v>
      </c>
    </row>
    <row r="9" spans="1:8" x14ac:dyDescent="0.25">
      <c r="A9" s="1">
        <v>626810</v>
      </c>
      <c r="B9" s="1">
        <v>1</v>
      </c>
      <c r="C9" s="1" t="str">
        <v>AURIGINE ONCO</v>
      </c>
      <c r="D9" s="1">
        <v>4</v>
      </c>
      <c r="E9" s="1" t="str">
        <v>BioLegend</v>
      </c>
      <c r="F9" s="1" t="str">
        <v>Banglore</v>
      </c>
      <c r="G9" s="1" t="str">
        <v>Saturday</v>
      </c>
      <c r="H9" s="1" t="str">
        <f>VLOOKUP(C9,'Customer List'!B:D,3,)</f>
        <v>OutStation</v>
      </c>
    </row>
    <row r="10" spans="1:8" x14ac:dyDescent="0.25">
      <c r="A10" s="1">
        <v>101208</v>
      </c>
      <c r="B10" s="1">
        <v>1</v>
      </c>
      <c r="C10" s="1" t="str">
        <v>AURIGINE SERVICE</v>
      </c>
      <c r="D10" s="1">
        <v>4</v>
      </c>
      <c r="E10" s="1" t="str">
        <v>BioLegend</v>
      </c>
      <c r="F10" s="1" t="str">
        <v>Hyderabad</v>
      </c>
      <c r="G10" s="1" t="str">
        <v>Saturday</v>
      </c>
      <c r="H10" s="1" t="str">
        <f>VLOOKUP(C10,'Customer List'!B:D,3,)</f>
        <v>OutStation</v>
      </c>
    </row>
    <row r="11" spans="1:8" x14ac:dyDescent="0.25">
      <c r="A11" s="1">
        <v>103112</v>
      </c>
      <c r="B11" s="1">
        <v>1</v>
      </c>
      <c r="C11" s="1" t="str">
        <v>AURIGINE SERVICE</v>
      </c>
      <c r="D11" s="1">
        <v>4</v>
      </c>
      <c r="E11" s="1" t="str">
        <v>BioLegend</v>
      </c>
      <c r="F11" s="1" t="str">
        <v>Hyderabad</v>
      </c>
      <c r="G11" s="1" t="str">
        <v>Saturday</v>
      </c>
      <c r="H11" s="1" t="str">
        <f>VLOOKUP(C11,'Customer List'!B:D,3,)</f>
        <v>OutStation</v>
      </c>
    </row>
    <row r="12" spans="1:8" x14ac:dyDescent="0.25">
      <c r="A12" s="1">
        <v>116420</v>
      </c>
      <c r="B12" s="1">
        <v>1</v>
      </c>
      <c r="C12" s="1" t="str">
        <v>AURIGINE SERVICE</v>
      </c>
      <c r="D12" s="1">
        <v>4</v>
      </c>
      <c r="E12" s="1" t="str">
        <v>BioLegend</v>
      </c>
      <c r="F12" s="1" t="str">
        <v>Hyderabad</v>
      </c>
      <c r="G12" s="1" t="str">
        <v>Saturday</v>
      </c>
      <c r="H12" s="1" t="str">
        <f>VLOOKUP(C12,'Customer List'!B:D,3,)</f>
        <v>OutStation</v>
      </c>
    </row>
    <row r="13" spans="1:8" x14ac:dyDescent="0.25">
      <c r="A13" s="1">
        <v>117334</v>
      </c>
      <c r="B13" s="1">
        <v>1</v>
      </c>
      <c r="C13" s="1" t="str">
        <v>AURIGINE SERVICE</v>
      </c>
      <c r="D13" s="1">
        <v>4</v>
      </c>
      <c r="E13" s="1" t="str">
        <v>BioLegend</v>
      </c>
      <c r="F13" s="1" t="str">
        <v>Hyderabad</v>
      </c>
      <c r="G13" s="1" t="str">
        <v>Saturday</v>
      </c>
      <c r="H13" s="1" t="str">
        <f>VLOOKUP(C13,'Customer List'!B:D,3,)</f>
        <v>OutStation</v>
      </c>
    </row>
    <row r="14" spans="1:8" x14ac:dyDescent="0.25">
      <c r="A14" s="1">
        <v>123108</v>
      </c>
      <c r="B14" s="1">
        <v>1</v>
      </c>
      <c r="C14" s="1" t="str">
        <v>AURIGINE SERVICE</v>
      </c>
      <c r="D14" s="1">
        <v>4</v>
      </c>
      <c r="E14" s="1" t="str">
        <v>BioLegend</v>
      </c>
      <c r="F14" s="1" t="str">
        <v>Hyderabad</v>
      </c>
      <c r="G14" s="1" t="str">
        <v>Saturday</v>
      </c>
      <c r="H14" s="1" t="str">
        <f>VLOOKUP(C14,'Customer List'!B:D,3,)</f>
        <v>OutStation</v>
      </c>
    </row>
    <row r="15" spans="1:8" x14ac:dyDescent="0.25">
      <c r="A15" s="1">
        <v>127624</v>
      </c>
      <c r="B15" s="1">
        <v>1</v>
      </c>
      <c r="C15" s="1" t="str">
        <v>AURIGINE SERVICE</v>
      </c>
      <c r="D15" s="1">
        <v>4</v>
      </c>
      <c r="E15" s="1" t="str">
        <v>BioLegend</v>
      </c>
      <c r="F15" s="1" t="str">
        <v>Hyderabad</v>
      </c>
      <c r="G15" s="1" t="str">
        <v>Saturday</v>
      </c>
      <c r="H15" s="1" t="str">
        <f>VLOOKUP(C15,'Customer List'!B:D,3,)</f>
        <v>OutStation</v>
      </c>
    </row>
    <row r="16" spans="1:8" x14ac:dyDescent="0.25">
      <c r="A16" s="1">
        <v>128012</v>
      </c>
      <c r="B16" s="1">
        <v>1</v>
      </c>
      <c r="C16" s="1" t="str">
        <v>AURIGINE SERVICE</v>
      </c>
      <c r="D16" s="1">
        <v>4</v>
      </c>
      <c r="E16" s="1" t="str">
        <v>BioLegend</v>
      </c>
      <c r="F16" s="1" t="str">
        <v>Hyderabad</v>
      </c>
      <c r="G16" s="1" t="str">
        <v>Saturday</v>
      </c>
      <c r="H16" s="1" t="str">
        <f>VLOOKUP(C16,'Customer List'!B:D,3,)</f>
        <v>OutStation</v>
      </c>
    </row>
    <row r="17" spans="1:8" x14ac:dyDescent="0.25">
      <c r="A17" s="1">
        <v>141727</v>
      </c>
      <c r="B17" s="1">
        <v>1</v>
      </c>
      <c r="C17" s="1" t="str">
        <v>AURIGINE SERVICE</v>
      </c>
      <c r="D17" s="1">
        <v>4</v>
      </c>
      <c r="E17" s="1" t="str">
        <v>BioLegend</v>
      </c>
      <c r="F17" s="1" t="str">
        <v>Hyderabad</v>
      </c>
      <c r="G17" s="1" t="str">
        <v>Saturday</v>
      </c>
      <c r="H17" s="1" t="str">
        <f>VLOOKUP(C17,'Customer List'!B:D,3,)</f>
        <v>OutStation</v>
      </c>
    </row>
    <row r="18" spans="1:8" x14ac:dyDescent="0.25">
      <c r="A18" s="1">
        <v>159214</v>
      </c>
      <c r="B18" s="1">
        <v>2</v>
      </c>
      <c r="C18" s="1" t="str">
        <v>AURIGINE SERVICE</v>
      </c>
      <c r="D18" s="1">
        <v>4</v>
      </c>
      <c r="E18" s="1" t="str">
        <v>BioLegend</v>
      </c>
      <c r="F18" s="1" t="str">
        <v>Hyderabad</v>
      </c>
      <c r="G18" s="1" t="str">
        <v>Saturday</v>
      </c>
      <c r="H18" s="1" t="str">
        <f>VLOOKUP(C18,'Customer List'!B:D,3,)</f>
        <v>OutStation</v>
      </c>
    </row>
    <row r="19" spans="1:8" x14ac:dyDescent="0.25">
      <c r="A19" s="1">
        <v>301044</v>
      </c>
      <c r="B19" s="1">
        <v>3</v>
      </c>
      <c r="C19" s="1" t="str">
        <v>AURIGINE SERVICE</v>
      </c>
      <c r="D19" s="1">
        <v>4</v>
      </c>
      <c r="E19" s="1" t="str">
        <v>BioLegend</v>
      </c>
      <c r="F19" s="1" t="str">
        <v>Hyderabad</v>
      </c>
      <c r="G19" s="1" t="str">
        <v>Saturday</v>
      </c>
      <c r="H19" s="1" t="str">
        <f>VLOOKUP(C19,'Customer List'!B:D,3,)</f>
        <v>OutStation</v>
      </c>
    </row>
    <row r="20" spans="1:8" x14ac:dyDescent="0.25">
      <c r="A20" s="1">
        <v>302910</v>
      </c>
      <c r="B20" s="1">
        <v>3</v>
      </c>
      <c r="C20" s="1" t="str">
        <v>AURIGINE SERVICE</v>
      </c>
      <c r="D20" s="1">
        <v>4</v>
      </c>
      <c r="E20" s="1" t="str">
        <v>BioLegend</v>
      </c>
      <c r="F20" s="1" t="str">
        <v>Hyderabad</v>
      </c>
      <c r="G20" s="1" t="str">
        <v>Saturday</v>
      </c>
      <c r="H20" s="1" t="str">
        <f>VLOOKUP(C20,'Customer List'!B:D,3,)</f>
        <v>OutStation</v>
      </c>
    </row>
    <row r="21" spans="1:8" x14ac:dyDescent="0.25">
      <c r="A21" s="1">
        <v>304042</v>
      </c>
      <c r="B21" s="1">
        <v>3</v>
      </c>
      <c r="C21" s="1" t="str">
        <v>AURIGINE SERVICE</v>
      </c>
      <c r="D21" s="1">
        <v>4</v>
      </c>
      <c r="E21" s="1" t="str">
        <v>BioLegend</v>
      </c>
      <c r="F21" s="1" t="str">
        <v>Hyderabad</v>
      </c>
      <c r="G21" s="1" t="str">
        <v>Saturday</v>
      </c>
      <c r="H21" s="1" t="str">
        <f>VLOOKUP(C21,'Customer List'!B:D,3,)</f>
        <v>OutStation</v>
      </c>
    </row>
    <row r="22" spans="1:8" x14ac:dyDescent="0.25">
      <c r="A22" s="1">
        <v>304120</v>
      </c>
      <c r="B22" s="1">
        <v>2</v>
      </c>
      <c r="C22" s="1" t="str">
        <v>AURIGINE SERVICE</v>
      </c>
      <c r="D22" s="1">
        <v>4</v>
      </c>
      <c r="E22" s="1" t="str">
        <v>BioLegend</v>
      </c>
      <c r="F22" s="1" t="str">
        <v>Hyderabad</v>
      </c>
      <c r="G22" s="1" t="str">
        <v>Saturday</v>
      </c>
      <c r="H22" s="1" t="str">
        <f>VLOOKUP(C22,'Customer List'!B:D,3,)</f>
        <v>OutStation</v>
      </c>
    </row>
    <row r="23" spans="1:8" x14ac:dyDescent="0.25">
      <c r="A23" s="1">
        <v>305636</v>
      </c>
      <c r="B23" s="1">
        <v>3</v>
      </c>
      <c r="C23" s="1" t="str">
        <v>AURIGINE SERVICE</v>
      </c>
      <c r="D23" s="1">
        <v>4</v>
      </c>
      <c r="E23" s="1" t="str">
        <v>BioLegend</v>
      </c>
      <c r="F23" s="1" t="str">
        <v>Hyderabad</v>
      </c>
      <c r="G23" s="1" t="str">
        <v>Saturday</v>
      </c>
      <c r="H23" s="1" t="str">
        <f>VLOOKUP(C23,'Customer List'!B:D,3,)</f>
        <v>OutStation</v>
      </c>
    </row>
    <row r="24" spans="1:8" x14ac:dyDescent="0.25">
      <c r="A24" s="1">
        <v>324406</v>
      </c>
      <c r="B24" s="1">
        <v>3</v>
      </c>
      <c r="C24" s="1" t="str">
        <v>AURIGINE SERVICE</v>
      </c>
      <c r="D24" s="1">
        <v>4</v>
      </c>
      <c r="E24" s="1" t="str">
        <v>BioLegend</v>
      </c>
      <c r="F24" s="1" t="str">
        <v>Hyderabad</v>
      </c>
      <c r="G24" s="1" t="str">
        <v>Saturday</v>
      </c>
      <c r="H24" s="1" t="str">
        <f>VLOOKUP(C24,'Customer List'!B:D,3,)</f>
        <v>OutStation</v>
      </c>
    </row>
    <row r="25" spans="1:8" x14ac:dyDescent="0.25">
      <c r="A25" s="1">
        <v>353230</v>
      </c>
      <c r="B25" s="1">
        <v>3</v>
      </c>
      <c r="C25" s="1" t="str">
        <v>AURIGINE SERVICE</v>
      </c>
      <c r="D25" s="1">
        <v>4</v>
      </c>
      <c r="E25" s="1" t="str">
        <v>BioLegend</v>
      </c>
      <c r="F25" s="1" t="str">
        <v>Hyderabad</v>
      </c>
      <c r="G25" s="1" t="str">
        <v>Saturday</v>
      </c>
      <c r="H25" s="1" t="str">
        <f>VLOOKUP(C25,'Customer List'!B:D,3,)</f>
        <v>OutStation</v>
      </c>
    </row>
    <row r="26" spans="1:8" x14ac:dyDescent="0.25">
      <c r="A26" s="1">
        <v>384808</v>
      </c>
      <c r="B26" s="1">
        <v>3</v>
      </c>
      <c r="C26" s="1" t="str">
        <v>AURIGINE SERVICE</v>
      </c>
      <c r="D26" s="1">
        <v>4</v>
      </c>
      <c r="E26" s="1" t="str">
        <v>BioLegend</v>
      </c>
      <c r="F26" s="1" t="str">
        <v>Hyderabad</v>
      </c>
      <c r="G26" s="1" t="str">
        <v>Saturday</v>
      </c>
      <c r="H26" s="1" t="str">
        <f>VLOOKUP(C26,'Customer List'!B:D,3,)</f>
        <v>OutStation</v>
      </c>
    </row>
    <row r="27" spans="1:8" x14ac:dyDescent="0.25">
      <c r="A27" s="1">
        <v>400118</v>
      </c>
      <c r="B27" s="1">
        <v>3</v>
      </c>
      <c r="C27" s="1" t="str">
        <v>AURIGINE SERVICE</v>
      </c>
      <c r="D27" s="1">
        <v>4</v>
      </c>
      <c r="E27" s="1" t="str">
        <v>BioLegend</v>
      </c>
      <c r="F27" s="1" t="str">
        <v>Hyderabad</v>
      </c>
      <c r="G27" s="1" t="str">
        <v>Saturday</v>
      </c>
      <c r="H27" s="1" t="str">
        <f>VLOOKUP(C27,'Customer List'!B:D,3,)</f>
        <v>OutStation</v>
      </c>
    </row>
    <row r="28" spans="1:8" x14ac:dyDescent="0.25">
      <c r="A28" s="1">
        <v>400128</v>
      </c>
      <c r="B28" s="1">
        <v>3</v>
      </c>
      <c r="C28" s="1" t="str">
        <v>AURIGINE SERVICE</v>
      </c>
      <c r="D28" s="1">
        <v>4</v>
      </c>
      <c r="E28" s="1" t="str">
        <v>BioLegend</v>
      </c>
      <c r="F28" s="1" t="str">
        <v>Hyderabad</v>
      </c>
      <c r="G28" s="1" t="str">
        <v>Saturday</v>
      </c>
      <c r="H28" s="1" t="str">
        <f>VLOOKUP(C28,'Customer List'!B:D,3,)</f>
        <v>OutStation</v>
      </c>
    </row>
    <row r="29" spans="1:8" x14ac:dyDescent="0.25">
      <c r="A29" s="1">
        <v>400208</v>
      </c>
      <c r="B29" s="1">
        <v>1</v>
      </c>
      <c r="C29" s="1" t="str">
        <v>AURIGINE SERVICE</v>
      </c>
      <c r="D29" s="1">
        <v>4</v>
      </c>
      <c r="E29" s="1" t="str">
        <v>BioLegend</v>
      </c>
      <c r="F29" s="1" t="str">
        <v>Hyderabad</v>
      </c>
      <c r="G29" s="1" t="str">
        <v>Saturday</v>
      </c>
      <c r="H29" s="1" t="str">
        <f>VLOOKUP(C29,'Customer List'!B:D,3,)</f>
        <v>OutStation</v>
      </c>
    </row>
    <row r="30" spans="1:8" x14ac:dyDescent="0.25">
      <c r="A30" s="1">
        <v>400274</v>
      </c>
      <c r="B30" s="1">
        <v>3</v>
      </c>
      <c r="C30" s="1" t="str">
        <v>AURIGINE SERVICE</v>
      </c>
      <c r="D30" s="1">
        <v>4</v>
      </c>
      <c r="E30" s="1" t="str">
        <v>BioLegend</v>
      </c>
      <c r="F30" s="1" t="str">
        <v>Hyderabad</v>
      </c>
      <c r="G30" s="1" t="str">
        <v>Saturday</v>
      </c>
      <c r="H30" s="1" t="str">
        <f>VLOOKUP(C30,'Customer List'!B:D,3,)</f>
        <v>OutStation</v>
      </c>
    </row>
    <row r="31" spans="1:8" x14ac:dyDescent="0.25">
      <c r="A31" s="1">
        <v>400334</v>
      </c>
      <c r="B31" s="1">
        <v>2</v>
      </c>
      <c r="C31" s="1" t="str">
        <v>AURIGINE SERVICE</v>
      </c>
      <c r="D31" s="1">
        <v>4</v>
      </c>
      <c r="E31" s="1" t="str">
        <v>BioLegend</v>
      </c>
      <c r="F31" s="1" t="str">
        <v>Hyderabad</v>
      </c>
      <c r="G31" s="1" t="str">
        <v>Saturday</v>
      </c>
      <c r="H31" s="1" t="str">
        <f>VLOOKUP(C31,'Customer List'!B:D,3,)</f>
        <v>OutStation</v>
      </c>
    </row>
    <row r="32" spans="1:8" x14ac:dyDescent="0.25">
      <c r="A32" s="1">
        <v>422302</v>
      </c>
      <c r="B32" s="1">
        <v>3</v>
      </c>
      <c r="C32" s="1" t="str">
        <v>AURIGINE SERVICE</v>
      </c>
      <c r="D32" s="1">
        <v>4</v>
      </c>
      <c r="E32" s="1" t="str">
        <v>BioLegend</v>
      </c>
      <c r="F32" s="1" t="str">
        <v>Hyderabad</v>
      </c>
      <c r="G32" s="1" t="str">
        <v>Saturday</v>
      </c>
      <c r="H32" s="1" t="str">
        <f>VLOOKUP(C32,'Customer List'!B:D,3,)</f>
        <v>OutStation</v>
      </c>
    </row>
    <row r="33" spans="1:8" x14ac:dyDescent="0.25">
      <c r="A33" s="1">
        <v>405225</v>
      </c>
      <c r="B33" s="1">
        <v>1</v>
      </c>
      <c r="C33" s="1" t="str">
        <v>BIO AID</v>
      </c>
      <c r="D33" s="1">
        <v>4</v>
      </c>
      <c r="E33" s="1" t="str">
        <v>BioLegend</v>
      </c>
      <c r="F33" s="1" t="str">
        <v>Bhopal</v>
      </c>
      <c r="G33" s="1" t="str">
        <v>Saturday</v>
      </c>
      <c r="H33" s="1" t="str">
        <f>VLOOKUP(C33,'Customer List'!B:D,3,)</f>
        <v>OutStation</v>
      </c>
    </row>
    <row r="34" spans="1:8" x14ac:dyDescent="0.25">
      <c r="A34" s="1">
        <v>423201</v>
      </c>
      <c r="B34" s="1">
        <v>4</v>
      </c>
      <c r="C34" s="1" t="str">
        <v>BIO SOLUTION</v>
      </c>
      <c r="D34" s="1">
        <v>-20</v>
      </c>
      <c r="E34" s="1" t="str">
        <v>BioLegend</v>
      </c>
      <c r="F34" s="1" t="str">
        <v>Hyderabad</v>
      </c>
      <c r="G34" s="1" t="str">
        <v>Saturday</v>
      </c>
      <c r="H34" s="1" t="str">
        <f>VLOOKUP(C34,'Customer List'!B:D,3,)</f>
        <v>OutStation</v>
      </c>
    </row>
    <row r="35" spans="1:8" x14ac:dyDescent="0.25">
      <c r="A35" s="1">
        <v>846102</v>
      </c>
      <c r="B35" s="1">
        <v>1</v>
      </c>
      <c r="C35" s="1" t="str">
        <v>BIO SOLUTION</v>
      </c>
      <c r="D35" s="1">
        <v>4</v>
      </c>
      <c r="E35" s="1" t="str">
        <v>BioLegend</v>
      </c>
      <c r="F35" s="1" t="str">
        <v>Hyderabad</v>
      </c>
      <c r="G35" s="1" t="str">
        <v>Saturday</v>
      </c>
      <c r="H35" s="1" t="str">
        <f>VLOOKUP(C35,'Customer List'!B:D,3,)</f>
        <v>OutStation</v>
      </c>
    </row>
    <row r="36" spans="1:8" x14ac:dyDescent="0.25">
      <c r="A36" s="1">
        <v>906113</v>
      </c>
      <c r="B36" s="1">
        <v>1</v>
      </c>
      <c r="C36" s="1" t="str">
        <v>BIO SOLUTION</v>
      </c>
      <c r="D36" s="1">
        <v>4</v>
      </c>
      <c r="E36" s="1" t="str">
        <v>BioLegend</v>
      </c>
      <c r="F36" s="1" t="str">
        <v>Hyderabad</v>
      </c>
      <c r="G36" s="1" t="str">
        <v>Saturday</v>
      </c>
      <c r="H36" s="1" t="str">
        <f>VLOOKUP(C36,'Customer List'!B:D,3,)</f>
        <v>OutStation</v>
      </c>
    </row>
    <row r="37" spans="1:8" x14ac:dyDescent="0.25">
      <c r="A37" s="1">
        <v>316302</v>
      </c>
      <c r="B37" s="1">
        <v>2</v>
      </c>
      <c r="C37" s="1" t="str">
        <v>BIOCON</v>
      </c>
      <c r="D37" s="1">
        <v>4</v>
      </c>
      <c r="E37" s="1" t="str">
        <v>BioLegend</v>
      </c>
      <c r="F37" s="1" t="str">
        <v>Banglore</v>
      </c>
      <c r="G37" s="1" t="str">
        <v xml:space="preserve">Pending Confirmation By Customer </v>
      </c>
      <c r="H37" s="1" t="str">
        <f>VLOOKUP(C37,'Customer List'!B:D,3,)</f>
        <v>OutStation</v>
      </c>
    </row>
    <row r="38" spans="1:8" x14ac:dyDescent="0.25">
      <c r="A38" s="1">
        <v>740809</v>
      </c>
      <c r="B38" s="1">
        <v>1</v>
      </c>
      <c r="C38" s="1" t="str">
        <v>Demo Piece</v>
      </c>
      <c r="D38" s="1">
        <v>4</v>
      </c>
      <c r="E38" s="1" t="str">
        <v>BioLegend</v>
      </c>
      <c r="F38" s="1" t="e">
        <v>#N/A</v>
      </c>
      <c r="G38" s="1" t="str">
        <v>Mohan Sir, (Demo)</v>
      </c>
      <c r="H38" s="1" t="e">
        <f>VLOOKUP(C38,'Customer List'!B:D,3,)</f>
        <v>#N/A</v>
      </c>
    </row>
    <row r="39" spans="1:8" x14ac:dyDescent="0.25">
      <c r="A39" s="1">
        <v>356619</v>
      </c>
      <c r="B39" s="1">
        <v>1</v>
      </c>
      <c r="C39" s="1" t="str">
        <v>GK Bio</v>
      </c>
      <c r="D39" s="1">
        <v>4</v>
      </c>
      <c r="E39" s="1" t="str">
        <v>BioLegend</v>
      </c>
      <c r="F39" s="1" t="str">
        <v>Pune</v>
      </c>
      <c r="G39" s="1" t="str">
        <v>Saturday</v>
      </c>
      <c r="H39" s="1" t="str">
        <f>VLOOKUP(C39,'Customer List'!B:D,3,)</f>
        <v>OutStation</v>
      </c>
    </row>
    <row r="40" spans="1:8" x14ac:dyDescent="0.25">
      <c r="A40" s="1">
        <v>359413</v>
      </c>
      <c r="B40" s="1">
        <v>1</v>
      </c>
      <c r="C40" s="1" t="str">
        <v>GK Bio</v>
      </c>
      <c r="D40" s="1">
        <v>4</v>
      </c>
      <c r="E40" s="1" t="str">
        <v>BioLegend</v>
      </c>
      <c r="F40" s="1" t="str">
        <v>Pune</v>
      </c>
      <c r="G40" s="1" t="str">
        <v>Saturday</v>
      </c>
      <c r="H40" s="1" t="str">
        <f>VLOOKUP(C40,'Customer List'!B:D,3,)</f>
        <v>OutStation</v>
      </c>
    </row>
    <row r="41" spans="1:8" x14ac:dyDescent="0.25">
      <c r="A41" s="1">
        <v>360731</v>
      </c>
      <c r="B41" s="1">
        <v>1</v>
      </c>
      <c r="C41" s="1" t="str">
        <v>GK Bio</v>
      </c>
      <c r="D41" s="1">
        <v>4</v>
      </c>
      <c r="E41" s="1" t="str">
        <v>BioLegend</v>
      </c>
      <c r="F41" s="1" t="str">
        <v>Pune</v>
      </c>
      <c r="G41" s="1" t="str">
        <v>Saturday</v>
      </c>
      <c r="H41" s="1" t="str">
        <f>VLOOKUP(C41,'Customer List'!B:D,3,)</f>
        <v>OutStation</v>
      </c>
    </row>
    <row r="42" spans="1:8" x14ac:dyDescent="0.25">
      <c r="A42" s="1">
        <v>379207</v>
      </c>
      <c r="B42" s="1">
        <v>1</v>
      </c>
      <c r="C42" s="1" t="str">
        <v>GK Bio</v>
      </c>
      <c r="D42" s="1">
        <v>4</v>
      </c>
      <c r="E42" s="1" t="str">
        <v>BioLegend</v>
      </c>
      <c r="F42" s="1" t="str">
        <v>Pune</v>
      </c>
      <c r="G42" s="1" t="str">
        <v>Saturday</v>
      </c>
      <c r="H42" s="1" t="str">
        <f>VLOOKUP(C42,'Customer List'!B:D,3,)</f>
        <v>OutStation</v>
      </c>
    </row>
    <row r="43" spans="1:8" x14ac:dyDescent="0.25">
      <c r="A43" s="1" t="str">
        <v>BK011P</v>
      </c>
      <c r="B43" s="1">
        <v>1</v>
      </c>
      <c r="C43" s="1" t="str">
        <v>Goldlake</v>
      </c>
      <c r="D43" s="1">
        <v>4</v>
      </c>
      <c r="E43" s="1" t="str">
        <v>Cytoskeleton</v>
      </c>
      <c r="F43" s="1" t="str">
        <v>PUNE</v>
      </c>
      <c r="G43" s="1" t="str">
        <v>Saturday</v>
      </c>
      <c r="H43" s="1" t="str">
        <f>VLOOKUP(C43,'Customer List'!B:D,3,)</f>
        <v>OutStation</v>
      </c>
    </row>
    <row r="44" spans="1:8" x14ac:dyDescent="0.25">
      <c r="A44" s="1">
        <v>575304</v>
      </c>
      <c r="B44" s="1">
        <v>1</v>
      </c>
      <c r="C44" s="1" t="str">
        <v>HELIX</v>
      </c>
      <c r="D44" s="1">
        <v>-20</v>
      </c>
      <c r="E44" s="1" t="str">
        <v>BioLegend</v>
      </c>
      <c r="F44" s="1" t="str">
        <v>Kerala</v>
      </c>
      <c r="G44" s="1" t="str">
        <v>Saturday</v>
      </c>
      <c r="H44" s="1" t="str">
        <f>VLOOKUP(C44,'Customer List'!B:D,3,)</f>
        <v>OutStation</v>
      </c>
    </row>
    <row r="45" spans="1:8" x14ac:dyDescent="0.25">
      <c r="A45" s="1">
        <v>303706</v>
      </c>
      <c r="B45" s="1">
        <v>1</v>
      </c>
      <c r="C45" s="1" t="str">
        <v>Hinduja</v>
      </c>
      <c r="D45" s="1">
        <v>4</v>
      </c>
      <c r="E45" s="1" t="str">
        <v>BioLegend</v>
      </c>
      <c r="F45" s="1" t="str">
        <v>Mumbai</v>
      </c>
      <c r="G45" s="1" t="str">
        <v>PO Awaited</v>
      </c>
      <c r="H45" s="1" t="str">
        <f>VLOOKUP(C45,'Customer List'!B:D,3,)</f>
        <v>OutStation</v>
      </c>
    </row>
    <row r="46" spans="1:8" x14ac:dyDescent="0.25">
      <c r="A46" s="1">
        <v>369616</v>
      </c>
      <c r="B46" s="1">
        <v>1</v>
      </c>
      <c r="C46" s="1" t="str">
        <v>IMMUNEEL</v>
      </c>
      <c r="D46" s="1">
        <v>4</v>
      </c>
      <c r="E46" s="1" t="str">
        <v>BioLegend</v>
      </c>
      <c r="F46" s="1" t="str">
        <v>Banglore</v>
      </c>
      <c r="G46" s="1" t="str">
        <v>Saturday</v>
      </c>
      <c r="H46" s="1" t="str">
        <f>VLOOKUP(C46,'Customer List'!B:D,3,)</f>
        <v>OutStation</v>
      </c>
    </row>
    <row r="47" spans="1:8" x14ac:dyDescent="0.25">
      <c r="A47" s="1">
        <v>373746</v>
      </c>
      <c r="B47" s="1">
        <v>2</v>
      </c>
      <c r="C47" s="1" t="str">
        <v>IMMUNEEL</v>
      </c>
      <c r="D47" s="1">
        <v>4</v>
      </c>
      <c r="E47" s="1" t="str">
        <v>BioLegend</v>
      </c>
      <c r="F47" s="1" t="str">
        <v>Banglore</v>
      </c>
      <c r="G47" s="1" t="str">
        <v>Saturday</v>
      </c>
      <c r="H47" s="1" t="str">
        <f>VLOOKUP(C47,'Customer List'!B:D,3,)</f>
        <v>OutStation</v>
      </c>
    </row>
    <row r="48" spans="1:8" x14ac:dyDescent="0.25">
      <c r="A48" s="1">
        <v>426103</v>
      </c>
      <c r="B48" s="1">
        <v>1</v>
      </c>
      <c r="C48" s="1" t="str">
        <v>INTAS</v>
      </c>
      <c r="D48" s="1">
        <v>4</v>
      </c>
      <c r="E48" s="1" t="str">
        <v>BioLegend</v>
      </c>
      <c r="F48" s="1" t="str">
        <v>Ahemedabad</v>
      </c>
      <c r="G48" s="1" t="str">
        <v>Saturday</v>
      </c>
      <c r="H48" s="1" t="str">
        <f>VLOOKUP(C48,'Customer List'!B:D,3,)</f>
        <v>OutStation</v>
      </c>
    </row>
    <row r="49" spans="1:8" x14ac:dyDescent="0.25">
      <c r="A49" s="1">
        <v>303529</v>
      </c>
      <c r="B49" s="1">
        <v>2</v>
      </c>
      <c r="C49" s="1" t="str">
        <v>INVITRO</v>
      </c>
      <c r="D49" s="1">
        <v>4</v>
      </c>
      <c r="E49" s="1" t="str">
        <v>BioLegend</v>
      </c>
      <c r="F49" s="1" t="str">
        <v>Delhi</v>
      </c>
      <c r="G49" s="1" t="str">
        <v>Priyanka Madam</v>
      </c>
      <c r="H49" s="1" t="str">
        <f>VLOOKUP(C49,'Customer List'!B:D,3,)</f>
        <v>Local</v>
      </c>
    </row>
    <row r="50" spans="1:8" x14ac:dyDescent="0.25">
      <c r="A50" s="1" t="str">
        <v>FSP-3145-2</v>
      </c>
      <c r="B50" s="1">
        <v>1</v>
      </c>
      <c r="C50" s="1" t="str">
        <v>JNU</v>
      </c>
      <c r="D50" s="1">
        <v>4</v>
      </c>
      <c r="E50" s="1" t="str">
        <v>MABTECH</v>
      </c>
      <c r="F50" s="1" t="str">
        <v>DELHI</v>
      </c>
      <c r="G50" s="1" t="str">
        <v>Priyanka Madam</v>
      </c>
      <c r="H50" s="1" t="str">
        <f>VLOOKUP(C50,'Customer List'!B:D,3,)</f>
        <v>Local</v>
      </c>
    </row>
    <row r="51" spans="1:8" x14ac:dyDescent="0.25">
      <c r="A51" s="1" t="str">
        <v>VSGH12442-253046112</v>
      </c>
      <c r="B51" s="1">
        <v>1</v>
      </c>
      <c r="C51" s="1" t="str">
        <v>MANIPAL</v>
      </c>
      <c r="D51" s="1">
        <v>-80</v>
      </c>
      <c r="E51" s="1" t="str">
        <v>DHARMACON</v>
      </c>
      <c r="F51" s="1" t="str">
        <v>Banglore</v>
      </c>
      <c r="G51" s="1" t="str">
        <v>Saturday</v>
      </c>
      <c r="H51" s="1" t="str">
        <f>VLOOKUP(C51,'Customer List'!B:D,3,)</f>
        <v>OutStation</v>
      </c>
    </row>
    <row r="52" spans="1:8" x14ac:dyDescent="0.25">
      <c r="A52" s="1">
        <v>740379</v>
      </c>
      <c r="B52" s="1">
        <v>1</v>
      </c>
      <c r="C52" s="1" t="str">
        <v>MIRANDA</v>
      </c>
      <c r="D52" s="1">
        <v>4</v>
      </c>
      <c r="E52" s="1" t="str">
        <v>BioLegend</v>
      </c>
      <c r="F52" s="1" t="str">
        <v>Delhi</v>
      </c>
      <c r="G52" s="1" t="str">
        <v>Priyanka Madam (one Kit of 14pcs)</v>
      </c>
      <c r="H52" s="1" t="str">
        <f>VLOOKUP(C52,'Customer List'!B:D,3,)</f>
        <v>Local</v>
      </c>
    </row>
    <row r="53" spans="1:8" x14ac:dyDescent="0.25">
      <c r="A53" s="1">
        <v>740830</v>
      </c>
      <c r="B53" s="1">
        <v>1</v>
      </c>
      <c r="C53" s="1" t="str">
        <v>MIRANDA</v>
      </c>
      <c r="D53" s="1">
        <v>4</v>
      </c>
      <c r="E53" s="1" t="str">
        <v>BioLegend</v>
      </c>
      <c r="F53" s="1" t="str">
        <v>Delhi</v>
      </c>
      <c r="G53" s="1" t="str">
        <v>Priyanka Madam (one Kit of 14pcs)</v>
      </c>
      <c r="H53" s="1" t="str">
        <f>VLOOKUP(C53,'Customer List'!B:D,3,)</f>
        <v>Local</v>
      </c>
    </row>
    <row r="54" spans="1:8" x14ac:dyDescent="0.25">
      <c r="A54" s="1">
        <v>740831</v>
      </c>
      <c r="B54" s="1">
        <v>1</v>
      </c>
      <c r="C54" s="1" t="str">
        <v>MIRANDA</v>
      </c>
      <c r="D54" s="1">
        <v>4</v>
      </c>
      <c r="E54" s="1" t="str">
        <v>BioLegend</v>
      </c>
      <c r="F54" s="1" t="str">
        <v>Delhi</v>
      </c>
      <c r="G54" s="1" t="str">
        <v>Priyanka Madam (one Kit of 14pcs)</v>
      </c>
      <c r="H54" s="1" t="str">
        <f>VLOOKUP(C54,'Customer List'!B:D,3,)</f>
        <v>Local</v>
      </c>
    </row>
    <row r="55" spans="1:8" x14ac:dyDescent="0.25">
      <c r="A55" s="1">
        <v>740832</v>
      </c>
      <c r="B55" s="1">
        <v>1</v>
      </c>
      <c r="C55" s="1" t="str">
        <v>MIRANDA</v>
      </c>
      <c r="D55" s="1">
        <v>4</v>
      </c>
      <c r="E55" s="1" t="str">
        <v>BioLegend</v>
      </c>
      <c r="F55" s="1" t="str">
        <v>Delhi</v>
      </c>
      <c r="G55" s="1" t="str">
        <v>Priyanka Madam (one Kit of 14pcs)</v>
      </c>
      <c r="H55" s="1" t="str">
        <f>VLOOKUP(C55,'Customer List'!B:D,3,)</f>
        <v>Local</v>
      </c>
    </row>
    <row r="56" spans="1:8" x14ac:dyDescent="0.25">
      <c r="A56" s="1">
        <v>740833</v>
      </c>
      <c r="B56" s="1">
        <v>1</v>
      </c>
      <c r="C56" s="1" t="str">
        <v>MIRANDA</v>
      </c>
      <c r="D56" s="1">
        <v>4</v>
      </c>
      <c r="E56" s="1" t="str">
        <v>BioLegend</v>
      </c>
      <c r="F56" s="1" t="str">
        <v>Delhi</v>
      </c>
      <c r="G56" s="1" t="str">
        <v>Priyanka Madam (one Kit of 14pcs)</v>
      </c>
      <c r="H56" s="1" t="str">
        <f>VLOOKUP(C56,'Customer List'!B:D,3,)</f>
        <v>Local</v>
      </c>
    </row>
    <row r="57" spans="1:8" x14ac:dyDescent="0.25">
      <c r="A57" s="1">
        <v>740834</v>
      </c>
      <c r="B57" s="1">
        <v>1</v>
      </c>
      <c r="C57" s="1" t="str">
        <v>MIRANDA</v>
      </c>
      <c r="D57" s="1">
        <v>4</v>
      </c>
      <c r="E57" s="1" t="str">
        <v>BioLegend</v>
      </c>
      <c r="F57" s="1" t="str">
        <v>Delhi</v>
      </c>
      <c r="G57" s="1" t="str">
        <v>Priyanka Madam (one Kit of 14pcs)</v>
      </c>
      <c r="H57" s="1" t="str">
        <f>VLOOKUP(C57,'Customer List'!B:D,3,)</f>
        <v>Local</v>
      </c>
    </row>
    <row r="58" spans="1:8" x14ac:dyDescent="0.25">
      <c r="A58" s="1">
        <v>740835</v>
      </c>
      <c r="B58" s="1">
        <v>1</v>
      </c>
      <c r="C58" s="1" t="str">
        <v>MIRANDA</v>
      </c>
      <c r="D58" s="1">
        <v>4</v>
      </c>
      <c r="E58" s="1" t="str">
        <v>BioLegend</v>
      </c>
      <c r="F58" s="1" t="str">
        <v>Delhi</v>
      </c>
      <c r="G58" s="1" t="str">
        <v>Priyanka Madam (one Kit of 14pcs)</v>
      </c>
      <c r="H58" s="1" t="str">
        <f>VLOOKUP(C58,'Customer List'!B:D,3,)</f>
        <v>Local</v>
      </c>
    </row>
    <row r="59" spans="1:8" x14ac:dyDescent="0.25">
      <c r="A59" s="1">
        <v>740836</v>
      </c>
      <c r="B59" s="1">
        <v>1</v>
      </c>
      <c r="C59" s="1" t="str">
        <v>MIRANDA</v>
      </c>
      <c r="D59" s="1">
        <v>4</v>
      </c>
      <c r="E59" s="1" t="str">
        <v>BioLegend</v>
      </c>
      <c r="F59" s="1" t="str">
        <v>Delhi</v>
      </c>
      <c r="G59" s="1" t="str">
        <v>Priyanka Madam (one Kit of 14pcs)</v>
      </c>
      <c r="H59" s="1" t="str">
        <f>VLOOKUP(C59,'Customer List'!B:D,3,)</f>
        <v>Local</v>
      </c>
    </row>
    <row r="60" spans="1:8" x14ac:dyDescent="0.25">
      <c r="A60" s="1">
        <v>740837</v>
      </c>
      <c r="B60" s="1">
        <v>1</v>
      </c>
      <c r="C60" s="1" t="str">
        <v>MIRANDA</v>
      </c>
      <c r="D60" s="1">
        <v>4</v>
      </c>
      <c r="E60" s="1" t="str">
        <v>BioLegend</v>
      </c>
      <c r="F60" s="1" t="str">
        <v>Delhi</v>
      </c>
      <c r="G60" s="1" t="str">
        <v>Priyanka Madam (one Kit of 14pcs)</v>
      </c>
      <c r="H60" s="1" t="str">
        <f>VLOOKUP(C60,'Customer List'!B:D,3,)</f>
        <v>Local</v>
      </c>
    </row>
    <row r="61" spans="1:8" x14ac:dyDescent="0.25">
      <c r="A61" s="1">
        <v>740838</v>
      </c>
      <c r="B61" s="1">
        <v>1</v>
      </c>
      <c r="C61" s="1" t="str">
        <v>MIRANDA</v>
      </c>
      <c r="D61" s="1">
        <v>4</v>
      </c>
      <c r="E61" s="1" t="str">
        <v>BioLegend</v>
      </c>
      <c r="F61" s="1" t="str">
        <v>Delhi</v>
      </c>
      <c r="G61" s="1" t="str">
        <v>Priyanka Madam (one Kit of 14pcs)</v>
      </c>
      <c r="H61" s="1" t="str">
        <f>VLOOKUP(C61,'Customer List'!B:D,3,)</f>
        <v>Local</v>
      </c>
    </row>
    <row r="62" spans="1:8" x14ac:dyDescent="0.25">
      <c r="A62" s="1">
        <v>740840</v>
      </c>
      <c r="B62" s="1">
        <v>1</v>
      </c>
      <c r="C62" s="1" t="str">
        <v>MIRANDA</v>
      </c>
      <c r="D62" s="1">
        <v>4</v>
      </c>
      <c r="E62" s="1" t="str">
        <v>BioLegend</v>
      </c>
      <c r="F62" s="1" t="str">
        <v>Delhi</v>
      </c>
      <c r="G62" s="1" t="str">
        <v>Priyanka Madam (one Kit of 14pcs)</v>
      </c>
      <c r="H62" s="1" t="str">
        <f>VLOOKUP(C62,'Customer List'!B:D,3,)</f>
        <v>Local</v>
      </c>
    </row>
    <row r="63" spans="1:8" x14ac:dyDescent="0.25">
      <c r="A63" s="1">
        <v>740843</v>
      </c>
      <c r="B63" s="1">
        <v>1</v>
      </c>
      <c r="C63" s="1" t="str">
        <v>MIRANDA</v>
      </c>
      <c r="D63" s="1">
        <v>4</v>
      </c>
      <c r="E63" s="1" t="str">
        <v>BioLegend</v>
      </c>
      <c r="F63" s="1" t="str">
        <v>Delhi</v>
      </c>
      <c r="G63" s="1" t="str">
        <v>Priyanka Madam (one Kit of 14pcs)</v>
      </c>
      <c r="H63" s="1" t="str">
        <f>VLOOKUP(C63,'Customer List'!B:D,3,)</f>
        <v>Local</v>
      </c>
    </row>
    <row r="64" spans="1:8" x14ac:dyDescent="0.25">
      <c r="A64" s="1">
        <v>740844</v>
      </c>
      <c r="B64" s="1">
        <v>1</v>
      </c>
      <c r="C64" s="1" t="str">
        <v>MIRANDA</v>
      </c>
      <c r="D64" s="1">
        <v>4</v>
      </c>
      <c r="E64" s="1" t="str">
        <v>BioLegend</v>
      </c>
      <c r="F64" s="1" t="str">
        <v>Delhi</v>
      </c>
      <c r="G64" s="1" t="str">
        <v>Priyanka Madam (one Kit of 14pcs)</v>
      </c>
      <c r="H64" s="1" t="str">
        <f>VLOOKUP(C64,'Customer List'!B:D,3,)</f>
        <v>Local</v>
      </c>
    </row>
    <row r="65" spans="1:8" x14ac:dyDescent="0.25">
      <c r="A65" s="1">
        <v>741446</v>
      </c>
      <c r="B65" s="1">
        <v>1</v>
      </c>
      <c r="C65" s="1" t="str">
        <v>MIRANDA</v>
      </c>
      <c r="D65" s="1">
        <v>4</v>
      </c>
      <c r="E65" s="1" t="str">
        <v>BioLegend</v>
      </c>
      <c r="F65" s="1" t="str">
        <v>Delhi</v>
      </c>
      <c r="G65" s="1" t="str">
        <v>Priyanka Madam (one Kit of 14pcs)</v>
      </c>
      <c r="H65" s="1" t="str">
        <f>VLOOKUP(C65,'Customer List'!B:D,3,)</f>
        <v>Local</v>
      </c>
    </row>
    <row r="66" spans="1:8" x14ac:dyDescent="0.25">
      <c r="A66" s="1">
        <v>335917</v>
      </c>
      <c r="B66" s="1">
        <v>1</v>
      </c>
      <c r="C66" s="1" t="str">
        <v>Nanogen Healthcare</v>
      </c>
      <c r="D66" s="1">
        <v>4</v>
      </c>
      <c r="E66" s="1" t="str">
        <v>BioLegend</v>
      </c>
      <c r="F66" s="1" t="str">
        <v>Delhi</v>
      </c>
      <c r="G66" s="1" t="str">
        <v>Priyanka Madam</v>
      </c>
      <c r="H66" s="1" t="str">
        <f>VLOOKUP(C66,'Customer List'!B:D,3,)</f>
        <v>Local</v>
      </c>
    </row>
    <row r="67" spans="1:8" x14ac:dyDescent="0.25">
      <c r="A67" s="1" t="str">
        <v>G-CUSTOM-1177531</v>
      </c>
      <c r="B67" s="1">
        <v>1</v>
      </c>
      <c r="C67" s="1" t="str">
        <v>NCBS</v>
      </c>
      <c r="D67" s="1">
        <v>-20</v>
      </c>
      <c r="E67" s="1" t="str">
        <v>DHARMACON</v>
      </c>
      <c r="F67" s="1" t="str">
        <v>Banglore</v>
      </c>
      <c r="G67" s="1" t="str">
        <v>Saturday</v>
      </c>
      <c r="H67" s="1" t="str">
        <f>VLOOKUP(C67,'Customer List'!B:D,3,)</f>
        <v>OutStation</v>
      </c>
    </row>
    <row r="68" spans="1:8" x14ac:dyDescent="0.25">
      <c r="A68" s="1" t="str">
        <v>G-CUSTOM-1177536</v>
      </c>
      <c r="B68" s="1">
        <v>1</v>
      </c>
      <c r="C68" s="1" t="str">
        <v>NCBS</v>
      </c>
      <c r="D68" s="1">
        <v>-20</v>
      </c>
      <c r="E68" s="1" t="str">
        <v>DHARMACON</v>
      </c>
      <c r="F68" s="1" t="str">
        <v>Banglore</v>
      </c>
      <c r="G68" s="1" t="str">
        <v>Saturday</v>
      </c>
      <c r="H68" s="1" t="str">
        <f>VLOOKUP(C68,'Customer List'!B:D,3,)</f>
        <v>OutStation</v>
      </c>
    </row>
    <row r="69" spans="1:8" x14ac:dyDescent="0.25">
      <c r="A69" s="1" t="str">
        <v>D-001810-10-05</v>
      </c>
      <c r="B69" s="1">
        <v>2</v>
      </c>
      <c r="C69" s="1" t="str">
        <v>NCBS</v>
      </c>
      <c r="D69" s="1">
        <v>-20</v>
      </c>
      <c r="E69" s="1" t="str">
        <v>DHARMACON</v>
      </c>
      <c r="F69" s="1" t="str">
        <v>Banglore</v>
      </c>
      <c r="G69" s="1" t="str">
        <v>Saturday</v>
      </c>
      <c r="H69" s="1" t="str">
        <f>VLOOKUP(C69,'Customer List'!B:D,3,)</f>
        <v>OutStation</v>
      </c>
    </row>
    <row r="70" spans="1:8" x14ac:dyDescent="0.25">
      <c r="A70" s="1" t="str">
        <v>B-002000-UB-100</v>
      </c>
      <c r="B70" s="1">
        <v>1</v>
      </c>
      <c r="C70" s="1" t="str">
        <v>NCBS</v>
      </c>
      <c r="D70" s="1">
        <v>4</v>
      </c>
      <c r="E70" s="1" t="str">
        <v>DHARMACON</v>
      </c>
      <c r="F70" s="1" t="str">
        <v>Banglore</v>
      </c>
      <c r="G70" s="1" t="str">
        <v>Saturday</v>
      </c>
      <c r="H70" s="1" t="str">
        <f>VLOOKUP(C70,'Customer List'!B:D,3,)</f>
        <v>OutStation</v>
      </c>
    </row>
    <row r="71" spans="1:8" x14ac:dyDescent="0.25">
      <c r="A71" s="1" t="str">
        <v>T-2004-02</v>
      </c>
      <c r="B71" s="1">
        <v>3</v>
      </c>
      <c r="C71" s="1" t="str">
        <v>NCBS</v>
      </c>
      <c r="D71" s="1">
        <v>4</v>
      </c>
      <c r="E71" s="1" t="str">
        <v>DHARMACON</v>
      </c>
      <c r="F71" s="1" t="str">
        <v>Banglore</v>
      </c>
      <c r="G71" s="1" t="str">
        <v>Saturday</v>
      </c>
      <c r="H71" s="1" t="str">
        <f>VLOOKUP(C71,'Customer List'!B:D,3,)</f>
        <v>OutStation</v>
      </c>
    </row>
    <row r="72" spans="1:8" x14ac:dyDescent="0.25">
      <c r="A72" s="1">
        <v>156604</v>
      </c>
      <c r="B72" s="1">
        <v>1</v>
      </c>
      <c r="C72" s="1" t="str">
        <v>NCCS</v>
      </c>
      <c r="D72" s="1">
        <v>4</v>
      </c>
      <c r="E72" s="1" t="str">
        <v>BioLegend</v>
      </c>
      <c r="F72" s="1" t="str">
        <v>Pune</v>
      </c>
      <c r="G72" s="1" t="str">
        <v>Saturday</v>
      </c>
      <c r="H72" s="1" t="str">
        <f>VLOOKUP(C72,'Customer List'!B:D,3,)</f>
        <v>OutStation</v>
      </c>
    </row>
    <row r="73" spans="1:8" x14ac:dyDescent="0.25">
      <c r="A73" s="1">
        <v>426202</v>
      </c>
      <c r="B73" s="1">
        <v>6</v>
      </c>
      <c r="C73" s="1" t="str">
        <v>NCCS</v>
      </c>
      <c r="D73" s="1" t="str">
        <v>RT</v>
      </c>
      <c r="E73" s="1" t="str">
        <v>BioLegend</v>
      </c>
      <c r="F73" s="1" t="str">
        <v>Pune</v>
      </c>
      <c r="G73" s="1" t="str">
        <v>Saturday</v>
      </c>
      <c r="H73" s="1" t="str">
        <f>VLOOKUP(C73,'Customer List'!B:D,3,)</f>
        <v>OutStation</v>
      </c>
    </row>
    <row r="74" spans="1:8" x14ac:dyDescent="0.25">
      <c r="A74" s="1">
        <v>582304</v>
      </c>
      <c r="B74" s="1">
        <v>1</v>
      </c>
      <c r="C74" s="1" t="str">
        <v>NCCS</v>
      </c>
      <c r="D74" s="1">
        <v>-20</v>
      </c>
      <c r="E74" s="1" t="str">
        <v>BioLegend</v>
      </c>
      <c r="F74" s="1" t="str">
        <v>Pune</v>
      </c>
      <c r="G74" s="1" t="str">
        <v>Saturday</v>
      </c>
      <c r="H74" s="1" t="str">
        <f>VLOOKUP(C74,'Customer List'!B:D,3,)</f>
        <v>OutStation</v>
      </c>
    </row>
    <row r="75" spans="1:8" x14ac:dyDescent="0.25">
      <c r="A75" s="1">
        <v>921304</v>
      </c>
      <c r="B75" s="1">
        <v>1</v>
      </c>
      <c r="C75" s="1" t="str">
        <v>NCCS</v>
      </c>
      <c r="D75" s="1">
        <v>4</v>
      </c>
      <c r="E75" s="1" t="str">
        <v>BioLegend</v>
      </c>
      <c r="F75" s="1" t="str">
        <v>Pune</v>
      </c>
      <c r="G75" s="1" t="str">
        <v>Saturday</v>
      </c>
      <c r="H75" s="1" t="str">
        <f>VLOOKUP(C75,'Customer List'!B:D,3,)</f>
        <v>OutStation</v>
      </c>
    </row>
    <row r="76" spans="1:8" x14ac:dyDescent="0.25">
      <c r="A76" s="1">
        <v>926201</v>
      </c>
      <c r="B76" s="1">
        <v>1</v>
      </c>
      <c r="C76" s="1" t="str">
        <v>NCCS</v>
      </c>
      <c r="D76" s="1" t="str">
        <v>RT</v>
      </c>
      <c r="E76" s="1" t="str">
        <v>BioLegend</v>
      </c>
      <c r="F76" s="1" t="str">
        <v>Pune</v>
      </c>
      <c r="G76" s="1" t="str">
        <v>Saturday</v>
      </c>
      <c r="H76" s="1" t="str">
        <f>VLOOKUP(C76,'Customer List'!B:D,3,)</f>
        <v>OutStation</v>
      </c>
    </row>
    <row r="77" spans="1:8" x14ac:dyDescent="0.25">
      <c r="A77" s="1" t="str">
        <v>MQ-050325-01-0002</v>
      </c>
      <c r="B77" s="1">
        <v>1</v>
      </c>
      <c r="C77" s="1" t="str">
        <v>NIAB</v>
      </c>
      <c r="D77" s="1">
        <v>-20</v>
      </c>
      <c r="E77" s="1" t="str">
        <v>Dharmacon</v>
      </c>
      <c r="F77" s="1" t="str">
        <v>Hyderabad</v>
      </c>
      <c r="G77" s="1" t="str">
        <v>Saturday (Challan)</v>
      </c>
      <c r="H77" s="1" t="str">
        <f>VLOOKUP(C77,'Customer List'!B:D,3,)</f>
        <v>OutStation</v>
      </c>
    </row>
    <row r="78" spans="1:8" x14ac:dyDescent="0.25">
      <c r="A78" s="1">
        <v>100222</v>
      </c>
      <c r="B78" s="1">
        <v>1</v>
      </c>
      <c r="C78" s="1" t="str">
        <v>NII</v>
      </c>
      <c r="D78" s="1">
        <v>4</v>
      </c>
      <c r="E78" s="1" t="str">
        <v>BioLegend</v>
      </c>
      <c r="F78" s="1" t="str">
        <v>Delhi</v>
      </c>
      <c r="G78" s="1" t="str">
        <v>Priyanka Madam</v>
      </c>
      <c r="H78" s="1" t="str">
        <f>VLOOKUP(C78,'Customer List'!B:D,3,)</f>
        <v>Local</v>
      </c>
    </row>
    <row r="79" spans="1:8" x14ac:dyDescent="0.25">
      <c r="A79" s="1">
        <v>101243</v>
      </c>
      <c r="B79" s="1">
        <v>1</v>
      </c>
      <c r="C79" s="1" t="str">
        <v>NII</v>
      </c>
      <c r="D79" s="1">
        <v>4</v>
      </c>
      <c r="E79" s="1" t="str">
        <v>BioLegend</v>
      </c>
      <c r="F79" s="1" t="str">
        <v>Delhi</v>
      </c>
      <c r="G79" s="1" t="str">
        <v>Priyanka Madam</v>
      </c>
      <c r="H79" s="1" t="str">
        <f>VLOOKUP(C79,'Customer List'!B:D,3,)</f>
        <v>Local</v>
      </c>
    </row>
    <row r="80" spans="1:8" x14ac:dyDescent="0.25">
      <c r="A80" s="1">
        <v>103056</v>
      </c>
      <c r="B80" s="1">
        <v>1</v>
      </c>
      <c r="C80" s="1" t="str">
        <v>NII</v>
      </c>
      <c r="D80" s="1">
        <v>4</v>
      </c>
      <c r="E80" s="1" t="str">
        <v>BioLegend</v>
      </c>
      <c r="F80" s="1" t="str">
        <v>Delhi</v>
      </c>
      <c r="G80" s="1" t="str">
        <v>Priyanka Madam</v>
      </c>
      <c r="H80" s="1" t="str">
        <f>VLOOKUP(C80,'Customer List'!B:D,3,)</f>
        <v>Local</v>
      </c>
    </row>
    <row r="81" spans="1:8" x14ac:dyDescent="0.25">
      <c r="A81" s="1">
        <v>106310</v>
      </c>
      <c r="B81" s="1">
        <v>1</v>
      </c>
      <c r="C81" s="1" t="str">
        <v>NII</v>
      </c>
      <c r="D81" s="1">
        <v>4</v>
      </c>
      <c r="E81" s="1" t="str">
        <v>BioLegend</v>
      </c>
      <c r="F81" s="1" t="str">
        <v>Delhi</v>
      </c>
      <c r="G81" s="1" t="str">
        <v>Priyanka Madam</v>
      </c>
      <c r="H81" s="1" t="str">
        <f>VLOOKUP(C81,'Customer List'!B:D,3,)</f>
        <v>Local</v>
      </c>
    </row>
    <row r="82" spans="1:8" x14ac:dyDescent="0.25">
      <c r="A82" s="1">
        <v>107632</v>
      </c>
      <c r="B82" s="1">
        <v>1</v>
      </c>
      <c r="C82" s="1" t="str">
        <v>NII</v>
      </c>
      <c r="D82" s="1">
        <v>4</v>
      </c>
      <c r="E82" s="1" t="str">
        <v>BioLegend</v>
      </c>
      <c r="F82" s="1" t="str">
        <v>Delhi</v>
      </c>
      <c r="G82" s="1" t="str">
        <v>Priyanka Madam</v>
      </c>
      <c r="H82" s="1" t="str">
        <f>VLOOKUP(C82,'Customer List'!B:D,3,)</f>
        <v>Local</v>
      </c>
    </row>
    <row r="83" spans="1:8" x14ac:dyDescent="0.25">
      <c r="A83" s="1">
        <v>115505</v>
      </c>
      <c r="B83" s="1">
        <v>1</v>
      </c>
      <c r="C83" s="1" t="str">
        <v>NII</v>
      </c>
      <c r="D83" s="1">
        <v>4</v>
      </c>
      <c r="E83" s="1" t="str">
        <v>BioLegend</v>
      </c>
      <c r="F83" s="1" t="str">
        <v>Delhi</v>
      </c>
      <c r="G83" s="1" t="str">
        <v>Priyanka Madam</v>
      </c>
      <c r="H83" s="1" t="str">
        <f>VLOOKUP(C83,'Customer List'!B:D,3,)</f>
        <v>Local</v>
      </c>
    </row>
    <row r="84" spans="1:8" x14ac:dyDescent="0.25">
      <c r="A84" s="1">
        <v>117318</v>
      </c>
      <c r="B84" s="1">
        <v>1</v>
      </c>
      <c r="C84" s="1" t="str">
        <v>NII</v>
      </c>
      <c r="D84" s="1">
        <v>4</v>
      </c>
      <c r="E84" s="1" t="str">
        <v>BioLegend</v>
      </c>
      <c r="F84" s="1" t="str">
        <v>Delhi</v>
      </c>
      <c r="G84" s="1" t="str">
        <v>Priyanka Madam</v>
      </c>
      <c r="H84" s="1" t="str">
        <f>VLOOKUP(C84,'Customer List'!B:D,3,)</f>
        <v>Local</v>
      </c>
    </row>
    <row r="85" spans="1:8" x14ac:dyDescent="0.25">
      <c r="A85" s="1">
        <v>119721</v>
      </c>
      <c r="B85" s="1">
        <v>1</v>
      </c>
      <c r="C85" s="1" t="str">
        <v>NII</v>
      </c>
      <c r="D85" s="1">
        <v>4</v>
      </c>
      <c r="E85" s="1" t="str">
        <v>BioLegend</v>
      </c>
      <c r="F85" s="1" t="str">
        <v>Delhi</v>
      </c>
      <c r="G85" s="1" t="str">
        <v>Priyanka Madam</v>
      </c>
      <c r="H85" s="1" t="str">
        <f>VLOOKUP(C85,'Customer List'!B:D,3,)</f>
        <v>Local</v>
      </c>
    </row>
    <row r="86" spans="1:8" x14ac:dyDescent="0.25">
      <c r="A86" s="1">
        <v>121610</v>
      </c>
      <c r="B86" s="1">
        <v>1</v>
      </c>
      <c r="C86" s="1" t="str">
        <v>NII</v>
      </c>
      <c r="D86" s="1">
        <v>4</v>
      </c>
      <c r="E86" s="1" t="str">
        <v>BioLegend</v>
      </c>
      <c r="F86" s="1" t="str">
        <v>Delhi</v>
      </c>
      <c r="G86" s="1" t="str">
        <v>Priyanka Madam</v>
      </c>
      <c r="H86" s="1" t="str">
        <f>VLOOKUP(C86,'Customer List'!B:D,3,)</f>
        <v>Local</v>
      </c>
    </row>
    <row r="87" spans="1:8" x14ac:dyDescent="0.25">
      <c r="A87" s="1">
        <v>123109</v>
      </c>
      <c r="B87" s="1">
        <v>1</v>
      </c>
      <c r="C87" s="1" t="str">
        <v>NII</v>
      </c>
      <c r="D87" s="1">
        <v>4</v>
      </c>
      <c r="E87" s="1" t="str">
        <v>BioLegend</v>
      </c>
      <c r="F87" s="1" t="str">
        <v>Delhi</v>
      </c>
      <c r="G87" s="1" t="str">
        <v>Priyanka Madam</v>
      </c>
      <c r="H87" s="1" t="str">
        <f>VLOOKUP(C87,'Customer List'!B:D,3,)</f>
        <v>Local</v>
      </c>
    </row>
    <row r="88" spans="1:8" x14ac:dyDescent="0.25">
      <c r="A88" s="1">
        <v>125219</v>
      </c>
      <c r="B88" s="1">
        <v>2</v>
      </c>
      <c r="C88" s="1" t="str">
        <v>NII</v>
      </c>
      <c r="D88" s="1">
        <v>4</v>
      </c>
      <c r="E88" s="1" t="str">
        <v>BioLegend</v>
      </c>
      <c r="F88" s="1" t="str">
        <v>Delhi</v>
      </c>
      <c r="G88" s="1" t="str">
        <v>Priyanka Madam</v>
      </c>
      <c r="H88" s="1" t="str">
        <f>VLOOKUP(C88,'Customer List'!B:D,3,)</f>
        <v>Local</v>
      </c>
    </row>
    <row r="89" spans="1:8" x14ac:dyDescent="0.25">
      <c r="A89" s="1">
        <v>127647</v>
      </c>
      <c r="B89" s="1">
        <v>1</v>
      </c>
      <c r="C89" s="1" t="str">
        <v>NII</v>
      </c>
      <c r="D89" s="1">
        <v>4</v>
      </c>
      <c r="E89" s="1" t="str">
        <v>BioLegend</v>
      </c>
      <c r="F89" s="1" t="str">
        <v>Delhi</v>
      </c>
      <c r="G89" s="1" t="str">
        <v>Priyanka Madam</v>
      </c>
      <c r="H89" s="1" t="str">
        <f>VLOOKUP(C89,'Customer List'!B:D,3,)</f>
        <v>Local</v>
      </c>
    </row>
    <row r="90" spans="1:8" x14ac:dyDescent="0.25">
      <c r="A90" s="1">
        <v>128016</v>
      </c>
      <c r="B90" s="1">
        <v>1</v>
      </c>
      <c r="C90" s="1" t="str">
        <v>NII</v>
      </c>
      <c r="D90" s="1">
        <v>4</v>
      </c>
      <c r="E90" s="1" t="str">
        <v>BioLegend</v>
      </c>
      <c r="F90" s="1" t="str">
        <v>Delhi</v>
      </c>
      <c r="G90" s="1" t="str">
        <v>Priyanka Madam</v>
      </c>
      <c r="H90" s="1" t="str">
        <f>VLOOKUP(C90,'Customer List'!B:D,3,)</f>
        <v>Local</v>
      </c>
    </row>
    <row r="91" spans="1:8" x14ac:dyDescent="0.25">
      <c r="A91" s="1">
        <v>133518</v>
      </c>
      <c r="B91" s="1">
        <v>1</v>
      </c>
      <c r="C91" s="1" t="str">
        <v>NII</v>
      </c>
      <c r="D91" s="1">
        <v>4</v>
      </c>
      <c r="E91" s="1" t="str">
        <v>BioLegend</v>
      </c>
      <c r="F91" s="1" t="str">
        <v>Delhi</v>
      </c>
      <c r="G91" s="1" t="str">
        <v>Priyanka Madam</v>
      </c>
      <c r="H91" s="1" t="str">
        <f>VLOOKUP(C91,'Customer List'!B:D,3,)</f>
        <v>Local</v>
      </c>
    </row>
    <row r="92" spans="1:8" x14ac:dyDescent="0.25">
      <c r="A92" s="1">
        <v>135221</v>
      </c>
      <c r="B92" s="1">
        <v>1</v>
      </c>
      <c r="C92" s="1" t="str">
        <v>NII</v>
      </c>
      <c r="D92" s="1">
        <v>4</v>
      </c>
      <c r="E92" s="1" t="str">
        <v>BioLegend</v>
      </c>
      <c r="F92" s="1" t="str">
        <v>Delhi</v>
      </c>
      <c r="G92" s="1" t="str">
        <v>Priyanka Madam</v>
      </c>
      <c r="H92" s="1" t="str">
        <f>VLOOKUP(C92,'Customer List'!B:D,3,)</f>
        <v>Local</v>
      </c>
    </row>
    <row r="93" spans="1:8" x14ac:dyDescent="0.25">
      <c r="A93" s="1">
        <v>149014</v>
      </c>
      <c r="B93" s="1">
        <v>1</v>
      </c>
      <c r="C93" s="1" t="str">
        <v>NII</v>
      </c>
      <c r="D93" s="1">
        <v>4</v>
      </c>
      <c r="E93" s="1" t="str">
        <v>BioLegend</v>
      </c>
      <c r="F93" s="1" t="str">
        <v>Delhi</v>
      </c>
      <c r="G93" s="1" t="str">
        <v>Priyanka Madam</v>
      </c>
      <c r="H93" s="1" t="str">
        <f>VLOOKUP(C93,'Customer List'!B:D,3,)</f>
        <v>Local</v>
      </c>
    </row>
    <row r="94" spans="1:8" x14ac:dyDescent="0.25">
      <c r="A94" s="1">
        <v>154319</v>
      </c>
      <c r="B94" s="1">
        <v>1</v>
      </c>
      <c r="C94" s="1" t="str">
        <v>NII</v>
      </c>
      <c r="D94" s="1">
        <v>4</v>
      </c>
      <c r="E94" s="1" t="str">
        <v>BioLegend</v>
      </c>
      <c r="F94" s="1" t="str">
        <v>Delhi</v>
      </c>
      <c r="G94" s="1" t="str">
        <v>Priyanka Madam</v>
      </c>
      <c r="H94" s="1" t="str">
        <f>VLOOKUP(C94,'Customer List'!B:D,3,)</f>
        <v>Local</v>
      </c>
    </row>
    <row r="95" spans="1:8" x14ac:dyDescent="0.25">
      <c r="A95" s="1">
        <v>156104</v>
      </c>
      <c r="B95" s="1">
        <v>1</v>
      </c>
      <c r="C95" s="1" t="str">
        <v>NII</v>
      </c>
      <c r="D95" s="1">
        <v>4</v>
      </c>
      <c r="E95" s="1" t="str">
        <v>BioLegend</v>
      </c>
      <c r="F95" s="1" t="str">
        <v>Delhi</v>
      </c>
      <c r="G95" s="1" t="str">
        <v>Priyanka Madam</v>
      </c>
      <c r="H95" s="1" t="str">
        <f>VLOOKUP(C95,'Customer List'!B:D,3,)</f>
        <v>Local</v>
      </c>
    </row>
    <row r="96" spans="1:8" x14ac:dyDescent="0.25">
      <c r="A96" s="1">
        <v>156543</v>
      </c>
      <c r="B96" s="1">
        <v>1</v>
      </c>
      <c r="C96" s="1" t="str">
        <v>NII</v>
      </c>
      <c r="D96" s="1">
        <v>4</v>
      </c>
      <c r="E96" s="1" t="str">
        <v>BioLegend</v>
      </c>
      <c r="F96" s="1" t="str">
        <v>Delhi</v>
      </c>
      <c r="G96" s="1" t="str">
        <v>Priyanka Madam</v>
      </c>
      <c r="H96" s="1" t="str">
        <f>VLOOKUP(C96,'Customer List'!B:D,3,)</f>
        <v>Local</v>
      </c>
    </row>
    <row r="97" spans="1:8" x14ac:dyDescent="0.25">
      <c r="A97" s="1">
        <v>161214</v>
      </c>
      <c r="B97" s="1">
        <v>1</v>
      </c>
      <c r="C97" s="1" t="str">
        <v>NII</v>
      </c>
      <c r="D97" s="1">
        <v>4</v>
      </c>
      <c r="E97" s="1" t="str">
        <v>BioLegend</v>
      </c>
      <c r="F97" s="1" t="str">
        <v>Delhi</v>
      </c>
      <c r="G97" s="1" t="str">
        <v>Priyanka Madam</v>
      </c>
      <c r="H97" s="1" t="str">
        <f>VLOOKUP(C97,'Customer List'!B:D,3,)</f>
        <v>Local</v>
      </c>
    </row>
    <row r="98" spans="1:8" x14ac:dyDescent="0.25">
      <c r="A98" s="1">
        <v>302645</v>
      </c>
      <c r="B98" s="1">
        <v>1</v>
      </c>
      <c r="C98" s="1" t="str">
        <v>NII</v>
      </c>
      <c r="D98" s="1">
        <v>4</v>
      </c>
      <c r="E98" s="1" t="str">
        <v>BioLegend</v>
      </c>
      <c r="F98" s="1" t="str">
        <v>Delhi</v>
      </c>
      <c r="G98" s="1" t="str">
        <v>Priyanka Madam</v>
      </c>
      <c r="H98" s="1" t="str">
        <f>VLOOKUP(C98,'Customer List'!B:D,3,)</f>
        <v>Local</v>
      </c>
    </row>
    <row r="99" spans="1:8" x14ac:dyDescent="0.25">
      <c r="A99" s="1">
        <v>304035</v>
      </c>
      <c r="B99" s="1">
        <v>1</v>
      </c>
      <c r="C99" s="1" t="str">
        <v>NII</v>
      </c>
      <c r="D99" s="1">
        <v>4</v>
      </c>
      <c r="E99" s="1" t="str">
        <v>BioLegend</v>
      </c>
      <c r="F99" s="1" t="str">
        <v>Delhi</v>
      </c>
      <c r="G99" s="1" t="str">
        <v>Priyanka Madam</v>
      </c>
      <c r="H99" s="1" t="str">
        <f>VLOOKUP(C99,'Customer List'!B:D,3,)</f>
        <v>Local</v>
      </c>
    </row>
    <row r="100" spans="1:8" x14ac:dyDescent="0.25">
      <c r="A100" s="1">
        <v>310933</v>
      </c>
      <c r="B100" s="1">
        <v>1</v>
      </c>
      <c r="C100" s="1" t="str">
        <v>NII</v>
      </c>
      <c r="D100" s="1">
        <v>4</v>
      </c>
      <c r="E100" s="1" t="str">
        <v>BioLegend</v>
      </c>
      <c r="F100" s="1" t="str">
        <v>Delhi</v>
      </c>
      <c r="G100" s="1" t="str">
        <v>Priyanka Madam</v>
      </c>
      <c r="H100" s="1" t="str">
        <f>VLOOKUP(C100,'Customer List'!B:D,3,)</f>
        <v>Local</v>
      </c>
    </row>
    <row r="101" spans="1:8" x14ac:dyDescent="0.25">
      <c r="A101" s="1">
        <v>317417</v>
      </c>
      <c r="B101" s="1">
        <v>1</v>
      </c>
      <c r="C101" s="1" t="str">
        <v>NII</v>
      </c>
      <c r="D101" s="1">
        <v>4</v>
      </c>
      <c r="E101" s="1" t="str">
        <v>BioLegend</v>
      </c>
      <c r="F101" s="1" t="str">
        <v>Delhi</v>
      </c>
      <c r="G101" s="1" t="str">
        <v>Priyanka Madam</v>
      </c>
      <c r="H101" s="1" t="str">
        <f>VLOOKUP(C101,'Customer List'!B:D,3,)</f>
        <v>Local</v>
      </c>
    </row>
    <row r="102" spans="1:8" x14ac:dyDescent="0.25">
      <c r="A102" s="1">
        <v>364102</v>
      </c>
      <c r="B102" s="1">
        <v>1</v>
      </c>
      <c r="C102" s="1" t="str">
        <v>NII</v>
      </c>
      <c r="D102" s="1">
        <v>4</v>
      </c>
      <c r="E102" s="1" t="str">
        <v>BioLegend</v>
      </c>
      <c r="F102" s="1" t="str">
        <v>Delhi</v>
      </c>
      <c r="G102" s="1" t="str">
        <v>Priyanka Madam</v>
      </c>
      <c r="H102" s="1" t="str">
        <f>VLOOKUP(C102,'Customer List'!B:D,3,)</f>
        <v>Local</v>
      </c>
    </row>
    <row r="103" spans="1:8" x14ac:dyDescent="0.25">
      <c r="A103" s="1">
        <v>422604</v>
      </c>
      <c r="B103" s="1">
        <v>1</v>
      </c>
      <c r="C103" s="1" t="str">
        <v>NII</v>
      </c>
      <c r="D103" s="1">
        <v>4</v>
      </c>
      <c r="E103" s="1" t="str">
        <v>BioLegend</v>
      </c>
      <c r="F103" s="1" t="str">
        <v>Delhi</v>
      </c>
      <c r="G103" s="1" t="str">
        <v>Priyanka Madam</v>
      </c>
      <c r="H103" s="1" t="str">
        <f>VLOOKUP(C103,'Customer List'!B:D,3,)</f>
        <v>Local</v>
      </c>
    </row>
    <row r="104" spans="1:8" x14ac:dyDescent="0.25">
      <c r="A104" s="1">
        <v>426803</v>
      </c>
      <c r="B104" s="1">
        <v>3</v>
      </c>
      <c r="C104" s="1" t="str">
        <v>NII</v>
      </c>
      <c r="D104" s="1">
        <v>4</v>
      </c>
      <c r="E104" s="1" t="str">
        <v>BioLegend</v>
      </c>
      <c r="F104" s="1" t="str">
        <v>Delhi</v>
      </c>
      <c r="G104" s="1" t="str">
        <v>Priyanka Madam</v>
      </c>
      <c r="H104" s="1" t="str">
        <f>VLOOKUP(C104,'Customer List'!B:D,3,)</f>
        <v>Local</v>
      </c>
    </row>
    <row r="105" spans="1:8" x14ac:dyDescent="0.25">
      <c r="A105" s="1">
        <v>505836</v>
      </c>
      <c r="B105" s="1">
        <v>1</v>
      </c>
      <c r="C105" s="1" t="str">
        <v>NII</v>
      </c>
      <c r="D105" s="1">
        <v>4</v>
      </c>
      <c r="E105" s="1" t="str">
        <v>BioLegend</v>
      </c>
      <c r="F105" s="1" t="str">
        <v>Delhi</v>
      </c>
      <c r="G105" s="1" t="str">
        <v>Priyanka Madam</v>
      </c>
      <c r="H105" s="1" t="str">
        <f>VLOOKUP(C105,'Customer List'!B:D,3,)</f>
        <v>Local</v>
      </c>
    </row>
    <row r="106" spans="1:8" x14ac:dyDescent="0.25">
      <c r="A106" s="1">
        <v>506304</v>
      </c>
      <c r="B106" s="1">
        <v>1</v>
      </c>
      <c r="C106" s="1" t="str">
        <v>NII</v>
      </c>
      <c r="D106" s="1">
        <v>4</v>
      </c>
      <c r="E106" s="1" t="str">
        <v>BioLegend</v>
      </c>
      <c r="F106" s="1" t="str">
        <v>Delhi</v>
      </c>
      <c r="G106" s="1" t="str">
        <v>Priyanka Madam</v>
      </c>
      <c r="H106" s="1" t="str">
        <f>VLOOKUP(C106,'Customer List'!B:D,3,)</f>
        <v>Local</v>
      </c>
    </row>
    <row r="107" spans="1:8" x14ac:dyDescent="0.25">
      <c r="A107" s="1">
        <v>576406</v>
      </c>
      <c r="B107" s="1">
        <v>1</v>
      </c>
      <c r="C107" s="1" t="str">
        <v>NII</v>
      </c>
      <c r="D107" s="1">
        <v>-20</v>
      </c>
      <c r="E107" s="1" t="str">
        <v>BioLegend</v>
      </c>
      <c r="F107" s="1" t="str">
        <v>Delhi</v>
      </c>
      <c r="G107" s="1" t="str">
        <v>Priyanka Madam</v>
      </c>
      <c r="H107" s="1" t="str">
        <f>VLOOKUP(C107,'Customer List'!B:D,3,)</f>
        <v>Local</v>
      </c>
    </row>
    <row r="108" spans="1:8" x14ac:dyDescent="0.25">
      <c r="A108" s="1">
        <v>740042</v>
      </c>
      <c r="B108" s="1">
        <v>1</v>
      </c>
      <c r="C108" s="1" t="str">
        <v>NIMHANS</v>
      </c>
      <c r="D108" s="1">
        <v>4</v>
      </c>
      <c r="E108" s="1" t="str">
        <v>BioLegend</v>
      </c>
      <c r="F108" s="1" t="str">
        <v>Banglore</v>
      </c>
      <c r="G108" s="1" t="str">
        <v>Saturday (one kit of 12 Pcs) (Payment Slip)</v>
      </c>
      <c r="H108" s="1" t="str">
        <f>VLOOKUP(C108,'Customer List'!B:D,3,)</f>
        <v>OutStation</v>
      </c>
    </row>
    <row r="109" spans="1:8" x14ac:dyDescent="0.25">
      <c r="A109" s="1">
        <v>740043</v>
      </c>
      <c r="B109" s="1">
        <v>1</v>
      </c>
      <c r="C109" s="1" t="str">
        <v>NIMHANS</v>
      </c>
      <c r="D109" s="1">
        <v>4</v>
      </c>
      <c r="E109" s="1" t="str">
        <v>BioLegend</v>
      </c>
      <c r="F109" s="1" t="str">
        <v>Banglore</v>
      </c>
      <c r="G109" s="1" t="str">
        <v>Saturday (one kit of 12 Pcs) (Payment Slip)</v>
      </c>
      <c r="H109" s="1" t="str">
        <f>VLOOKUP(C109,'Customer List'!B:D,3,)</f>
        <v>OutStation</v>
      </c>
    </row>
    <row r="110" spans="1:8" x14ac:dyDescent="0.25">
      <c r="A110" s="1">
        <v>740044</v>
      </c>
      <c r="B110" s="1">
        <v>1</v>
      </c>
      <c r="C110" s="1" t="str">
        <v>NIMHANS</v>
      </c>
      <c r="D110" s="1">
        <v>4</v>
      </c>
      <c r="E110" s="1" t="str">
        <v>BioLegend</v>
      </c>
      <c r="F110" s="1" t="str">
        <v>Banglore</v>
      </c>
      <c r="G110" s="1" t="str">
        <v>Saturday (one kit of 12 Pcs) (Payment Slip)</v>
      </c>
      <c r="H110" s="1" t="str">
        <f>VLOOKUP(C110,'Customer List'!B:D,3,)</f>
        <v>OutStation</v>
      </c>
    </row>
    <row r="111" spans="1:8" x14ac:dyDescent="0.25">
      <c r="A111" s="1">
        <v>740045</v>
      </c>
      <c r="B111" s="1">
        <v>1</v>
      </c>
      <c r="C111" s="1" t="str">
        <v>NIMHANS</v>
      </c>
      <c r="D111" s="1">
        <v>4</v>
      </c>
      <c r="E111" s="1" t="str">
        <v>BioLegend</v>
      </c>
      <c r="F111" s="1" t="str">
        <v>Banglore</v>
      </c>
      <c r="G111" s="1" t="str">
        <v>Saturday (one kit of 12 Pcs) (Payment Slip)</v>
      </c>
      <c r="H111" s="1" t="str">
        <f>VLOOKUP(C111,'Customer List'!B:D,3,)</f>
        <v>OutStation</v>
      </c>
    </row>
    <row r="112" spans="1:8" x14ac:dyDescent="0.25">
      <c r="A112" s="1">
        <v>740046</v>
      </c>
      <c r="B112" s="1">
        <v>1</v>
      </c>
      <c r="C112" s="1" t="str">
        <v>NIMHANS</v>
      </c>
      <c r="D112" s="1">
        <v>4</v>
      </c>
      <c r="E112" s="1" t="str">
        <v>BioLegend</v>
      </c>
      <c r="F112" s="1" t="str">
        <v>Banglore</v>
      </c>
      <c r="G112" s="1" t="str">
        <v>Saturday (one kit of 12 Pcs) (Payment Slip)</v>
      </c>
      <c r="H112" s="1" t="str">
        <f>VLOOKUP(C112,'Customer List'!B:D,3,)</f>
        <v>OutStation</v>
      </c>
    </row>
    <row r="113" spans="1:8" x14ac:dyDescent="0.25">
      <c r="A113" s="1">
        <v>740047</v>
      </c>
      <c r="B113" s="1">
        <v>1</v>
      </c>
      <c r="C113" s="1" t="str">
        <v>NIMHANS</v>
      </c>
      <c r="D113" s="1">
        <v>4</v>
      </c>
      <c r="E113" s="1" t="str">
        <v>BioLegend</v>
      </c>
      <c r="F113" s="1" t="str">
        <v>Banglore</v>
      </c>
      <c r="G113" s="1" t="str">
        <v>Saturday (one kit of 12 Pcs) (Payment Slip)</v>
      </c>
      <c r="H113" s="1" t="str">
        <f>VLOOKUP(C113,'Customer List'!B:D,3,)</f>
        <v>OutStation</v>
      </c>
    </row>
    <row r="114" spans="1:8" x14ac:dyDescent="0.25">
      <c r="A114" s="1">
        <v>740052</v>
      </c>
      <c r="B114" s="1">
        <v>1</v>
      </c>
      <c r="C114" s="1" t="str">
        <v>NIMHANS</v>
      </c>
      <c r="D114" s="1">
        <v>4</v>
      </c>
      <c r="E114" s="1" t="str">
        <v>BioLegend</v>
      </c>
      <c r="F114" s="1" t="str">
        <v>Banglore</v>
      </c>
      <c r="G114" s="1" t="str">
        <v>Saturday (one kit of 12 Pcs) (Payment Slip)</v>
      </c>
      <c r="H114" s="1" t="str">
        <f>VLOOKUP(C114,'Customer List'!B:D,3,)</f>
        <v>OutStation</v>
      </c>
    </row>
    <row r="115" spans="1:8" x14ac:dyDescent="0.25">
      <c r="A115" s="1">
        <v>740053</v>
      </c>
      <c r="B115" s="1">
        <v>1</v>
      </c>
      <c r="C115" s="1" t="str">
        <v>NIMHANS</v>
      </c>
      <c r="D115" s="1">
        <v>4</v>
      </c>
      <c r="E115" s="1" t="str">
        <v>BioLegend</v>
      </c>
      <c r="F115" s="1" t="str">
        <v>Banglore</v>
      </c>
      <c r="G115" s="1" t="str">
        <v>Saturday (one kit of 12 Pcs) (Payment Slip)</v>
      </c>
      <c r="H115" s="1" t="str">
        <f>VLOOKUP(C115,'Customer List'!B:D,3,)</f>
        <v>OutStation</v>
      </c>
    </row>
    <row r="116" spans="1:8" x14ac:dyDescent="0.25">
      <c r="A116" s="1">
        <v>740368</v>
      </c>
      <c r="B116" s="1">
        <v>1</v>
      </c>
      <c r="C116" s="1" t="str">
        <v>NIMHANS</v>
      </c>
      <c r="D116" s="1">
        <v>4</v>
      </c>
      <c r="E116" s="1" t="str">
        <v>BioLegend</v>
      </c>
      <c r="F116" s="1" t="str">
        <v>Banglore</v>
      </c>
      <c r="G116" s="1" t="str">
        <v>Saturday (one kit of 12 Pcs) (Payment Slip)</v>
      </c>
      <c r="H116" s="1" t="str">
        <f>VLOOKUP(C116,'Customer List'!B:D,3,)</f>
        <v>OutStation</v>
      </c>
    </row>
    <row r="117" spans="1:8" x14ac:dyDescent="0.25">
      <c r="A117" s="1">
        <v>740717</v>
      </c>
      <c r="B117" s="1">
        <v>1</v>
      </c>
      <c r="C117" s="1" t="str">
        <v>NIMHANS</v>
      </c>
      <c r="D117" s="1">
        <v>4</v>
      </c>
      <c r="E117" s="1" t="str">
        <v>BioLegend</v>
      </c>
      <c r="F117" s="1" t="str">
        <v>Banglore</v>
      </c>
      <c r="G117" s="1" t="str">
        <v>Saturday (one kit of 12 Pcs) (Payment Slip)</v>
      </c>
      <c r="H117" s="1" t="str">
        <f>VLOOKUP(C117,'Customer List'!B:D,3,)</f>
        <v>OutStation</v>
      </c>
    </row>
    <row r="118" spans="1:8" x14ac:dyDescent="0.25">
      <c r="A118" s="1">
        <v>741041</v>
      </c>
      <c r="B118" s="1">
        <v>1</v>
      </c>
      <c r="C118" s="1" t="str">
        <v>NIMHANS</v>
      </c>
      <c r="D118" s="1">
        <v>4</v>
      </c>
      <c r="E118" s="1" t="str">
        <v>BioLegend</v>
      </c>
      <c r="F118" s="1" t="str">
        <v>Banglore</v>
      </c>
      <c r="G118" s="1" t="str">
        <v>Saturday (one kit of 12 Pcs) (Payment Slip)</v>
      </c>
      <c r="H118" s="1" t="str">
        <f>VLOOKUP(C118,'Customer List'!B:D,3,)</f>
        <v>OutStation</v>
      </c>
    </row>
    <row r="119" spans="1:8" x14ac:dyDescent="0.25">
      <c r="A119" s="1">
        <v>741042</v>
      </c>
      <c r="B119" s="1">
        <v>1</v>
      </c>
      <c r="C119" s="1" t="str">
        <v>NIMHANS</v>
      </c>
      <c r="D119" s="1">
        <v>4</v>
      </c>
      <c r="E119" s="1" t="str">
        <v>BioLegend</v>
      </c>
      <c r="F119" s="1" t="str">
        <v>Banglore</v>
      </c>
      <c r="G119" s="1" t="str">
        <v>Saturday (one kit of 12 Pcs) (Payment Slip)</v>
      </c>
      <c r="H119" s="1" t="str">
        <f>VLOOKUP(C119,'Customer List'!B:D,3,)</f>
        <v>OutStation</v>
      </c>
    </row>
    <row r="120" spans="1:8" x14ac:dyDescent="0.25">
      <c r="A120" s="1" t="str">
        <v>MBS2533593</v>
      </c>
      <c r="B120" s="1">
        <v>1</v>
      </c>
      <c r="C120" s="1" t="str">
        <v>NIRRCH</v>
      </c>
      <c r="D120" s="1">
        <v>4</v>
      </c>
      <c r="E120" s="1" t="str">
        <v>MYBIOSOURCE</v>
      </c>
      <c r="F120" s="1" t="str">
        <v>Mumbai</v>
      </c>
      <c r="G120" s="1" t="str">
        <v>Saturday</v>
      </c>
      <c r="H120" s="1" t="str">
        <f>VLOOKUP(C120,'Customer List'!B:D,3,)</f>
        <v>OutStation</v>
      </c>
    </row>
    <row r="121" spans="1:8" x14ac:dyDescent="0.25">
      <c r="A121" s="1" t="str">
        <v>RU-187978-00-0020</v>
      </c>
      <c r="B121" s="1">
        <v>1</v>
      </c>
      <c r="C121" s="1" t="str">
        <v>Opening Stock</v>
      </c>
      <c r="D121" s="1">
        <v>-20</v>
      </c>
      <c r="E121" s="1" t="str">
        <v>Dharmacon</v>
      </c>
      <c r="F121" s="1" t="str">
        <v>STOCK</v>
      </c>
      <c r="G121" s="1" t="str">
        <v>Stock</v>
      </c>
      <c r="H121" s="1" t="str">
        <f>VLOOKUP(C121,'Customer List'!B:D,3,)</f>
        <v>STOCK</v>
      </c>
    </row>
    <row r="122" spans="1:8" x14ac:dyDescent="0.25">
      <c r="A122" s="1">
        <v>556002</v>
      </c>
      <c r="B122" s="1">
        <v>5</v>
      </c>
      <c r="C122" s="1" t="str">
        <v>Opening Stock</v>
      </c>
      <c r="D122" s="1">
        <v>-20</v>
      </c>
      <c r="E122" s="1" t="str">
        <v>BioLegend</v>
      </c>
      <c r="F122" s="1" t="str">
        <v>STOCK</v>
      </c>
      <c r="G122" s="1" t="str">
        <v>Stock</v>
      </c>
      <c r="H122" s="1" t="str">
        <f>VLOOKUP(C122,'Customer List'!B:D,3,)</f>
        <v>STOCK</v>
      </c>
    </row>
    <row r="123" spans="1:8" x14ac:dyDescent="0.25">
      <c r="A123" s="1">
        <v>570802</v>
      </c>
      <c r="B123" s="1">
        <v>5</v>
      </c>
      <c r="C123" s="1" t="str">
        <v>Opening Stock</v>
      </c>
      <c r="D123" s="1">
        <v>-20</v>
      </c>
      <c r="E123" s="1" t="str">
        <v>BioLegend</v>
      </c>
      <c r="F123" s="1" t="str">
        <v>STOCK</v>
      </c>
      <c r="G123" s="1" t="str">
        <v>Stock</v>
      </c>
      <c r="H123" s="1" t="str">
        <f>VLOOKUP(C123,'Customer List'!B:D,3,)</f>
        <v>STOCK</v>
      </c>
    </row>
    <row r="124" spans="1:8" x14ac:dyDescent="0.25">
      <c r="A124" s="1">
        <v>423303</v>
      </c>
      <c r="B124" s="1">
        <v>2</v>
      </c>
      <c r="C124" s="1" t="str">
        <v>Opening Stock</v>
      </c>
      <c r="D124" s="1">
        <v>-20</v>
      </c>
      <c r="E124" s="1" t="str">
        <v>BioLegend</v>
      </c>
      <c r="F124" s="1" t="str">
        <v>STOCK</v>
      </c>
      <c r="G124" s="1" t="str">
        <v>Stock</v>
      </c>
      <c r="H124" s="1" t="str">
        <f>VLOOKUP(C124,'Customer List'!B:D,3,)</f>
        <v>STOCK</v>
      </c>
    </row>
    <row r="125" spans="1:8" x14ac:dyDescent="0.25">
      <c r="A125" s="1">
        <v>421002</v>
      </c>
      <c r="B125" s="1">
        <v>4</v>
      </c>
      <c r="C125" s="1" t="str">
        <v>Opening Stock</v>
      </c>
      <c r="D125" s="1">
        <v>4</v>
      </c>
      <c r="E125" s="1" t="str">
        <v>BioLegend</v>
      </c>
      <c r="F125" s="1" t="str">
        <v>STOCK</v>
      </c>
      <c r="G125" s="1" t="str">
        <v>Stock</v>
      </c>
      <c r="H125" s="1" t="str">
        <f>VLOOKUP(C125,'Customer List'!B:D,3,)</f>
        <v>STOCK</v>
      </c>
    </row>
    <row r="126" spans="1:8" x14ac:dyDescent="0.25">
      <c r="A126" s="1">
        <v>421403</v>
      </c>
      <c r="B126" s="1">
        <v>7</v>
      </c>
      <c r="C126" s="1" t="str">
        <v>Opening Stock</v>
      </c>
      <c r="D126" s="1">
        <v>4</v>
      </c>
      <c r="E126" s="1" t="str">
        <v>BioLegend</v>
      </c>
      <c r="F126" s="1" t="str">
        <v>STOCK</v>
      </c>
      <c r="G126" s="1" t="str">
        <v>Stock</v>
      </c>
      <c r="H126" s="1" t="str">
        <f>VLOOKUP(C126,'Customer List'!B:D,3,)</f>
        <v>STOCK</v>
      </c>
    </row>
    <row r="127" spans="1:8" x14ac:dyDescent="0.25">
      <c r="A127" s="1">
        <v>420601</v>
      </c>
      <c r="B127" s="1">
        <v>2</v>
      </c>
      <c r="C127" s="1" t="str">
        <v>Opening Stock</v>
      </c>
      <c r="D127" s="1">
        <v>4</v>
      </c>
      <c r="E127" s="1" t="str">
        <v>BioLegend</v>
      </c>
      <c r="F127" s="1" t="str">
        <v>STOCK</v>
      </c>
      <c r="G127" s="1" t="str">
        <v>Stock</v>
      </c>
      <c r="H127" s="1" t="str">
        <f>VLOOKUP(C127,'Customer List'!B:D,3,)</f>
        <v>STOCK</v>
      </c>
    </row>
    <row r="128" spans="1:8" x14ac:dyDescent="0.25">
      <c r="A128" s="1">
        <v>100261</v>
      </c>
      <c r="B128" s="1">
        <v>1</v>
      </c>
      <c r="C128" s="1" t="str">
        <v>Opening Stock</v>
      </c>
      <c r="D128" s="1">
        <v>4</v>
      </c>
      <c r="E128" s="1" t="str">
        <v>BioLegend</v>
      </c>
      <c r="F128" s="1" t="str">
        <v>STOCK</v>
      </c>
      <c r="G128" s="1" t="str">
        <v>Stock</v>
      </c>
      <c r="H128" s="1" t="str">
        <f>VLOOKUP(C128,'Customer List'!B:D,3,)</f>
        <v>STOCK</v>
      </c>
    </row>
    <row r="129" spans="1:8" x14ac:dyDescent="0.25">
      <c r="A129" s="1">
        <v>108123</v>
      </c>
      <c r="B129" s="1">
        <v>1</v>
      </c>
      <c r="C129" s="1" t="str">
        <v>Opening Stock</v>
      </c>
      <c r="D129" s="1">
        <v>4</v>
      </c>
      <c r="E129" s="1" t="str">
        <v>BioLegend</v>
      </c>
      <c r="F129" s="1" t="str">
        <v>STOCK</v>
      </c>
      <c r="G129" s="1" t="str">
        <v>Stock</v>
      </c>
      <c r="H129" s="1" t="str">
        <f>VLOOKUP(C129,'Customer List'!B:D,3,)</f>
        <v>STOCK</v>
      </c>
    </row>
    <row r="130" spans="1:8" x14ac:dyDescent="0.25">
      <c r="A130" s="1">
        <v>329702</v>
      </c>
      <c r="B130" s="1">
        <v>2</v>
      </c>
      <c r="C130" s="1" t="str">
        <v>Opening Stock</v>
      </c>
      <c r="D130" s="1">
        <v>4</v>
      </c>
      <c r="E130" s="1" t="str">
        <v>BioLegend</v>
      </c>
      <c r="F130" s="1" t="str">
        <v>STOCK</v>
      </c>
      <c r="G130" s="1" t="str">
        <v>Stock</v>
      </c>
      <c r="H130" s="1" t="str">
        <f>VLOOKUP(C130,'Customer List'!B:D,3,)</f>
        <v>STOCK</v>
      </c>
    </row>
    <row r="131" spans="1:8" x14ac:dyDescent="0.25">
      <c r="A131" s="1" t="str">
        <v>B-003000-WB-100</v>
      </c>
      <c r="B131" s="1">
        <v>1</v>
      </c>
      <c r="C131" s="1" t="str">
        <v>OPENING STOCK</v>
      </c>
      <c r="D131" s="1">
        <v>4</v>
      </c>
      <c r="E131" s="1" t="str">
        <v>Dharmacon</v>
      </c>
      <c r="F131" s="1" t="str">
        <v>STOCK</v>
      </c>
      <c r="G131" s="1" t="str">
        <v>Stock</v>
      </c>
      <c r="H131" s="1" t="str">
        <f>VLOOKUP(C131,'Customer List'!B:D,3,)</f>
        <v>STOCK</v>
      </c>
    </row>
    <row r="132" spans="1:8" x14ac:dyDescent="0.25">
      <c r="A132" s="1">
        <v>16532</v>
      </c>
      <c r="B132" s="1">
        <v>23</v>
      </c>
      <c r="C132" s="1" t="str">
        <v>OPENING STOCK</v>
      </c>
      <c r="D132" s="1" t="str">
        <v>RT</v>
      </c>
      <c r="E132" s="1" t="str">
        <v>Sartorius</v>
      </c>
      <c r="F132" s="1" t="str">
        <v>STOCK</v>
      </c>
      <c r="G132" s="1" t="str">
        <v>Stock</v>
      </c>
      <c r="H132" s="1" t="str">
        <f>VLOOKUP(C132,'Customer List'!B:D,3,)</f>
        <v>STOCK</v>
      </c>
    </row>
    <row r="133" spans="1:8" x14ac:dyDescent="0.25">
      <c r="A133" s="1">
        <v>300602</v>
      </c>
      <c r="B133" s="1">
        <v>5</v>
      </c>
      <c r="C133" s="1" t="str">
        <v>POPVAX</v>
      </c>
      <c r="D133" s="1">
        <v>4</v>
      </c>
      <c r="E133" s="1" t="str">
        <v>BioLegend</v>
      </c>
      <c r="F133" s="1" t="str">
        <v>Telangana</v>
      </c>
      <c r="G133" s="1" t="str">
        <v>Saturday</v>
      </c>
      <c r="H133" s="1" t="str">
        <f>VLOOKUP(C133,'Customer List'!B:D,3,)</f>
        <v>OutStation</v>
      </c>
    </row>
    <row r="134" spans="1:8" x14ac:dyDescent="0.25">
      <c r="A134" s="1" t="str">
        <v>T-2001-01</v>
      </c>
      <c r="B134" s="1">
        <v>2</v>
      </c>
      <c r="C134" s="1" t="str">
        <v>RCB</v>
      </c>
      <c r="D134" s="1">
        <v>4</v>
      </c>
      <c r="E134" s="1" t="str">
        <v>Dharmacon</v>
      </c>
      <c r="F134" s="1" t="str">
        <v>Delhi</v>
      </c>
      <c r="G134" s="1" t="str">
        <v>Deepak</v>
      </c>
      <c r="H134" s="1" t="str">
        <f>VLOOKUP(C134,'Customer List'!B:D,3,)</f>
        <v>Local</v>
      </c>
    </row>
    <row r="135" spans="1:8" x14ac:dyDescent="0.25">
      <c r="A135" s="1" t="str">
        <v>G-114705-025</v>
      </c>
      <c r="B135" s="1">
        <v>1</v>
      </c>
      <c r="C135" s="1" t="str">
        <v>RCB</v>
      </c>
      <c r="D135" s="1">
        <v>-20</v>
      </c>
      <c r="E135" s="1" t="str">
        <v>DHARMACON</v>
      </c>
      <c r="F135" s="1" t="str">
        <v>Delhi</v>
      </c>
      <c r="G135" s="1" t="str">
        <v>Deepak</v>
      </c>
      <c r="H135" s="1" t="str">
        <f>VLOOKUP(C135,'Customer List'!B:D,3,)</f>
        <v>Local</v>
      </c>
    </row>
    <row r="136" spans="1:8" x14ac:dyDescent="0.25">
      <c r="A136" s="1" t="str">
        <v>T-2001-03</v>
      </c>
      <c r="B136" s="1">
        <v>1</v>
      </c>
      <c r="C136" s="1" t="str">
        <v>RCB</v>
      </c>
      <c r="D136" s="1">
        <v>4</v>
      </c>
      <c r="E136" s="1" t="str">
        <v>DHARMACON</v>
      </c>
      <c r="F136" s="1" t="str">
        <v>Delhi</v>
      </c>
      <c r="G136" s="1" t="str">
        <v>Deepak</v>
      </c>
      <c r="H136" s="1" t="str">
        <f>VLOOKUP(C136,'Customer List'!B:D,3,)</f>
        <v>Local</v>
      </c>
    </row>
    <row r="137" spans="1:8" x14ac:dyDescent="0.25">
      <c r="A137" s="1" t="str">
        <v>D-012251-01-0002</v>
      </c>
      <c r="B137" s="1">
        <v>1</v>
      </c>
      <c r="C137" s="1" t="str">
        <v>RG SONS</v>
      </c>
      <c r="D137" s="1">
        <v>-20</v>
      </c>
      <c r="E137" s="1" t="str">
        <v>DHARMACON</v>
      </c>
      <c r="F137" s="1" t="str">
        <v>Lucknow</v>
      </c>
      <c r="G137" s="1" t="str">
        <v>Saturday</v>
      </c>
      <c r="H137" s="1" t="str">
        <f>VLOOKUP(C137,'Customer List'!B:D,3,)</f>
        <v>OutStation</v>
      </c>
    </row>
    <row r="138" spans="1:8" x14ac:dyDescent="0.25">
      <c r="A138" s="1">
        <v>101320</v>
      </c>
      <c r="B138" s="1">
        <v>2</v>
      </c>
      <c r="C138" s="1" t="str">
        <v>SAI LIFE</v>
      </c>
      <c r="D138" s="1">
        <v>4</v>
      </c>
      <c r="E138" s="1" t="str">
        <v>BioLegend</v>
      </c>
      <c r="F138" s="1" t="str">
        <v>Pune</v>
      </c>
      <c r="G138" s="1" t="str">
        <v>Saturday</v>
      </c>
      <c r="H138" s="1" t="str">
        <f>VLOOKUP(C138,'Customer List'!B:D,3,)</f>
        <v>OutStation</v>
      </c>
    </row>
    <row r="139" spans="1:8" x14ac:dyDescent="0.25">
      <c r="A139" s="1">
        <v>103116</v>
      </c>
      <c r="B139" s="1">
        <v>1</v>
      </c>
      <c r="C139" s="1" t="str">
        <v>SAI LIFE</v>
      </c>
      <c r="D139" s="1">
        <v>4</v>
      </c>
      <c r="E139" s="1" t="str">
        <v>BioLegend</v>
      </c>
      <c r="F139" s="1" t="str">
        <v>Pune</v>
      </c>
      <c r="G139" s="1" t="str">
        <v>Saturday</v>
      </c>
      <c r="H139" s="1" t="str">
        <f>VLOOKUP(C139,'Customer List'!B:D,3,)</f>
        <v>OutStation</v>
      </c>
    </row>
    <row r="140" spans="1:8" x14ac:dyDescent="0.25">
      <c r="A140" s="1">
        <v>103227</v>
      </c>
      <c r="B140" s="1">
        <v>3</v>
      </c>
      <c r="C140" s="1" t="str">
        <v>SAI LIFE</v>
      </c>
      <c r="D140" s="1">
        <v>4</v>
      </c>
      <c r="E140" s="1" t="str">
        <v>BioLegend</v>
      </c>
      <c r="F140" s="1" t="str">
        <v>Pune</v>
      </c>
      <c r="G140" s="1" t="str">
        <v>Saturday</v>
      </c>
      <c r="H140" s="1" t="str">
        <f>VLOOKUP(C140,'Customer List'!B:D,3,)</f>
        <v>OutStation</v>
      </c>
    </row>
    <row r="141" spans="1:8" x14ac:dyDescent="0.25">
      <c r="A141" s="1" t="str">
        <v>HBM-EXP-B2.5</v>
      </c>
      <c r="B141" s="1">
        <v>5</v>
      </c>
      <c r="C141" s="1" t="str">
        <v>Sample (PM)</v>
      </c>
      <c r="D141" s="1">
        <v>4</v>
      </c>
      <c r="E141" s="1" t="str">
        <v>Hansa Biomed</v>
      </c>
      <c r="F141" s="1" t="str">
        <v>delhi</v>
      </c>
      <c r="G141" s="1" t="str">
        <v>Priyanka Madam</v>
      </c>
      <c r="H141" s="1" t="str">
        <f>VLOOKUP(C141,'Customer List'!B:D,3,)</f>
        <v>Local</v>
      </c>
    </row>
    <row r="142" spans="1:8" x14ac:dyDescent="0.25">
      <c r="A142" s="1">
        <v>79700</v>
      </c>
      <c r="B142" s="1">
        <v>1</v>
      </c>
      <c r="C142" s="1" t="str">
        <v>Shubh Sales</v>
      </c>
      <c r="D142" s="1">
        <v>-80</v>
      </c>
      <c r="E142" s="1" t="str">
        <v>BPS</v>
      </c>
      <c r="F142" s="1" t="str">
        <v>JAIPUR</v>
      </c>
      <c r="G142" s="1" t="str">
        <v>Saturday</v>
      </c>
      <c r="H142" s="1" t="str">
        <f>VLOOKUP(C142,'Customer List'!B:D,3,)</f>
        <v>OutStation</v>
      </c>
    </row>
    <row r="143" spans="1:8" x14ac:dyDescent="0.25">
      <c r="A143" s="1" t="str">
        <v>SE2619T-2-1.5</v>
      </c>
      <c r="B143" s="1">
        <v>1</v>
      </c>
      <c r="C143" s="1" t="str">
        <v>SOUTH CAMPUS</v>
      </c>
      <c r="D143" s="1" t="str">
        <v>RT</v>
      </c>
      <c r="E143" s="1" t="str">
        <v>HOEFER</v>
      </c>
      <c r="F143" s="1" t="str">
        <v>Delhi</v>
      </c>
      <c r="G143" s="1" t="str">
        <v>Sample</v>
      </c>
      <c r="H143" s="1" t="str">
        <f>VLOOKUP(C143,'Customer List'!B:D,3,)</f>
        <v>Local</v>
      </c>
    </row>
    <row r="144" spans="1:8" x14ac:dyDescent="0.25">
      <c r="A144" s="1" t="str">
        <v>SE211A-10-1.5</v>
      </c>
      <c r="B144" s="1">
        <v>1</v>
      </c>
      <c r="C144" s="1" t="str">
        <v>SOUTH CAMPUS</v>
      </c>
      <c r="D144" s="1" t="str">
        <v>RT</v>
      </c>
      <c r="E144" s="1" t="str">
        <v>HOEFER</v>
      </c>
      <c r="F144" s="1" t="str">
        <v>Delhi</v>
      </c>
      <c r="G144" s="1" t="str">
        <v>Sample</v>
      </c>
      <c r="H144" s="1" t="str">
        <f>VLOOKUP(C144,'Customer List'!B:D,3,)</f>
        <v>Local</v>
      </c>
    </row>
    <row r="145" spans="1:8" x14ac:dyDescent="0.25">
      <c r="A145" s="1">
        <v>631151</v>
      </c>
      <c r="B145" s="1">
        <v>1</v>
      </c>
      <c r="C145" s="1" t="str">
        <v>STOCK</v>
      </c>
      <c r="D145" s="1">
        <v>4</v>
      </c>
      <c r="E145" s="1" t="str">
        <v>BioLegend</v>
      </c>
      <c r="F145" s="1" t="str">
        <v>STOCK</v>
      </c>
      <c r="G145" s="1" t="str">
        <v>Stock</v>
      </c>
      <c r="H145" s="1" t="str">
        <f>VLOOKUP(C145,'Customer List'!B:D,3,)</f>
        <v>STOCK</v>
      </c>
    </row>
    <row r="146" spans="1:8" x14ac:dyDescent="0.25">
      <c r="A146" s="1">
        <v>656801</v>
      </c>
      <c r="B146" s="1">
        <v>1</v>
      </c>
      <c r="C146" s="1" t="str">
        <v>STOCK</v>
      </c>
      <c r="D146" s="1">
        <v>4</v>
      </c>
      <c r="E146" s="1" t="str">
        <v>BioLegend</v>
      </c>
      <c r="F146" s="1" t="str">
        <v>STOCK</v>
      </c>
      <c r="G146" s="1" t="str">
        <v>Stock</v>
      </c>
      <c r="H146" s="1" t="str">
        <f>VLOOKUP(C146,'Customer List'!B:D,3,)</f>
        <v>STOCK</v>
      </c>
    </row>
    <row r="147" spans="1:8" x14ac:dyDescent="0.25">
      <c r="A147" s="1">
        <v>805002</v>
      </c>
      <c r="B147" s="1">
        <v>1</v>
      </c>
      <c r="C147" s="1" t="str">
        <v>STOCK</v>
      </c>
      <c r="D147" s="1">
        <v>4</v>
      </c>
      <c r="E147" s="1" t="str">
        <v>BioLegend</v>
      </c>
      <c r="F147" s="1" t="str">
        <v>STOCK</v>
      </c>
      <c r="G147" s="1" t="str">
        <v>Stock</v>
      </c>
      <c r="H147" s="1" t="str">
        <f>VLOOKUP(C147,'Customer List'!B:D,3,)</f>
        <v>STOCK</v>
      </c>
    </row>
    <row r="148" spans="1:8" x14ac:dyDescent="0.25">
      <c r="A148" s="1" t="str">
        <v>J-004924-06-0010</v>
      </c>
      <c r="B148" s="1">
        <v>1</v>
      </c>
      <c r="C148" s="1" t="str">
        <v>stock</v>
      </c>
      <c r="D148" s="1">
        <v>-20</v>
      </c>
      <c r="E148" s="1" t="str">
        <v>Dharmacon</v>
      </c>
      <c r="F148" s="1" t="str">
        <v>STOCK</v>
      </c>
      <c r="G148" s="1" t="str">
        <v>Stock</v>
      </c>
      <c r="H148" s="1" t="str">
        <f>VLOOKUP(C148,'Customer List'!B:D,3,)</f>
        <v>STOCK</v>
      </c>
    </row>
    <row r="149" spans="1:8" x14ac:dyDescent="0.25">
      <c r="A149" s="1">
        <v>423303</v>
      </c>
      <c r="B149" s="1">
        <v>3</v>
      </c>
      <c r="C149" s="1" t="str">
        <v>STOCK</v>
      </c>
      <c r="D149" s="1">
        <v>-20</v>
      </c>
      <c r="E149" s="1" t="str">
        <v>BioLegend</v>
      </c>
      <c r="F149" s="1" t="str">
        <v>STOCK</v>
      </c>
      <c r="G149" s="1" t="str">
        <v>Stock</v>
      </c>
      <c r="H149" s="1" t="str">
        <f>VLOOKUP(C149,'Customer List'!B:D,3,)</f>
        <v>STOCK</v>
      </c>
    </row>
    <row r="150" spans="1:8" x14ac:dyDescent="0.25">
      <c r="A150" s="1" t="str">
        <v>TM125-220</v>
      </c>
      <c r="B150" s="1">
        <v>1</v>
      </c>
      <c r="C150" s="1" t="str">
        <v>STOCK</v>
      </c>
      <c r="D150" s="1" t="str">
        <v>RT</v>
      </c>
      <c r="E150" s="1" t="str">
        <v>Revvity</v>
      </c>
      <c r="F150" s="1" t="str">
        <v>STOCK</v>
      </c>
      <c r="G150" s="1" t="str">
        <v>Stock</v>
      </c>
      <c r="H150" s="1" t="str">
        <f>VLOOKUP(C150,'Customer List'!B:D,3,)</f>
        <v>STOCK</v>
      </c>
    </row>
    <row r="151" spans="1:8" x14ac:dyDescent="0.25">
      <c r="A151" s="1" t="str">
        <v>TM-125-220-05</v>
      </c>
      <c r="B151" s="1">
        <v>1</v>
      </c>
      <c r="C151" s="1" t="str">
        <v>STOCK</v>
      </c>
      <c r="D151" s="1" t="str">
        <v>RT</v>
      </c>
      <c r="E151" s="1" t="str">
        <v>Revvity</v>
      </c>
      <c r="F151" s="1" t="str">
        <v>STOCK</v>
      </c>
      <c r="G151" s="1" t="str">
        <v>Stock</v>
      </c>
      <c r="H151" s="1" t="str">
        <f>VLOOKUP(C151,'Customer List'!B:D,3,)</f>
        <v>STOCK</v>
      </c>
    </row>
    <row r="152" spans="1:8" x14ac:dyDescent="0.25">
      <c r="A152" s="1">
        <v>344812</v>
      </c>
      <c r="B152" s="1">
        <v>1</v>
      </c>
      <c r="C152" s="1" t="str">
        <v>STOCK</v>
      </c>
      <c r="D152" s="1">
        <v>4</v>
      </c>
      <c r="E152" s="1" t="str">
        <v>BioLegend</v>
      </c>
      <c r="F152" s="1" t="str">
        <v>STOCK</v>
      </c>
      <c r="G152" s="1" t="str">
        <v>Priyanka Madam</v>
      </c>
      <c r="H152" s="1" t="str">
        <f>VLOOKUP(C152,'Customer List'!B:D,3,)</f>
        <v>STOCK</v>
      </c>
    </row>
    <row r="153" spans="1:8" x14ac:dyDescent="0.25">
      <c r="A153" s="1">
        <v>421403</v>
      </c>
      <c r="B153" s="1">
        <v>1</v>
      </c>
      <c r="C153" s="1" t="str">
        <v>Stock</v>
      </c>
      <c r="D153" s="1">
        <v>4</v>
      </c>
      <c r="E153" s="1" t="str">
        <v>BioLegend</v>
      </c>
      <c r="F153" s="1" t="str">
        <v>STOCK</v>
      </c>
      <c r="G153" s="1" t="str">
        <v>Stock</v>
      </c>
      <c r="H153" s="1" t="str">
        <f>VLOOKUP(C153,'Customer List'!B:D,3,)</f>
        <v>STOCK</v>
      </c>
    </row>
    <row r="154" spans="1:8" x14ac:dyDescent="0.25">
      <c r="A154" s="1">
        <v>300408</v>
      </c>
      <c r="B154" s="1">
        <v>1</v>
      </c>
      <c r="C154" s="1" t="str">
        <v>STOCK</v>
      </c>
      <c r="D154" s="1" t="str">
        <v>4</v>
      </c>
      <c r="E154" s="1" t="str">
        <v>BioLegend</v>
      </c>
      <c r="F154" s="1" t="str">
        <v>STOCK</v>
      </c>
      <c r="G154" s="1" t="str">
        <v>Stock</v>
      </c>
      <c r="H154" s="1" t="str">
        <f>VLOOKUP(C154,'Customer List'!B:D,3,)</f>
        <v>STOCK</v>
      </c>
    </row>
    <row r="155" spans="1:8" x14ac:dyDescent="0.25">
      <c r="A155" s="1">
        <v>41003</v>
      </c>
      <c r="B155" s="1">
        <v>1</v>
      </c>
      <c r="C155" s="1" t="str">
        <v>Stock</v>
      </c>
      <c r="D155" s="1" t="str">
        <v>RT</v>
      </c>
      <c r="E155" s="1" t="str">
        <v>Biotium</v>
      </c>
      <c r="F155" s="1" t="str">
        <v>STOCK</v>
      </c>
      <c r="G155" s="1" t="str">
        <v>Stock</v>
      </c>
      <c r="H155" s="1" t="str">
        <f>VLOOKUP(C155,'Customer List'!B:D,3,)</f>
        <v>STOCK</v>
      </c>
    </row>
    <row r="156" spans="1:8" x14ac:dyDescent="0.25">
      <c r="A156" s="1">
        <v>432504</v>
      </c>
      <c r="B156" s="1">
        <v>1</v>
      </c>
      <c r="C156" s="1" t="str">
        <v>STOCK</v>
      </c>
      <c r="D156" s="1">
        <v>4</v>
      </c>
      <c r="E156" s="1" t="str">
        <v>BioLegend</v>
      </c>
      <c r="F156" s="1" t="str">
        <v>STOCK</v>
      </c>
      <c r="G156" s="1" t="str">
        <v>Stock</v>
      </c>
      <c r="H156" s="1" t="str">
        <f>VLOOKUP(C156,'Customer List'!B:D,3,)</f>
        <v>STOCK</v>
      </c>
    </row>
    <row r="157" spans="1:8" x14ac:dyDescent="0.25">
      <c r="A157" s="1">
        <v>431304</v>
      </c>
      <c r="B157" s="1">
        <v>1</v>
      </c>
      <c r="C157" s="1" t="str">
        <v>STOCK</v>
      </c>
      <c r="D157" s="1">
        <v>4</v>
      </c>
      <c r="E157" s="1" t="str">
        <v>BioLegend</v>
      </c>
      <c r="F157" s="1" t="str">
        <v>STOCK</v>
      </c>
      <c r="G157" s="1" t="str">
        <v>Stock</v>
      </c>
      <c r="H157" s="1" t="str">
        <f>VLOOKUP(C157,'Customer List'!B:D,3,)</f>
        <v>STOCK</v>
      </c>
    </row>
    <row r="158" spans="1:8" x14ac:dyDescent="0.25">
      <c r="A158" s="1">
        <v>432604</v>
      </c>
      <c r="B158" s="1">
        <v>1</v>
      </c>
      <c r="C158" s="1" t="str">
        <v>STOCK</v>
      </c>
      <c r="D158" s="1">
        <v>4</v>
      </c>
      <c r="E158" s="1" t="str">
        <v>BioLegend</v>
      </c>
      <c r="F158" s="1" t="str">
        <v>STOCK</v>
      </c>
      <c r="G158" s="1" t="str">
        <v>Stock</v>
      </c>
      <c r="H158" s="1" t="str">
        <f>VLOOKUP(C158,'Customer List'!B:D,3,)</f>
        <v>STOCK</v>
      </c>
    </row>
    <row r="159" spans="1:8" x14ac:dyDescent="0.25">
      <c r="A159" s="1">
        <v>431414</v>
      </c>
      <c r="B159" s="1">
        <v>1</v>
      </c>
      <c r="C159" s="1" t="str">
        <v>STOCK</v>
      </c>
      <c r="D159" s="1">
        <v>4</v>
      </c>
      <c r="E159" s="1" t="str">
        <v>BioLegend</v>
      </c>
      <c r="F159" s="1" t="str">
        <v>STOCK</v>
      </c>
      <c r="G159" s="1" t="str">
        <v>Stock</v>
      </c>
      <c r="H159" s="1" t="str">
        <f>VLOOKUP(C159,'Customer List'!B:D,3,)</f>
        <v>STOCK</v>
      </c>
    </row>
    <row r="160" spans="1:8" x14ac:dyDescent="0.25">
      <c r="A160" s="1">
        <v>430804</v>
      </c>
      <c r="B160" s="1">
        <v>1</v>
      </c>
      <c r="C160" s="1" t="str">
        <v>STOCK</v>
      </c>
      <c r="D160" s="1">
        <v>4</v>
      </c>
      <c r="E160" s="1" t="str">
        <v>BioLegend</v>
      </c>
      <c r="F160" s="1" t="str">
        <v>STOCK</v>
      </c>
      <c r="G160" s="1" t="str">
        <v>Stock</v>
      </c>
      <c r="H160" s="1" t="str">
        <f>VLOOKUP(C160,'Customer List'!B:D,3,)</f>
        <v>STOCK</v>
      </c>
    </row>
    <row r="161" spans="1:8" x14ac:dyDescent="0.25">
      <c r="A161" s="1">
        <v>430904</v>
      </c>
      <c r="B161" s="1">
        <v>1</v>
      </c>
      <c r="C161" s="1" t="str">
        <v>STOCK</v>
      </c>
      <c r="D161" s="1">
        <v>4</v>
      </c>
      <c r="E161" s="1" t="str">
        <v>BioLegend</v>
      </c>
      <c r="F161" s="1" t="str">
        <v>STOCK</v>
      </c>
      <c r="G161" s="1" t="str">
        <v>Stock</v>
      </c>
      <c r="H161" s="1" t="str">
        <f>VLOOKUP(C161,'Customer List'!B:D,3,)</f>
        <v>STOCK</v>
      </c>
    </row>
    <row r="162" spans="1:8" x14ac:dyDescent="0.25">
      <c r="A162" s="1" t="str">
        <v>2600505001730</v>
      </c>
      <c r="B162" s="1">
        <v>2</v>
      </c>
      <c r="C162" s="1" t="str">
        <v>STOCK</v>
      </c>
      <c r="D162" s="1" t="str">
        <v>RT</v>
      </c>
      <c r="E162" s="1" t="str">
        <v>Genei Lab</v>
      </c>
      <c r="F162" s="1" t="str">
        <v>STOCK</v>
      </c>
      <c r="G162" s="1" t="str">
        <v>Stock</v>
      </c>
      <c r="H162" s="1" t="str">
        <f>VLOOKUP(C162,'Customer List'!B:D,3,)</f>
        <v>STOCK</v>
      </c>
    </row>
    <row r="163" spans="1:8" x14ac:dyDescent="0.25">
      <c r="A163" s="1" t="str">
        <v>2662070501730</v>
      </c>
      <c r="B163" s="1">
        <v>2</v>
      </c>
      <c r="C163" s="1" t="str">
        <v>STOCK</v>
      </c>
      <c r="D163" s="1">
        <v>-20</v>
      </c>
      <c r="E163" s="1" t="str">
        <v>Genei Lab</v>
      </c>
      <c r="F163" s="1" t="str">
        <v>STOCK</v>
      </c>
      <c r="G163" s="1" t="str">
        <v>Stock</v>
      </c>
      <c r="H163" s="1" t="str">
        <f>VLOOKUP(C163,'Customer List'!B:D,3,)</f>
        <v>STOCK</v>
      </c>
    </row>
    <row r="164" spans="1:8" x14ac:dyDescent="0.25">
      <c r="A164" s="1" t="str">
        <v>2662670501730</v>
      </c>
      <c r="B164" s="1">
        <v>2</v>
      </c>
      <c r="C164" s="1" t="str">
        <v>STOCK</v>
      </c>
      <c r="D164" s="1">
        <v>-20</v>
      </c>
      <c r="E164" s="1" t="str">
        <v>Genei Lab</v>
      </c>
      <c r="F164" s="1" t="str">
        <v>STOCK</v>
      </c>
      <c r="G164" s="1" t="str">
        <v>Stock</v>
      </c>
      <c r="H164" s="1" t="str">
        <f>VLOOKUP(C164,'Customer List'!B:D,3,)</f>
        <v>STOCK</v>
      </c>
    </row>
    <row r="165" spans="1:8" x14ac:dyDescent="0.25">
      <c r="A165" s="1">
        <v>421601</v>
      </c>
      <c r="B165" s="1">
        <v>3</v>
      </c>
      <c r="C165" s="1" t="str">
        <v>STOCK</v>
      </c>
      <c r="D165" s="1" t="str">
        <v>rt</v>
      </c>
      <c r="E165" s="1" t="str">
        <v>BioLegend</v>
      </c>
      <c r="F165" s="1" t="str">
        <v>STOCK</v>
      </c>
      <c r="G165" s="1" t="str">
        <v>Stock</v>
      </c>
      <c r="H165" s="1" t="str">
        <f>VLOOKUP(C165,'Customer List'!B:D,3,)</f>
        <v>STOCK</v>
      </c>
    </row>
    <row r="166" spans="1:8" x14ac:dyDescent="0.25">
      <c r="A166" s="1" t="str">
        <v>LSM 1077</v>
      </c>
      <c r="B166" s="1">
        <v>3</v>
      </c>
      <c r="C166" s="1" t="str">
        <v>stock</v>
      </c>
      <c r="D166" s="1">
        <v>4</v>
      </c>
      <c r="E166" s="1" t="str">
        <v>Genexis Biotech</v>
      </c>
      <c r="F166" s="1" t="str">
        <v>STOCK</v>
      </c>
      <c r="G166" s="1" t="str">
        <v>Stock</v>
      </c>
      <c r="H166" s="1" t="str">
        <f>VLOOKUP(C166,'Customer List'!B:D,3,)</f>
        <v>STOCK</v>
      </c>
    </row>
    <row r="167" spans="1:8" x14ac:dyDescent="0.25">
      <c r="A167" s="1">
        <v>25021.5</v>
      </c>
      <c r="B167" s="1">
        <v>7</v>
      </c>
      <c r="C167" s="1" t="str">
        <v>stock</v>
      </c>
      <c r="D167" s="1">
        <v>-20</v>
      </c>
      <c r="E167" s="1" t="str">
        <v>Intron</v>
      </c>
      <c r="F167" s="1" t="str">
        <v>STOCK</v>
      </c>
      <c r="G167" s="1" t="str">
        <v>Stock</v>
      </c>
      <c r="H167" s="1" t="str">
        <f>VLOOKUP(C167,'Customer List'!B:D,3,)</f>
        <v>STOCK</v>
      </c>
    </row>
    <row r="168" spans="1:8" x14ac:dyDescent="0.25">
      <c r="A168" s="1">
        <v>16532</v>
      </c>
      <c r="B168" s="1">
        <v>15</v>
      </c>
      <c r="C168" s="1" t="str">
        <v>Stock</v>
      </c>
      <c r="D168" s="1" t="str">
        <v>RT</v>
      </c>
      <c r="E168" s="1" t="str">
        <v>Sartorius</v>
      </c>
      <c r="F168" s="1" t="str">
        <v>STOCK</v>
      </c>
      <c r="G168" s="1" t="str">
        <v>Stock</v>
      </c>
      <c r="H168" s="1" t="str">
        <f>VLOOKUP(C168,'Customer List'!B:D,3,)</f>
        <v>STOCK</v>
      </c>
    </row>
    <row r="169" spans="1:8" x14ac:dyDescent="0.25">
      <c r="A169" s="1">
        <v>16533</v>
      </c>
      <c r="B169" s="1">
        <v>9</v>
      </c>
      <c r="C169" s="1" t="str">
        <v>Stock</v>
      </c>
      <c r="D169" s="1" t="str">
        <v>RT</v>
      </c>
      <c r="E169" s="1" t="str">
        <v>Sartorius</v>
      </c>
      <c r="F169" s="1" t="str">
        <v>STOCK</v>
      </c>
      <c r="G169" s="1" t="str">
        <v>Stock</v>
      </c>
      <c r="H169" s="1" t="str">
        <f>VLOOKUP(C169,'Customer List'!B:D,3,)</f>
        <v>STOCK</v>
      </c>
    </row>
    <row r="170" spans="1:8" x14ac:dyDescent="0.25">
      <c r="A170" s="1" t="str">
        <v>VS0191</v>
      </c>
      <c r="B170" s="1">
        <v>1</v>
      </c>
      <c r="C170" s="1" t="str">
        <v>Stock</v>
      </c>
      <c r="D170" s="1" t="str">
        <v>RT</v>
      </c>
      <c r="E170" s="1" t="str">
        <v>Sartorius</v>
      </c>
      <c r="F170" s="1" t="str">
        <v>STOCK</v>
      </c>
      <c r="G170" s="1" t="str">
        <v>Stock</v>
      </c>
      <c r="H170" s="1" t="str">
        <f>VLOOKUP(C170,'Customer List'!B:D,3,)</f>
        <v>STOCK</v>
      </c>
    </row>
    <row r="171" spans="1:8" x14ac:dyDescent="0.25">
      <c r="A171" s="1" t="str">
        <v>VS0141</v>
      </c>
      <c r="B171" s="1">
        <v>1</v>
      </c>
      <c r="C171" s="1" t="str">
        <v>Stock</v>
      </c>
      <c r="D171" s="1" t="str">
        <v>RT</v>
      </c>
      <c r="E171" s="1" t="str">
        <v>Sartorius</v>
      </c>
      <c r="F171" s="1" t="str">
        <v>STOCK</v>
      </c>
      <c r="G171" s="1" t="str">
        <v>Stock</v>
      </c>
      <c r="H171" s="1" t="str">
        <f>VLOOKUP(C171,'Customer List'!B:D,3,)</f>
        <v>STOCK</v>
      </c>
    </row>
    <row r="172" spans="1:8" x14ac:dyDescent="0.25">
      <c r="A172" s="1" t="str">
        <v>VS0141</v>
      </c>
      <c r="B172" s="1">
        <v>1</v>
      </c>
      <c r="C172" s="1" t="str">
        <v>Stock</v>
      </c>
      <c r="D172" s="1" t="str">
        <v>RT</v>
      </c>
      <c r="E172" s="1" t="str">
        <v>Sartorius</v>
      </c>
      <c r="F172" s="1" t="str">
        <v>STOCK</v>
      </c>
      <c r="G172" s="1" t="str">
        <v>Stock</v>
      </c>
      <c r="H172" s="1" t="str">
        <f>VLOOKUP(C172,'Customer List'!B:D,3,)</f>
        <v>STOCK</v>
      </c>
    </row>
    <row r="173" spans="1:8" x14ac:dyDescent="0.25">
      <c r="A173" s="1" t="str">
        <v>15407-47-MIN</v>
      </c>
      <c r="B173" s="1">
        <v>2</v>
      </c>
      <c r="C173" s="1" t="str">
        <v>Stock</v>
      </c>
      <c r="D173" s="1" t="str">
        <v>RT</v>
      </c>
      <c r="E173" s="1" t="str">
        <v>Sartorius</v>
      </c>
      <c r="F173" s="1" t="str">
        <v>STOCK</v>
      </c>
      <c r="G173" s="1" t="str">
        <v>Stock</v>
      </c>
      <c r="H173" s="1" t="str">
        <f>VLOOKUP(C173,'Customer List'!B:D,3,)</f>
        <v>STOCK</v>
      </c>
    </row>
    <row r="174" spans="1:8" x14ac:dyDescent="0.25">
      <c r="A174" s="1" t="str">
        <v>VS04T01</v>
      </c>
      <c r="B174" s="1">
        <v>2</v>
      </c>
      <c r="C174" s="1" t="str">
        <v>Stock</v>
      </c>
      <c r="D174" s="1" t="str">
        <v>RT</v>
      </c>
      <c r="E174" s="1" t="str">
        <v>Sartorius</v>
      </c>
      <c r="F174" s="1" t="str">
        <v>STOCK</v>
      </c>
      <c r="G174" s="1" t="str">
        <v>Stock</v>
      </c>
      <c r="H174" s="1" t="str">
        <f>VLOOKUP(C174,'Customer List'!B:D,3,)</f>
        <v>STOCK</v>
      </c>
    </row>
    <row r="175" spans="1:8" x14ac:dyDescent="0.25">
      <c r="A175" s="1" t="str">
        <v>VS04T01</v>
      </c>
      <c r="B175" s="1">
        <v>4</v>
      </c>
      <c r="C175" s="1" t="str">
        <v>Stock</v>
      </c>
      <c r="D175" s="1" t="str">
        <v>RT</v>
      </c>
      <c r="E175" s="1" t="str">
        <v>Sartorius</v>
      </c>
      <c r="F175" s="1" t="str">
        <v>STOCK</v>
      </c>
      <c r="G175" s="1" t="str">
        <v>Stock</v>
      </c>
      <c r="H175" s="1" t="str">
        <f>VLOOKUP(C175,'Customer List'!B:D,3,)</f>
        <v>STOCK</v>
      </c>
    </row>
    <row r="176" spans="1:8" x14ac:dyDescent="0.25">
      <c r="A176" s="1" t="str">
        <v>VS15T91</v>
      </c>
      <c r="B176" s="1">
        <v>3</v>
      </c>
      <c r="C176" s="1" t="str">
        <v>Stock</v>
      </c>
      <c r="D176" s="1" t="str">
        <v>RT</v>
      </c>
      <c r="E176" s="1" t="str">
        <v>Sartorius</v>
      </c>
      <c r="F176" s="1" t="str">
        <v>STOCK</v>
      </c>
      <c r="G176" s="1" t="str">
        <v>Stock</v>
      </c>
      <c r="H176" s="1" t="str">
        <f>VLOOKUP(C176,'Customer List'!B:D,3,)</f>
        <v>STOCK</v>
      </c>
    </row>
    <row r="177" spans="1:8" x14ac:dyDescent="0.25">
      <c r="A177" s="1" t="str">
        <v>VS15T21</v>
      </c>
      <c r="B177" s="1">
        <v>1</v>
      </c>
      <c r="C177" s="1" t="str">
        <v>Stock</v>
      </c>
      <c r="D177" s="1" t="str">
        <v>RT</v>
      </c>
      <c r="E177" s="1" t="str">
        <v>Sartorius</v>
      </c>
      <c r="F177" s="1" t="str">
        <v>STOCK</v>
      </c>
      <c r="G177" s="1" t="str">
        <v>Stock</v>
      </c>
      <c r="H177" s="1" t="str">
        <f>VLOOKUP(C177,'Customer List'!B:D,3,)</f>
        <v>STOCK</v>
      </c>
    </row>
    <row r="178" spans="1:8" x14ac:dyDescent="0.25">
      <c r="A178" s="1" t="str">
        <v>VS2051</v>
      </c>
      <c r="B178" s="1">
        <v>1</v>
      </c>
      <c r="C178" s="1" t="str">
        <v>Stock</v>
      </c>
      <c r="D178" s="1" t="str">
        <v>RT</v>
      </c>
      <c r="E178" s="1" t="str">
        <v>Sartorius</v>
      </c>
      <c r="F178" s="1" t="str">
        <v>STOCK</v>
      </c>
      <c r="G178" s="1" t="str">
        <v>Stock</v>
      </c>
      <c r="H178" s="1" t="str">
        <f>VLOOKUP(C178,'Customer List'!B:D,3,)</f>
        <v>STOCK</v>
      </c>
    </row>
    <row r="179" spans="1:8" x14ac:dyDescent="0.25">
      <c r="A179" s="1" t="str">
        <v>VS15TR01</v>
      </c>
      <c r="B179" s="1">
        <v>4</v>
      </c>
      <c r="C179" s="1" t="str">
        <v>Stock</v>
      </c>
      <c r="D179" s="1" t="str">
        <v>RT</v>
      </c>
      <c r="E179" s="1" t="str">
        <v>Sartorius</v>
      </c>
      <c r="F179" s="1" t="str">
        <v>STOCK</v>
      </c>
      <c r="G179" s="1" t="str">
        <v>Stock</v>
      </c>
      <c r="H179" s="1" t="str">
        <f>VLOOKUP(C179,'Customer List'!B:D,3,)</f>
        <v>STOCK</v>
      </c>
    </row>
    <row r="180" spans="1:8" x14ac:dyDescent="0.25">
      <c r="A180" s="1" t="str">
        <v>VS15TR21</v>
      </c>
      <c r="B180" s="1">
        <v>2</v>
      </c>
      <c r="C180" s="1" t="str">
        <v>Stock</v>
      </c>
      <c r="D180" s="1" t="str">
        <v>RT</v>
      </c>
      <c r="E180" s="1" t="str">
        <v>Sartorius</v>
      </c>
      <c r="F180" s="1" t="str">
        <v>STOCK</v>
      </c>
      <c r="G180" s="1" t="str">
        <v>Stock</v>
      </c>
      <c r="H180" s="1" t="str">
        <f>VLOOKUP(C180,'Customer List'!B:D,3,)</f>
        <v>STOCK</v>
      </c>
    </row>
    <row r="181" spans="1:8" x14ac:dyDescent="0.25">
      <c r="A181" s="1" t="str">
        <v>VS15T01</v>
      </c>
      <c r="B181" s="1">
        <v>1</v>
      </c>
      <c r="C181" s="1" t="str">
        <v>Stock</v>
      </c>
      <c r="D181" s="1" t="str">
        <v>RT</v>
      </c>
      <c r="E181" s="1" t="str">
        <v>Sartorius</v>
      </c>
      <c r="F181" s="1" t="str">
        <v>STOCK</v>
      </c>
      <c r="G181" s="1" t="str">
        <v>Stock</v>
      </c>
      <c r="H181" s="1" t="str">
        <f>VLOOKUP(C181,'Customer List'!B:D,3,)</f>
        <v>STOCK</v>
      </c>
    </row>
    <row r="182" spans="1:8" x14ac:dyDescent="0.25">
      <c r="A182" s="1">
        <v>16532</v>
      </c>
      <c r="B182" s="1">
        <v>20</v>
      </c>
      <c r="C182" s="1" t="str">
        <v>Stock</v>
      </c>
      <c r="D182" s="1" t="str">
        <v>RT</v>
      </c>
      <c r="E182" s="1" t="str">
        <v>Sartorius</v>
      </c>
      <c r="F182" s="1" t="str">
        <v>STOCK</v>
      </c>
      <c r="G182" s="1" t="str">
        <v>Stock</v>
      </c>
      <c r="H182" s="1" t="str">
        <f>VLOOKUP(C182,'Customer List'!B:D,3,)</f>
        <v>STOCK</v>
      </c>
    </row>
    <row r="183" spans="1:8" x14ac:dyDescent="0.25">
      <c r="A183" s="1" t="str">
        <v>VS15T21</v>
      </c>
      <c r="B183" s="1">
        <v>4</v>
      </c>
      <c r="C183" s="1" t="str">
        <v>Stock</v>
      </c>
      <c r="D183" s="1" t="str">
        <v>RT</v>
      </c>
      <c r="E183" s="1" t="str">
        <v>Sartorius</v>
      </c>
      <c r="F183" s="1" t="str">
        <v>STOCK</v>
      </c>
      <c r="G183" s="1" t="str">
        <v>Stock</v>
      </c>
      <c r="H183" s="1" t="str">
        <f>VLOOKUP(C183,'Customer List'!B:D,3,)</f>
        <v>STOCK</v>
      </c>
    </row>
    <row r="184" spans="1:8" x14ac:dyDescent="0.25">
      <c r="A184" s="1">
        <v>814326</v>
      </c>
      <c r="B184" s="1">
        <v>2</v>
      </c>
      <c r="C184" s="1" t="str">
        <v>Stock</v>
      </c>
      <c r="D184" s="1" t="str">
        <v>RT</v>
      </c>
      <c r="E184" s="1" t="str">
        <v>Mp Bio</v>
      </c>
      <c r="F184" s="1" t="str">
        <v>STOCK</v>
      </c>
      <c r="G184" s="1" t="str">
        <v>Stock</v>
      </c>
      <c r="H184" s="1" t="str">
        <f>VLOOKUP(C184,'Customer List'!B:D,3,)</f>
        <v>STOCK</v>
      </c>
    </row>
    <row r="185" spans="1:8" x14ac:dyDescent="0.25">
      <c r="A185" s="1">
        <v>194825</v>
      </c>
      <c r="B185" s="1">
        <v>2</v>
      </c>
      <c r="C185" s="1" t="str">
        <v>Stock</v>
      </c>
      <c r="D185" s="1" t="str">
        <v>RT</v>
      </c>
      <c r="E185" s="1" t="str">
        <v>Mp Bio</v>
      </c>
      <c r="F185" s="1" t="str">
        <v>STOCK</v>
      </c>
      <c r="G185" s="1" t="str">
        <v>Stock</v>
      </c>
      <c r="H185" s="1" t="str">
        <f>VLOOKUP(C185,'Customer List'!B:D,3,)</f>
        <v>STOCK</v>
      </c>
    </row>
    <row r="186" spans="1:8" x14ac:dyDescent="0.25">
      <c r="A186" s="1">
        <v>104772</v>
      </c>
      <c r="B186" s="1">
        <v>2</v>
      </c>
      <c r="C186" s="1" t="str">
        <v>Stock</v>
      </c>
      <c r="D186" s="1" t="str">
        <v>RT</v>
      </c>
      <c r="E186" s="1" t="str">
        <v>Mp Bio</v>
      </c>
      <c r="F186" s="1" t="str">
        <v>STOCK</v>
      </c>
      <c r="G186" s="1" t="str">
        <v>Stock</v>
      </c>
      <c r="H186" s="1" t="str">
        <f>VLOOKUP(C186,'Customer List'!B:D,3,)</f>
        <v>STOCK</v>
      </c>
    </row>
    <row r="187" spans="1:8" x14ac:dyDescent="0.25">
      <c r="A187" s="1">
        <v>100570</v>
      </c>
      <c r="B187" s="1">
        <v>1</v>
      </c>
      <c r="C187" s="1" t="str">
        <v>Stock</v>
      </c>
      <c r="D187" s="1" t="str">
        <v>RT</v>
      </c>
      <c r="E187" s="1" t="str">
        <v>Mp Bio</v>
      </c>
      <c r="F187" s="1" t="str">
        <v>STOCK</v>
      </c>
      <c r="G187" s="1" t="str">
        <v>Stock</v>
      </c>
      <c r="H187" s="1" t="str">
        <f>VLOOKUP(C187,'Customer List'!B:D,3,)</f>
        <v>STOCK</v>
      </c>
    </row>
    <row r="188" spans="1:8" x14ac:dyDescent="0.25">
      <c r="A188" s="1">
        <v>152574</v>
      </c>
      <c r="B188" s="1">
        <v>1</v>
      </c>
      <c r="C188" s="1" t="str">
        <v>Stock</v>
      </c>
      <c r="D188" s="1" t="str">
        <v>RT</v>
      </c>
      <c r="E188" s="1" t="str">
        <v>Mp Bio</v>
      </c>
      <c r="F188" s="1" t="str">
        <v>STOCK</v>
      </c>
      <c r="G188" s="1" t="str">
        <v>Stock</v>
      </c>
      <c r="H188" s="1" t="str">
        <f>VLOOKUP(C188,'Customer List'!B:D,3,)</f>
        <v>STOCK</v>
      </c>
    </row>
    <row r="189" spans="1:8" x14ac:dyDescent="0.25">
      <c r="A189" s="1">
        <v>193982</v>
      </c>
      <c r="B189" s="1">
        <v>4</v>
      </c>
      <c r="C189" s="1" t="str">
        <v>Stock</v>
      </c>
      <c r="D189" s="1" t="str">
        <v>RT</v>
      </c>
      <c r="E189" s="1" t="str">
        <v>Mp Bio</v>
      </c>
      <c r="F189" s="1" t="str">
        <v>STOCK</v>
      </c>
      <c r="G189" s="1" t="str">
        <v>Stock</v>
      </c>
      <c r="H189" s="1" t="str">
        <f>VLOOKUP(C189,'Customer List'!B:D,3,)</f>
        <v>STOCK</v>
      </c>
    </row>
    <row r="190" spans="1:8" x14ac:dyDescent="0.25">
      <c r="A190" s="1">
        <v>1860454</v>
      </c>
      <c r="B190" s="1">
        <v>1</v>
      </c>
      <c r="C190" s="1" t="str">
        <v>Stock</v>
      </c>
      <c r="D190" s="1" t="str">
        <v>RT</v>
      </c>
      <c r="E190" s="1" t="str">
        <v>Mp Bio</v>
      </c>
      <c r="F190" s="1" t="str">
        <v>STOCK</v>
      </c>
      <c r="G190" s="1" t="str">
        <v>Stock</v>
      </c>
      <c r="H190" s="1" t="str">
        <f>VLOOKUP(C190,'Customer List'!B:D,3,)</f>
        <v>STOCK</v>
      </c>
    </row>
    <row r="191" spans="1:8" x14ac:dyDescent="0.25">
      <c r="A191" s="1">
        <v>6553050</v>
      </c>
      <c r="B191" s="1">
        <v>1</v>
      </c>
      <c r="C191" s="1" t="str">
        <v>Stock</v>
      </c>
      <c r="D191" s="1" t="str">
        <v>RT</v>
      </c>
      <c r="E191" s="1" t="str">
        <v>Mp Bio</v>
      </c>
      <c r="F191" s="1" t="str">
        <v>STOCK</v>
      </c>
      <c r="G191" s="1" t="str">
        <v>Stock</v>
      </c>
      <c r="H191" s="1" t="str">
        <f>VLOOKUP(C191,'Customer List'!B:D,3,)</f>
        <v>STOCK</v>
      </c>
    </row>
    <row r="192" spans="1:8" x14ac:dyDescent="0.25">
      <c r="A192" s="1">
        <v>194002</v>
      </c>
      <c r="B192" s="1">
        <v>2</v>
      </c>
      <c r="C192" s="1" t="str">
        <v>Stock</v>
      </c>
      <c r="D192" s="1" t="str">
        <v>RT</v>
      </c>
      <c r="E192" s="1" t="str">
        <v>Mp Bio</v>
      </c>
      <c r="F192" s="1" t="str">
        <v>STOCK</v>
      </c>
      <c r="G192" s="1" t="str">
        <v>Stock</v>
      </c>
      <c r="H192" s="1" t="str">
        <f>VLOOKUP(C192,'Customer List'!B:D,3,)</f>
        <v>STOCK</v>
      </c>
    </row>
    <row r="193" spans="1:8" x14ac:dyDescent="0.25">
      <c r="A193" s="1" t="str">
        <v>092913726</v>
      </c>
      <c r="B193" s="1">
        <v>10</v>
      </c>
      <c r="C193" s="1" t="str">
        <v>Stock</v>
      </c>
      <c r="D193" s="1">
        <v>-20</v>
      </c>
      <c r="E193" s="1" t="str">
        <v>Mp Bio</v>
      </c>
      <c r="F193" s="1" t="str">
        <v>STOCK</v>
      </c>
      <c r="G193" s="1" t="str">
        <v>Stock</v>
      </c>
      <c r="H193" s="1" t="str">
        <f>VLOOKUP(C193,'Customer List'!B:D,3,)</f>
        <v>STOCK</v>
      </c>
    </row>
    <row r="194" spans="1:8" x14ac:dyDescent="0.25">
      <c r="A194" s="1">
        <v>6542050</v>
      </c>
      <c r="B194" s="1">
        <v>1</v>
      </c>
      <c r="C194" s="1" t="str">
        <v>Stock</v>
      </c>
      <c r="D194" s="1" t="str">
        <v>RT</v>
      </c>
      <c r="E194" s="1" t="str">
        <v>Mp Bio</v>
      </c>
      <c r="F194" s="1" t="str">
        <v>STOCK</v>
      </c>
      <c r="G194" s="1" t="str">
        <v>Stock</v>
      </c>
      <c r="H194" s="1" t="str">
        <f>VLOOKUP(C194,'Customer List'!B:D,3,)</f>
        <v>STOCK</v>
      </c>
    </row>
    <row r="195" spans="1:8" x14ac:dyDescent="0.25">
      <c r="A195" s="1">
        <v>6539025</v>
      </c>
      <c r="B195" s="1">
        <v>1</v>
      </c>
      <c r="C195" s="1" t="str">
        <v>Stock</v>
      </c>
      <c r="D195" s="1" t="str">
        <v>RT</v>
      </c>
      <c r="E195" s="1" t="str">
        <v>Mp Bio</v>
      </c>
      <c r="F195" s="1" t="str">
        <v>STOCK</v>
      </c>
      <c r="G195" s="1" t="str">
        <v>Stock</v>
      </c>
      <c r="H195" s="1" t="str">
        <f>VLOOKUP(C195,'Customer List'!B:D,3,)</f>
        <v>STOCK</v>
      </c>
    </row>
    <row r="196" spans="1:8" x14ac:dyDescent="0.25">
      <c r="A196" s="1">
        <v>6552050</v>
      </c>
      <c r="B196" s="1">
        <v>6</v>
      </c>
      <c r="C196" s="1" t="str">
        <v>Stock</v>
      </c>
      <c r="D196" s="1" t="str">
        <v>RT</v>
      </c>
      <c r="E196" s="1" t="str">
        <v>Mp Bio</v>
      </c>
      <c r="F196" s="1" t="str">
        <v>STOCK</v>
      </c>
      <c r="G196" s="1" t="str">
        <v>Stock</v>
      </c>
      <c r="H196" s="1" t="str">
        <f>VLOOKUP(C196,'Customer List'!B:D,3,)</f>
        <v>STOCK</v>
      </c>
    </row>
    <row r="197" spans="1:8" x14ac:dyDescent="0.25">
      <c r="A197" s="1">
        <v>116910001</v>
      </c>
      <c r="B197" s="1">
        <v>1</v>
      </c>
      <c r="C197" s="1" t="str">
        <v>Stock</v>
      </c>
      <c r="D197" s="1" t="str">
        <v>RT</v>
      </c>
      <c r="E197" s="1" t="str">
        <v>Mp Bio</v>
      </c>
      <c r="F197" s="1" t="str">
        <v>STOCK</v>
      </c>
      <c r="G197" s="1" t="str">
        <v>Stock</v>
      </c>
      <c r="H197" s="1" t="str">
        <f>VLOOKUP(C197,'Customer List'!B:D,3,)</f>
        <v>STOCK</v>
      </c>
    </row>
    <row r="198" spans="1:8" x14ac:dyDescent="0.25">
      <c r="A198" s="1" t="str">
        <v>0210064710</v>
      </c>
      <c r="B198" s="1">
        <v>1</v>
      </c>
      <c r="C198" s="1" t="str">
        <v>Stock</v>
      </c>
      <c r="D198" s="1">
        <v>-20</v>
      </c>
      <c r="E198" s="1" t="str">
        <v>Mp Bio</v>
      </c>
      <c r="F198" s="1" t="str">
        <v>STOCK</v>
      </c>
      <c r="G198" s="1" t="str">
        <v>Stock</v>
      </c>
      <c r="H198" s="1" t="str">
        <f>VLOOKUP(C198,'Customer List'!B:D,3,)</f>
        <v>STOCK</v>
      </c>
    </row>
    <row r="199" spans="1:8" x14ac:dyDescent="0.25">
      <c r="A199" s="1">
        <v>850494</v>
      </c>
      <c r="B199" s="1">
        <v>1</v>
      </c>
      <c r="C199" s="1" t="str">
        <v>Stock</v>
      </c>
      <c r="D199" s="1" t="str">
        <v>RT</v>
      </c>
      <c r="E199" s="1" t="str">
        <v>Mp Bio</v>
      </c>
      <c r="F199" s="1" t="str">
        <v>STOCK</v>
      </c>
      <c r="G199" s="1" t="str">
        <v>Stock</v>
      </c>
      <c r="H199" s="1" t="str">
        <f>VLOOKUP(C199,'Customer List'!B:D,3,)</f>
        <v>STOCK</v>
      </c>
    </row>
    <row r="200" spans="1:8" x14ac:dyDescent="0.25">
      <c r="A200" s="1">
        <v>16006980</v>
      </c>
      <c r="B200" s="1">
        <v>1</v>
      </c>
      <c r="C200" s="1" t="str">
        <v>Stock</v>
      </c>
      <c r="D200" s="1" t="str">
        <v>RT</v>
      </c>
      <c r="E200" s="1" t="str">
        <v>Mp Bio</v>
      </c>
      <c r="F200" s="1" t="str">
        <v>STOCK</v>
      </c>
      <c r="G200" s="1" t="str">
        <v>Stock</v>
      </c>
      <c r="H200" s="1" t="str">
        <f>VLOOKUP(C200,'Customer List'!B:D,3,)</f>
        <v>STOCK</v>
      </c>
    </row>
    <row r="201" spans="1:8" x14ac:dyDescent="0.25">
      <c r="A201" s="1">
        <v>152624</v>
      </c>
      <c r="B201" s="1">
        <v>1</v>
      </c>
      <c r="C201" s="1" t="str">
        <v>Stock</v>
      </c>
      <c r="D201" s="1" t="str">
        <v>RT</v>
      </c>
      <c r="E201" s="1" t="str">
        <v>Mp Bio</v>
      </c>
      <c r="F201" s="1" t="str">
        <v>STOCK</v>
      </c>
      <c r="G201" s="1" t="str">
        <v>Stock</v>
      </c>
      <c r="H201" s="1" t="str">
        <f>VLOOKUP(C201,'Customer List'!B:D,3,)</f>
        <v>STOCK</v>
      </c>
    </row>
    <row r="202" spans="1:8" x14ac:dyDescent="0.25">
      <c r="A202" s="1" t="str">
        <v>0602100031730</v>
      </c>
      <c r="B202" s="1">
        <v>1</v>
      </c>
      <c r="C202" s="1" t="str">
        <v>STOCK</v>
      </c>
      <c r="D202" s="1">
        <v>-20</v>
      </c>
      <c r="E202" s="1" t="str">
        <v>Genei Lab</v>
      </c>
      <c r="F202" s="1" t="str">
        <v>STOCK</v>
      </c>
      <c r="G202" s="1" t="str">
        <v>Stock</v>
      </c>
      <c r="H202" s="1" t="str">
        <f>VLOOKUP(C202,'Customer List'!B:D,3,)</f>
        <v>STOCK</v>
      </c>
    </row>
    <row r="203" spans="1:8" x14ac:dyDescent="0.25">
      <c r="A203" s="1">
        <v>424401</v>
      </c>
      <c r="B203" s="1">
        <v>1</v>
      </c>
      <c r="C203" s="1" t="str">
        <v>STOCK</v>
      </c>
      <c r="D203" s="1">
        <v>4</v>
      </c>
      <c r="E203" s="1" t="str">
        <v>BioLegend</v>
      </c>
      <c r="F203" s="1" t="str">
        <v>STOCK</v>
      </c>
      <c r="G203" s="1" t="str">
        <v>Priyanka Madam</v>
      </c>
      <c r="H203" s="1" t="str">
        <f>VLOOKUP(C203,'Customer List'!B:D,3,)</f>
        <v>STOCK</v>
      </c>
    </row>
    <row r="204" spans="1:8" x14ac:dyDescent="0.25">
      <c r="A204" s="1">
        <v>420701</v>
      </c>
      <c r="B204" s="1">
        <v>2</v>
      </c>
      <c r="C204" s="1" t="str">
        <v>Stock</v>
      </c>
      <c r="D204" s="1">
        <v>4</v>
      </c>
      <c r="E204" s="1" t="str">
        <v>BioLegend</v>
      </c>
      <c r="F204" s="1" t="str">
        <v>STOCK</v>
      </c>
      <c r="G204" s="1" t="str">
        <v>Stock</v>
      </c>
      <c r="H204" s="1" t="str">
        <f>VLOOKUP(C204,'Customer List'!B:D,3,)</f>
        <v>STOCK</v>
      </c>
    </row>
    <row r="205" spans="1:8" x14ac:dyDescent="0.25">
      <c r="A205" s="1">
        <v>424602</v>
      </c>
      <c r="B205" s="1">
        <v>2</v>
      </c>
      <c r="C205" s="1" t="str">
        <v>Stock</v>
      </c>
      <c r="D205" s="1">
        <v>4</v>
      </c>
      <c r="E205" s="1" t="str">
        <v>BioLegend</v>
      </c>
      <c r="F205" s="1" t="str">
        <v>STOCK</v>
      </c>
      <c r="G205" s="1" t="str">
        <v>Stock</v>
      </c>
      <c r="H205" s="1" t="str">
        <f>VLOOKUP(C205,'Customer List'!B:D,3,)</f>
        <v>STOCK</v>
      </c>
    </row>
    <row r="206" spans="1:8" x14ac:dyDescent="0.25">
      <c r="A206" s="1">
        <v>740811</v>
      </c>
      <c r="B206" s="1">
        <v>3</v>
      </c>
      <c r="C206" s="1" t="str">
        <v>Stock</v>
      </c>
      <c r="D206" s="1">
        <v>4</v>
      </c>
      <c r="E206" s="1" t="str">
        <v>BioLegend</v>
      </c>
      <c r="F206" s="1" t="str">
        <v>STOCK</v>
      </c>
      <c r="G206" s="1" t="str">
        <v>DemoKit (Mohan Sir)</v>
      </c>
      <c r="H206" s="1" t="str">
        <f>VLOOKUP(C206,'Customer List'!B:D,3,)</f>
        <v>STOCK</v>
      </c>
    </row>
    <row r="207" spans="1:8" x14ac:dyDescent="0.25">
      <c r="A207" s="1">
        <v>741146</v>
      </c>
      <c r="B207" s="1">
        <v>3</v>
      </c>
      <c r="C207" s="1" t="str">
        <v>Stock</v>
      </c>
      <c r="D207" s="1">
        <v>4</v>
      </c>
      <c r="E207" s="1" t="str">
        <v>BioLegend</v>
      </c>
      <c r="F207" s="1" t="str">
        <v>STOCK</v>
      </c>
      <c r="G207" s="1" t="str">
        <v>DemoKit (Mohan Sir)</v>
      </c>
      <c r="H207" s="1" t="str">
        <f>VLOOKUP(C207,'Customer List'!B:D,3,)</f>
        <v>STOCK</v>
      </c>
    </row>
    <row r="208" spans="1:8" x14ac:dyDescent="0.25">
      <c r="A208" s="1">
        <v>421101</v>
      </c>
      <c r="B208" s="1">
        <v>3</v>
      </c>
      <c r="C208" s="1" t="str">
        <v>Stock</v>
      </c>
      <c r="D208" s="1">
        <v>4</v>
      </c>
      <c r="E208" s="1" t="str">
        <v>BioLegend</v>
      </c>
      <c r="F208" s="1" t="str">
        <v>STOCK</v>
      </c>
      <c r="G208" s="1" t="str">
        <v>Stock</v>
      </c>
      <c r="H208" s="1" t="str">
        <f>VLOOKUP(C208,'Customer List'!B:D,3,)</f>
        <v>STOCK</v>
      </c>
    </row>
    <row r="209" spans="1:8" x14ac:dyDescent="0.25">
      <c r="A209" s="1">
        <v>424602</v>
      </c>
      <c r="B209" s="1">
        <v>1</v>
      </c>
      <c r="C209" s="1" t="str">
        <v>Stock</v>
      </c>
      <c r="D209" s="1">
        <v>4</v>
      </c>
      <c r="E209" s="1" t="str">
        <v>BioLegend</v>
      </c>
      <c r="F209" s="1" t="str">
        <v>STOCK</v>
      </c>
      <c r="G209" s="1" t="str">
        <v>Stock</v>
      </c>
      <c r="H209" s="1" t="str">
        <f>VLOOKUP(C209,'Customer List'!B:D,3,)</f>
        <v>STOCK</v>
      </c>
    </row>
    <row r="210" spans="1:8" x14ac:dyDescent="0.25">
      <c r="A210" s="1">
        <v>420301</v>
      </c>
      <c r="B210" s="1">
        <v>2</v>
      </c>
      <c r="C210" s="1" t="str">
        <v>Stock</v>
      </c>
      <c r="D210" s="1">
        <v>4</v>
      </c>
      <c r="E210" s="1" t="str">
        <v>BioLegend</v>
      </c>
      <c r="F210" s="1" t="str">
        <v>STOCK</v>
      </c>
      <c r="G210" s="1" t="str">
        <v>Stock</v>
      </c>
      <c r="H210" s="1" t="str">
        <f>VLOOKUP(C210,'Customer List'!B:D,3,)</f>
        <v>STOCK</v>
      </c>
    </row>
    <row r="211" spans="1:8" x14ac:dyDescent="0.25">
      <c r="A211" s="1">
        <v>420801</v>
      </c>
      <c r="B211" s="1">
        <v>2</v>
      </c>
      <c r="C211" s="1" t="str">
        <v>Stock</v>
      </c>
      <c r="D211" s="1">
        <v>4</v>
      </c>
      <c r="E211" s="1" t="str">
        <v>BioLegend</v>
      </c>
      <c r="F211" s="1" t="str">
        <v>STOCK</v>
      </c>
      <c r="G211" s="1" t="str">
        <v>Stock</v>
      </c>
      <c r="H211" s="1" t="str">
        <f>VLOOKUP(C211,'Customer List'!B:D,3,)</f>
        <v>STOCK</v>
      </c>
    </row>
    <row r="212" spans="1:8" x14ac:dyDescent="0.25">
      <c r="A212" s="1">
        <v>41003</v>
      </c>
      <c r="B212" s="1">
        <v>4</v>
      </c>
      <c r="C212" s="1" t="str">
        <v>Stock</v>
      </c>
      <c r="D212" s="1" t="str">
        <v>RT</v>
      </c>
      <c r="E212" s="1" t="str">
        <v>Biotium</v>
      </c>
      <c r="F212" s="1" t="str">
        <v>STOCK</v>
      </c>
      <c r="G212" s="1" t="str">
        <v>Stock</v>
      </c>
      <c r="H212" s="1" t="str">
        <f>VLOOKUP(C212,'Customer List'!B:D,3,)</f>
        <v>STOCK</v>
      </c>
    </row>
    <row r="213" spans="1:8" x14ac:dyDescent="0.25">
      <c r="A213" s="1" t="str">
        <v>CTM-1177078</v>
      </c>
      <c r="B213" s="1">
        <v>1</v>
      </c>
      <c r="C213" s="1" t="str">
        <v>Sun Pharma</v>
      </c>
      <c r="D213" s="1">
        <v>-20</v>
      </c>
      <c r="E213" s="1" t="str">
        <v>DHARMACON</v>
      </c>
      <c r="F213" s="1" t="str">
        <v>Gujrat</v>
      </c>
      <c r="G213" s="1" t="str">
        <v>Saturday</v>
      </c>
      <c r="H213" s="1" t="str">
        <f>VLOOKUP(C213,'Customer List'!B:D,3,)</f>
        <v>OutStation</v>
      </c>
    </row>
    <row r="214" spans="1:8" x14ac:dyDescent="0.25">
      <c r="A214" s="1" t="str">
        <v>V3SH11255-02EG2346</v>
      </c>
      <c r="B214" s="1">
        <v>1</v>
      </c>
      <c r="C214" s="1" t="str">
        <v>Sun Pharma</v>
      </c>
      <c r="D214" s="1">
        <v>-80</v>
      </c>
      <c r="E214" s="1" t="str">
        <v>DHARMACON</v>
      </c>
      <c r="F214" s="1" t="str">
        <v>Gujrat</v>
      </c>
      <c r="G214" s="1" t="str">
        <v>Saturday</v>
      </c>
      <c r="H214" s="1" t="str">
        <f>VLOOKUP(C214,'Customer List'!B:D,3,)</f>
        <v>OutStation</v>
      </c>
    </row>
    <row r="215" spans="1:8" x14ac:dyDescent="0.25">
      <c r="A215" s="1" t="str">
        <v>3617-1</v>
      </c>
      <c r="B215" s="1">
        <v>4</v>
      </c>
      <c r="C215" s="1" t="str">
        <v>SYNGENE</v>
      </c>
      <c r="D215" s="1">
        <v>-20</v>
      </c>
      <c r="E215" s="1" t="str">
        <v>MABTECH</v>
      </c>
      <c r="F215" s="1" t="str">
        <v>Banglore</v>
      </c>
      <c r="G215" s="1" t="str">
        <v>Saturday</v>
      </c>
      <c r="H215" s="1" t="str">
        <f>VLOOKUP(C215,'Customer List'!B:D,3,)</f>
        <v>OutStation</v>
      </c>
    </row>
    <row r="216" spans="1:8" x14ac:dyDescent="0.25">
      <c r="A216" s="1">
        <v>400137</v>
      </c>
      <c r="B216" s="1">
        <v>1</v>
      </c>
      <c r="C216" s="1" t="str">
        <v>TECHWEST</v>
      </c>
      <c r="D216" s="1">
        <v>4</v>
      </c>
      <c r="E216" s="1" t="str">
        <v>BioLegend</v>
      </c>
      <c r="F216" s="1" t="str">
        <v>Gujrat</v>
      </c>
      <c r="G216" s="1" t="str">
        <v>Saturday</v>
      </c>
      <c r="H216" s="1" t="str">
        <f>VLOOKUP(C216,'Customer List'!B:D,3,)</f>
        <v>OutStation</v>
      </c>
    </row>
    <row r="217" spans="1:8" x14ac:dyDescent="0.25">
      <c r="A217" s="1">
        <v>424902</v>
      </c>
      <c r="B217" s="1">
        <v>1</v>
      </c>
      <c r="C217" s="1" t="str">
        <v>viganahar</v>
      </c>
      <c r="D217" s="1">
        <v>4</v>
      </c>
      <c r="E217" s="1" t="str">
        <v>BioLegend</v>
      </c>
      <c r="F217" s="1" t="str">
        <v>Hyderabad</v>
      </c>
      <c r="G217" s="1" t="str">
        <v>Saturday</v>
      </c>
      <c r="H217" s="1" t="str">
        <f>VLOOKUP(C217,'Customer List'!B:D,3,)</f>
        <v>OutStation</v>
      </c>
    </row>
    <row r="218" spans="1:8" x14ac:dyDescent="0.25">
      <c r="A218" s="1">
        <v>344613</v>
      </c>
      <c r="B218" s="1">
        <v>1</v>
      </c>
      <c r="C218" s="1" t="str">
        <v>VISHAL</v>
      </c>
      <c r="D218" s="1">
        <v>4</v>
      </c>
      <c r="E218" s="1" t="str">
        <v>BioLegend</v>
      </c>
      <c r="F218" s="1" t="str">
        <v>Noida</v>
      </c>
      <c r="G218" s="1" t="str">
        <v>VISHAL Demo Vail</v>
      </c>
      <c r="H218" s="1" t="str">
        <f>VLOOKUP(C218,'Customer List'!B:D,3,)</f>
        <v>Local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 t="e">
        <f>VLOOKUP(C219,'Customer List'!B:D,3,)</f>
        <v>#N/A</v>
      </c>
    </row>
    <row r="220" spans="1:8" x14ac:dyDescent="0.25">
      <c r="A220" s="1"/>
      <c r="B220" s="1"/>
      <c r="C220" s="1"/>
      <c r="D220" s="1"/>
      <c r="E220" s="1"/>
      <c r="F220" s="1"/>
      <c r="G220" s="1"/>
      <c r="H220" s="1" t="e">
        <f>VLOOKUP(C220,'Customer List'!B:D,3,)</f>
        <v>#N/A</v>
      </c>
    </row>
    <row r="221" spans="1:8" x14ac:dyDescent="0.25">
      <c r="A221" s="1"/>
      <c r="B221" s="1"/>
      <c r="C221" s="1"/>
      <c r="D221" s="1"/>
      <c r="E221" s="1"/>
      <c r="F221" s="1"/>
      <c r="G221" s="1"/>
      <c r="H221" s="1" t="e">
        <f>VLOOKUP(C221,'Customer List'!B:D,3,)</f>
        <v>#N/A</v>
      </c>
    </row>
    <row r="222" spans="1:8" x14ac:dyDescent="0.25">
      <c r="A222" s="1"/>
      <c r="B222" s="1"/>
      <c r="C222" s="1"/>
      <c r="D222" s="1"/>
      <c r="E222" s="1"/>
      <c r="F222" s="1"/>
      <c r="G222" s="1"/>
      <c r="H222" s="1" t="e">
        <f>VLOOKUP(C222,'Customer List'!B:D,3,)</f>
        <v>#N/A</v>
      </c>
    </row>
    <row r="223" spans="1:8" x14ac:dyDescent="0.25">
      <c r="A223" s="1"/>
      <c r="B223" s="1"/>
      <c r="C223" s="1"/>
      <c r="D223" s="1"/>
      <c r="E223" s="1"/>
      <c r="F223" s="1"/>
      <c r="G223" s="1"/>
      <c r="H223" s="1" t="e">
        <f>VLOOKUP(C223,'Customer List'!B:D,3,)</f>
        <v>#N/A</v>
      </c>
    </row>
    <row r="224" spans="1:8" x14ac:dyDescent="0.25">
      <c r="A224" s="1"/>
      <c r="B224" s="1"/>
      <c r="C224" s="1"/>
      <c r="D224" s="1"/>
      <c r="E224" s="1"/>
      <c r="F224" s="1"/>
      <c r="G224" s="1"/>
      <c r="H224" s="1" t="e">
        <f>VLOOKUP(C224,'Customer List'!B:D,3,)</f>
        <v>#N/A</v>
      </c>
    </row>
    <row r="225" spans="1:8" x14ac:dyDescent="0.25">
      <c r="A225" s="1"/>
      <c r="B225" s="1"/>
      <c r="C225" s="1"/>
      <c r="D225" s="1"/>
      <c r="E225" s="1"/>
      <c r="F225" s="1"/>
      <c r="G225" s="1"/>
      <c r="H225" s="1" t="e">
        <f>VLOOKUP(C225,'Customer List'!B:D,3,)</f>
        <v>#N/A</v>
      </c>
    </row>
    <row r="226" spans="1:8" x14ac:dyDescent="0.25">
      <c r="A226" s="1"/>
      <c r="B226" s="1"/>
      <c r="C226" s="1"/>
      <c r="D226" s="1"/>
      <c r="E226" s="1"/>
      <c r="F226" s="1"/>
      <c r="G226" s="1"/>
      <c r="H226" s="1" t="e">
        <f>VLOOKUP(C226,'Customer List'!B:D,3,)</f>
        <v>#N/A</v>
      </c>
    </row>
    <row r="227" spans="1:8" x14ac:dyDescent="0.25">
      <c r="A227" s="1"/>
      <c r="B227" s="1"/>
      <c r="C227" s="1"/>
      <c r="D227" s="1"/>
      <c r="E227" s="1"/>
      <c r="F227" s="1"/>
      <c r="G227" s="1"/>
      <c r="H227" s="1" t="e">
        <f>VLOOKUP(C227,'Customer List'!B:D,3,)</f>
        <v>#N/A</v>
      </c>
    </row>
    <row r="228" spans="1:8" x14ac:dyDescent="0.25">
      <c r="A228" s="1"/>
      <c r="B228" s="1"/>
      <c r="C228" s="1"/>
      <c r="D228" s="1"/>
      <c r="E228" s="1"/>
      <c r="F228" s="1"/>
      <c r="G228" s="1"/>
      <c r="H228" s="1" t="e">
        <f>VLOOKUP(C228,'Customer List'!B:D,3,)</f>
        <v>#N/A</v>
      </c>
    </row>
    <row r="229" spans="1:8" x14ac:dyDescent="0.25">
      <c r="A229" s="1"/>
      <c r="B229" s="1"/>
      <c r="C229" s="1"/>
      <c r="D229" s="1"/>
      <c r="E229" s="1"/>
      <c r="F229" s="1"/>
      <c r="G229" s="1"/>
      <c r="H229" s="1" t="e">
        <f>VLOOKUP(C229,'Customer List'!B:D,3,)</f>
        <v>#N/A</v>
      </c>
    </row>
    <row r="230" spans="1:8" x14ac:dyDescent="0.25">
      <c r="A230" s="1"/>
      <c r="B230" s="1"/>
      <c r="C230" s="1"/>
      <c r="D230" s="1"/>
      <c r="E230" s="1"/>
      <c r="F230" s="1"/>
      <c r="G230" s="1"/>
      <c r="H230" s="1" t="e">
        <f>VLOOKUP(C230,'Customer List'!B:D,3,)</f>
        <v>#N/A</v>
      </c>
    </row>
    <row r="231" spans="1:8" x14ac:dyDescent="0.25">
      <c r="A231" s="1"/>
      <c r="B231" s="1"/>
      <c r="C231" s="1"/>
      <c r="D231" s="1"/>
      <c r="E231" s="1"/>
      <c r="F231" s="1"/>
      <c r="G231" s="1"/>
      <c r="H231" s="1" t="e">
        <f>VLOOKUP(C231,'Customer List'!B:D,3,)</f>
        <v>#N/A</v>
      </c>
    </row>
    <row r="232" spans="1:8" x14ac:dyDescent="0.25">
      <c r="A232" s="1"/>
      <c r="B232" s="1"/>
      <c r="C232" s="1"/>
      <c r="D232" s="1"/>
      <c r="E232" s="1"/>
      <c r="F232" s="1"/>
      <c r="G232" s="1"/>
      <c r="H232" s="1" t="e">
        <f>VLOOKUP(C232,'Customer List'!B:D,3,)</f>
        <v>#N/A</v>
      </c>
    </row>
    <row r="233" spans="1:8" x14ac:dyDescent="0.25">
      <c r="A233" s="1"/>
      <c r="B233" s="1"/>
      <c r="C233" s="1"/>
      <c r="D233" s="1"/>
      <c r="E233" s="1"/>
      <c r="F233" s="1"/>
      <c r="G233" s="1"/>
      <c r="H233" s="1" t="e">
        <f>VLOOKUP(C233,'Customer List'!B:D,3,)</f>
        <v>#N/A</v>
      </c>
    </row>
    <row r="234" spans="1:8" x14ac:dyDescent="0.25">
      <c r="A234" s="1"/>
      <c r="B234" s="1"/>
      <c r="C234" s="1"/>
      <c r="D234" s="1"/>
      <c r="E234" s="1"/>
      <c r="F234" s="1"/>
      <c r="G234" s="1"/>
      <c r="H234" s="1" t="e">
        <f>VLOOKUP(C234,'Customer List'!B:D,3,)</f>
        <v>#N/A</v>
      </c>
    </row>
    <row r="235" spans="1:8" x14ac:dyDescent="0.25">
      <c r="A235" s="1"/>
      <c r="B235" s="1"/>
      <c r="C235" s="1"/>
      <c r="D235" s="1"/>
      <c r="E235" s="1"/>
      <c r="F235" s="1"/>
      <c r="G235" s="1"/>
      <c r="H235" s="1" t="e">
        <f>VLOOKUP(C235,'Customer List'!B:D,3,)</f>
        <v>#N/A</v>
      </c>
    </row>
    <row r="236" spans="1:8" x14ac:dyDescent="0.25">
      <c r="A236" s="1"/>
      <c r="B236" s="1"/>
      <c r="C236" s="1"/>
      <c r="D236" s="1"/>
      <c r="E236" s="1"/>
      <c r="F236" s="1"/>
      <c r="G236" s="1"/>
      <c r="H236" s="1" t="e">
        <f>VLOOKUP(C236,'Customer List'!B:D,3,)</f>
        <v>#N/A</v>
      </c>
    </row>
    <row r="237" spans="1:8" x14ac:dyDescent="0.25">
      <c r="A237" s="1"/>
      <c r="B237" s="1"/>
      <c r="C237" s="1"/>
      <c r="D237" s="1"/>
      <c r="E237" s="1"/>
      <c r="F237" s="1"/>
      <c r="G237" s="1"/>
      <c r="H237" s="1" t="e">
        <f>VLOOKUP(C237,'Customer List'!B:D,3,)</f>
        <v>#N/A</v>
      </c>
    </row>
    <row r="238" spans="1:8" x14ac:dyDescent="0.25">
      <c r="A238" s="1"/>
      <c r="B238" s="1"/>
      <c r="C238" s="1"/>
      <c r="D238" s="1"/>
      <c r="E238" s="1"/>
      <c r="F238" s="1"/>
      <c r="G238" s="1"/>
      <c r="H238" s="1" t="e">
        <f>VLOOKUP(C238,'Customer List'!B:D,3,)</f>
        <v>#N/A</v>
      </c>
    </row>
    <row r="239" spans="1:8" x14ac:dyDescent="0.25">
      <c r="A239" s="1"/>
      <c r="B239" s="1"/>
      <c r="C239" s="1"/>
      <c r="D239" s="1"/>
      <c r="E239" s="1"/>
      <c r="F239" s="1"/>
      <c r="G239" s="1"/>
      <c r="H239" s="1" t="e">
        <f>VLOOKUP(C239,'Customer List'!B:D,3,)</f>
        <v>#N/A</v>
      </c>
    </row>
    <row r="240" spans="1:8" x14ac:dyDescent="0.25">
      <c r="A240" s="1"/>
      <c r="B240" s="1"/>
      <c r="C240" s="1"/>
      <c r="D240" s="1"/>
      <c r="E240" s="1"/>
      <c r="F240" s="1"/>
      <c r="G240" s="1"/>
      <c r="H240" s="1" t="e">
        <f>VLOOKUP(C240,'Customer List'!B:D,3,)</f>
        <v>#N/A</v>
      </c>
    </row>
    <row r="241" spans="1:8" x14ac:dyDescent="0.25">
      <c r="A241" s="1"/>
      <c r="B241" s="1"/>
      <c r="C241" s="1"/>
      <c r="D241" s="1"/>
      <c r="E241" s="1"/>
      <c r="F241" s="1"/>
      <c r="G241" s="1"/>
      <c r="H241" s="1" t="e">
        <f>VLOOKUP(C241,'Customer List'!B:D,3,)</f>
        <v>#N/A</v>
      </c>
    </row>
    <row r="242" spans="1:8" x14ac:dyDescent="0.25">
      <c r="A242" s="1"/>
      <c r="B242" s="1"/>
      <c r="C242" s="1"/>
      <c r="D242" s="1"/>
      <c r="E242" s="1"/>
      <c r="F242" s="1"/>
      <c r="G242" s="1"/>
      <c r="H242" s="1" t="e">
        <f>VLOOKUP(C242,'Customer List'!B:D,3,)</f>
        <v>#N/A</v>
      </c>
    </row>
    <row r="243" spans="1:8" x14ac:dyDescent="0.25">
      <c r="A243" s="1"/>
      <c r="B243" s="1"/>
      <c r="C243" s="1"/>
      <c r="D243" s="1"/>
      <c r="E243" s="1"/>
      <c r="F243" s="1"/>
      <c r="G243" s="1"/>
      <c r="H243" s="1" t="e">
        <f>VLOOKUP(C243,'Customer List'!B:D,3,)</f>
        <v>#N/A</v>
      </c>
    </row>
    <row r="244" spans="1:8" x14ac:dyDescent="0.25">
      <c r="A244" s="1"/>
      <c r="B244" s="1"/>
      <c r="C244" s="1"/>
      <c r="D244" s="1"/>
      <c r="E244" s="1"/>
      <c r="F244" s="1"/>
      <c r="G244" s="1"/>
      <c r="H244" s="1" t="e">
        <f>VLOOKUP(C244,'Customer List'!B:D,3,)</f>
        <v>#N/A</v>
      </c>
    </row>
    <row r="245" spans="1:8" x14ac:dyDescent="0.25">
      <c r="A245" s="1"/>
      <c r="B245" s="1"/>
      <c r="C245" s="1"/>
      <c r="D245" s="1"/>
      <c r="E245" s="1"/>
      <c r="F245" s="1"/>
      <c r="G245" s="1"/>
      <c r="H245" s="1" t="e">
        <f>VLOOKUP(C245,'Customer List'!B:D,3,)</f>
        <v>#N/A</v>
      </c>
    </row>
    <row r="246" spans="1:8" x14ac:dyDescent="0.25">
      <c r="A246" s="1"/>
      <c r="B246" s="1"/>
      <c r="C246" s="1"/>
      <c r="D246" s="1"/>
      <c r="E246" s="1"/>
      <c r="F246" s="1"/>
      <c r="G246" s="1"/>
      <c r="H246" s="1" t="e">
        <f>VLOOKUP(C246,'Customer List'!B:D,3,)</f>
        <v>#N/A</v>
      </c>
    </row>
    <row r="247" spans="1:8" x14ac:dyDescent="0.25">
      <c r="A247" s="1"/>
      <c r="B247" s="1"/>
      <c r="C247" s="1"/>
      <c r="D247" s="1"/>
      <c r="E247" s="1"/>
      <c r="F247" s="1"/>
      <c r="G247" s="1"/>
      <c r="H247" s="1" t="e">
        <f>VLOOKUP(C247,'Customer List'!B:D,3,)</f>
        <v>#N/A</v>
      </c>
    </row>
    <row r="248" spans="1:8" x14ac:dyDescent="0.25">
      <c r="A248" s="1"/>
      <c r="B248" s="1"/>
      <c r="C248" s="1"/>
      <c r="D248" s="1"/>
      <c r="E248" s="1"/>
      <c r="F248" s="1"/>
      <c r="G248" s="1"/>
      <c r="H248" s="1" t="e">
        <f>VLOOKUP(C248,'Customer List'!B:D,3,)</f>
        <v>#N/A</v>
      </c>
    </row>
    <row r="249" spans="1:8" x14ac:dyDescent="0.25">
      <c r="A249" s="1"/>
      <c r="B249" s="1"/>
      <c r="C249" s="1"/>
      <c r="D249" s="1"/>
      <c r="E249" s="1"/>
      <c r="F249" s="1"/>
      <c r="G249" s="1"/>
      <c r="H249" s="1" t="e">
        <f>VLOOKUP(C249,'Customer List'!B:D,3,)</f>
        <v>#N/A</v>
      </c>
    </row>
    <row r="250" spans="1:8" x14ac:dyDescent="0.25">
      <c r="A250" s="1"/>
      <c r="B250" s="1"/>
      <c r="C250" s="1"/>
      <c r="D250" s="1"/>
      <c r="E250" s="1"/>
      <c r="F250" s="1"/>
      <c r="G250" s="1"/>
      <c r="H250" s="1" t="e">
        <f>VLOOKUP(C250,'Customer List'!B:D,3,)</f>
        <v>#N/A</v>
      </c>
    </row>
    <row r="251" spans="1:8" x14ac:dyDescent="0.25">
      <c r="A251" s="1"/>
      <c r="B251" s="1"/>
      <c r="C251" s="1"/>
      <c r="D251" s="1"/>
      <c r="E251" s="1"/>
      <c r="F251" s="1"/>
      <c r="G251" s="1"/>
      <c r="H251" s="1" t="e">
        <f>VLOOKUP(C251,'Customer List'!B:D,3,)</f>
        <v>#N/A</v>
      </c>
    </row>
    <row r="252" spans="1:8" x14ac:dyDescent="0.25">
      <c r="A252" s="1"/>
      <c r="B252" s="1"/>
      <c r="C252" s="1"/>
      <c r="D252" s="1"/>
      <c r="E252" s="1"/>
      <c r="F252" s="1"/>
      <c r="G252" s="1"/>
      <c r="H252" s="1" t="e">
        <f>VLOOKUP(C252,'Customer List'!B:D,3,)</f>
        <v>#N/A</v>
      </c>
    </row>
    <row r="253" spans="1:8" x14ac:dyDescent="0.25">
      <c r="A253" s="1"/>
      <c r="B253" s="1"/>
      <c r="C253" s="1"/>
      <c r="D253" s="1"/>
      <c r="E253" s="1"/>
      <c r="F253" s="1"/>
      <c r="G253" s="1"/>
      <c r="H253" s="1" t="e">
        <f>VLOOKUP(C253,'Customer List'!B:D,3,)</f>
        <v>#N/A</v>
      </c>
    </row>
    <row r="254" spans="1:8" x14ac:dyDescent="0.25">
      <c r="A254" s="1"/>
      <c r="B254" s="1"/>
      <c r="C254" s="1"/>
      <c r="D254" s="1"/>
      <c r="E254" s="1"/>
      <c r="F254" s="1"/>
      <c r="G254" s="1"/>
      <c r="H254" s="1" t="e">
        <f>VLOOKUP(C254,'Customer List'!B:D,3,)</f>
        <v>#N/A</v>
      </c>
    </row>
    <row r="255" spans="1:8" x14ac:dyDescent="0.25">
      <c r="A255" s="1"/>
      <c r="B255" s="1"/>
      <c r="C255" s="1"/>
      <c r="D255" s="1"/>
      <c r="E255" s="1"/>
      <c r="F255" s="1"/>
      <c r="G255" s="1"/>
      <c r="H255" s="1" t="e">
        <f>VLOOKUP(C255,'Customer List'!B:D,3,)</f>
        <v>#N/A</v>
      </c>
    </row>
    <row r="256" spans="1:8" x14ac:dyDescent="0.25">
      <c r="A256" s="1"/>
      <c r="B256" s="1"/>
      <c r="C256" s="1"/>
      <c r="D256" s="1"/>
      <c r="E256" s="1"/>
      <c r="F256" s="1"/>
      <c r="G256" s="1"/>
      <c r="H256" s="1" t="e">
        <f>VLOOKUP(C256,'Customer List'!B:D,3,)</f>
        <v>#N/A</v>
      </c>
    </row>
    <row r="257" spans="1:8" x14ac:dyDescent="0.25">
      <c r="A257" s="1"/>
      <c r="B257" s="1"/>
      <c r="C257" s="1"/>
      <c r="D257" s="1"/>
      <c r="E257" s="1"/>
      <c r="F257" s="1"/>
      <c r="G257" s="1"/>
      <c r="H257" s="1" t="e">
        <f>VLOOKUP(C257,'Customer List'!B:D,3,)</f>
        <v>#N/A</v>
      </c>
    </row>
    <row r="258" spans="1:8" x14ac:dyDescent="0.25">
      <c r="A258" s="1"/>
      <c r="B258" s="1"/>
      <c r="C258" s="1"/>
      <c r="D258" s="1"/>
      <c r="E258" s="1"/>
      <c r="F258" s="1"/>
      <c r="G258" s="1"/>
      <c r="H258" s="1" t="e">
        <f>VLOOKUP(C258,'Customer List'!B:D,3,)</f>
        <v>#N/A</v>
      </c>
    </row>
    <row r="259" spans="1:8" x14ac:dyDescent="0.25">
      <c r="A259" s="1"/>
      <c r="B259" s="1"/>
      <c r="C259" s="1"/>
      <c r="D259" s="1"/>
      <c r="E259" s="1"/>
      <c r="F259" s="1"/>
      <c r="G259" s="1"/>
      <c r="H259" s="1" t="e">
        <f>VLOOKUP(C259,'Customer List'!B:D,3,)</f>
        <v>#N/A</v>
      </c>
    </row>
    <row r="260" spans="1:8" x14ac:dyDescent="0.25">
      <c r="A260" s="1"/>
      <c r="B260" s="1"/>
      <c r="C260" s="1"/>
      <c r="D260" s="1"/>
      <c r="E260" s="1"/>
      <c r="F260" s="1"/>
      <c r="G260" s="1"/>
      <c r="H260" s="1" t="e">
        <f>VLOOKUP(C260,'Customer List'!B:D,3,)</f>
        <v>#N/A</v>
      </c>
    </row>
    <row r="261" spans="1:8" x14ac:dyDescent="0.25">
      <c r="A261" s="1"/>
      <c r="B261" s="1"/>
      <c r="C261" s="1"/>
      <c r="D261" s="1"/>
      <c r="E261" s="1"/>
      <c r="F261" s="1"/>
      <c r="G261" s="1"/>
      <c r="H261" s="1" t="e">
        <f>VLOOKUP(C261,'Customer List'!B:D,3,)</f>
        <v>#N/A</v>
      </c>
    </row>
    <row r="262" spans="1:8" x14ac:dyDescent="0.25">
      <c r="A262" s="1"/>
      <c r="B262" s="1"/>
      <c r="C262" s="1"/>
      <c r="D262" s="1"/>
      <c r="E262" s="1"/>
      <c r="F262" s="1"/>
      <c r="G262" s="1"/>
      <c r="H262" s="1" t="e">
        <f>VLOOKUP(C262,'Customer List'!B:D,3,)</f>
        <v>#N/A</v>
      </c>
    </row>
    <row r="263" spans="1:8" x14ac:dyDescent="0.25">
      <c r="A263" s="1"/>
      <c r="B263" s="1"/>
      <c r="C263" s="1"/>
      <c r="D263" s="1"/>
      <c r="E263" s="1"/>
      <c r="F263" s="1"/>
      <c r="G263" s="1"/>
      <c r="H263" s="1" t="e">
        <f>VLOOKUP(C263,'Customer List'!B:D,3,)</f>
        <v>#N/A</v>
      </c>
    </row>
    <row r="264" spans="1:8" x14ac:dyDescent="0.25">
      <c r="A264" s="1"/>
      <c r="B264" s="1"/>
      <c r="C264" s="1"/>
      <c r="D264" s="1"/>
      <c r="E264" s="1"/>
      <c r="F264" s="1"/>
      <c r="G264" s="1"/>
      <c r="H264" s="1" t="e">
        <f>VLOOKUP(C264,'Customer List'!B:D,3,)</f>
        <v>#N/A</v>
      </c>
    </row>
    <row r="265" spans="1:8" x14ac:dyDescent="0.25">
      <c r="A265" s="1"/>
      <c r="B265" s="1"/>
      <c r="C265" s="1"/>
      <c r="D265" s="1"/>
      <c r="E265" s="1"/>
      <c r="F265" s="1"/>
      <c r="G265" s="1"/>
      <c r="H265" s="1" t="e">
        <f>VLOOKUP(C265,'Customer List'!B:D,3,)</f>
        <v>#N/A</v>
      </c>
    </row>
    <row r="266" spans="1:8" x14ac:dyDescent="0.25">
      <c r="A266" s="1"/>
      <c r="B266" s="1"/>
      <c r="C266" s="1"/>
      <c r="D266" s="1"/>
      <c r="E266" s="1"/>
      <c r="F266" s="1"/>
      <c r="G266" s="1"/>
      <c r="H266" s="1" t="e">
        <f>VLOOKUP(C266,'Customer List'!B:D,3,)</f>
        <v>#N/A</v>
      </c>
    </row>
    <row r="267" spans="1:8" x14ac:dyDescent="0.25">
      <c r="A267" s="1"/>
      <c r="B267" s="1"/>
      <c r="C267" s="1"/>
      <c r="D267" s="1"/>
      <c r="E267" s="1"/>
      <c r="F267" s="1"/>
      <c r="G267" s="1"/>
      <c r="H267" s="1" t="e">
        <f>VLOOKUP(C267,'Customer List'!B:D,3,)</f>
        <v>#N/A</v>
      </c>
    </row>
    <row r="268" spans="1:8" x14ac:dyDescent="0.25">
      <c r="A268" s="1"/>
      <c r="B268" s="1"/>
      <c r="C268" s="1"/>
      <c r="D268" s="1"/>
      <c r="E268" s="1"/>
      <c r="F268" s="1"/>
      <c r="G268" s="1"/>
      <c r="H268" s="1" t="e">
        <f>VLOOKUP(C268,'Customer List'!B:D,3,)</f>
        <v>#N/A</v>
      </c>
    </row>
    <row r="269" spans="1:8" x14ac:dyDescent="0.25">
      <c r="A269" s="1"/>
      <c r="B269" s="1"/>
      <c r="C269" s="1"/>
      <c r="D269" s="1"/>
      <c r="E269" s="1"/>
      <c r="F269" s="1"/>
      <c r="G269" s="1"/>
      <c r="H269" s="1" t="e">
        <f>VLOOKUP(C269,'Customer List'!B:D,3,)</f>
        <v>#N/A</v>
      </c>
    </row>
    <row r="270" spans="1:8" x14ac:dyDescent="0.25">
      <c r="A270" s="1"/>
      <c r="B270" s="1"/>
      <c r="C270" s="1"/>
      <c r="D270" s="1"/>
      <c r="E270" s="1"/>
      <c r="F270" s="1"/>
      <c r="G270" s="1"/>
      <c r="H270" s="1" t="e">
        <f>VLOOKUP(C270,'Customer List'!B:D,3,)</f>
        <v>#N/A</v>
      </c>
    </row>
    <row r="271" spans="1:8" x14ac:dyDescent="0.25">
      <c r="A271" s="1"/>
      <c r="B271" s="1"/>
      <c r="C271" s="1"/>
      <c r="D271" s="1"/>
      <c r="E271" s="1"/>
      <c r="F271" s="1"/>
      <c r="G271" s="1"/>
      <c r="H271" s="1" t="e">
        <f>VLOOKUP(C271,'Customer List'!B:D,3,)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48"/>
  <sheetViews>
    <sheetView topLeftCell="A2820" workbookViewId="0">
      <selection activeCell="A2848" sqref="A2848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48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3451</v>
      </c>
      <c r="M1" s="1" t="s">
        <v>3452</v>
      </c>
      <c r="N1" s="1" t="s">
        <v>3453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 t="str">
        <v>Stock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 t="str">
        <v>Priyanka Madam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Priyanka Madam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 t="str">
        <v>Stock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2</v>
      </c>
      <c r="H2130" s="1">
        <v>2</v>
      </c>
      <c r="I2130" s="1">
        <v>0</v>
      </c>
      <c r="J2130" s="1" t="str">
        <v>Delhi</v>
      </c>
      <c r="K2130" s="1" t="str">
        <v>Stock</v>
      </c>
      <c r="L2130" s="1">
        <f t="shared" si="99"/>
        <v>4700</v>
      </c>
      <c r="M2130" s="1">
        <f t="shared" si="100"/>
        <v>4700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STOCK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 t="str">
        <v>Stock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20</v>
      </c>
      <c r="H2161" s="1">
        <v>0</v>
      </c>
      <c r="I2161" s="1">
        <v>20</v>
      </c>
      <c r="J2161" s="1" t="str">
        <v>STOCK</v>
      </c>
      <c r="K2161" s="1" t="str">
        <v>Stock</v>
      </c>
      <c r="L2161" s="1">
        <f t="shared" si="99"/>
        <v>47800</v>
      </c>
      <c r="M2161" s="1">
        <f t="shared" si="100"/>
        <v>0</v>
      </c>
      <c r="N2161" s="1">
        <f t="shared" si="101"/>
        <v>47800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 t="str">
        <v>Priyanka Madam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 t="str">
        <v>Priyanka Madam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0</v>
      </c>
      <c r="I2356" s="1">
        <v>1</v>
      </c>
      <c r="J2356" s="1" t="str">
        <v>Delhi</v>
      </c>
      <c r="K2356" s="1" t="str">
        <v>Priyanka Madam (one Kit of 14pcs)</v>
      </c>
      <c r="L2356" s="1">
        <f t="shared" si="108"/>
        <v>431.20000000000005</v>
      </c>
      <c r="M2356" s="1">
        <f t="shared" si="109"/>
        <v>0</v>
      </c>
      <c r="N2356" s="1">
        <f t="shared" si="110"/>
        <v>431.20000000000005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0</v>
      </c>
      <c r="I2357" s="1">
        <v>1</v>
      </c>
      <c r="J2357" s="1" t="str">
        <v>Delhi</v>
      </c>
      <c r="K2357" s="1" t="str">
        <v>Priyanka Madam (one Kit of 14pcs)</v>
      </c>
      <c r="L2357" s="1">
        <f t="shared" si="108"/>
        <v>18110.400000000001</v>
      </c>
      <c r="M2357" s="1">
        <f t="shared" si="109"/>
        <v>0</v>
      </c>
      <c r="N2357" s="1">
        <f t="shared" si="110"/>
        <v>18110.400000000001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0</v>
      </c>
      <c r="I2358" s="1">
        <v>1</v>
      </c>
      <c r="J2358" s="1" t="str">
        <v>Delhi</v>
      </c>
      <c r="K2358" s="1" t="str">
        <v>Priyanka Madam (one Kit of 14pcs)</v>
      </c>
      <c r="L2358" s="1">
        <f t="shared" si="108"/>
        <v>3634.3999999999996</v>
      </c>
      <c r="M2358" s="1">
        <f t="shared" si="109"/>
        <v>0</v>
      </c>
      <c r="N2358" s="1">
        <f t="shared" si="110"/>
        <v>3634.3999999999996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0</v>
      </c>
      <c r="I2359" s="1">
        <v>1</v>
      </c>
      <c r="J2359" s="1" t="str">
        <v>Delhi</v>
      </c>
      <c r="K2359" s="1" t="str">
        <v>Priyanka Madam (one Kit of 14pcs)</v>
      </c>
      <c r="L2359" s="1">
        <f t="shared" si="108"/>
        <v>7268.7999999999993</v>
      </c>
      <c r="M2359" s="1">
        <f t="shared" si="109"/>
        <v>0</v>
      </c>
      <c r="N2359" s="1">
        <f t="shared" si="110"/>
        <v>7268.7999999999993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0</v>
      </c>
      <c r="I2360" s="1">
        <v>1</v>
      </c>
      <c r="J2360" s="1" t="str">
        <v>Delhi</v>
      </c>
      <c r="K2360" s="1" t="str">
        <v>Priyanka Madam (one Kit of 14pcs)</v>
      </c>
      <c r="L2360" s="1">
        <f t="shared" si="108"/>
        <v>7268.7999999999993</v>
      </c>
      <c r="M2360" s="1">
        <f t="shared" si="109"/>
        <v>0</v>
      </c>
      <c r="N2360" s="1">
        <f t="shared" si="110"/>
        <v>7268.7999999999993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0</v>
      </c>
      <c r="I2361" s="1">
        <v>1</v>
      </c>
      <c r="J2361" s="1" t="str">
        <v>Delhi</v>
      </c>
      <c r="K2361" s="1" t="str">
        <v>Priyanka Madam (one Kit of 14pcs)</v>
      </c>
      <c r="L2361" s="1">
        <f t="shared" si="108"/>
        <v>7268.7999999999993</v>
      </c>
      <c r="M2361" s="1">
        <f t="shared" si="109"/>
        <v>0</v>
      </c>
      <c r="N2361" s="1">
        <f t="shared" si="110"/>
        <v>7268.7999999999993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0</v>
      </c>
      <c r="I2362" s="1">
        <v>1</v>
      </c>
      <c r="J2362" s="1" t="str">
        <v>Delhi</v>
      </c>
      <c r="K2362" s="1" t="str">
        <v>Priyanka Madam (one Kit of 14pcs)</v>
      </c>
      <c r="L2362" s="1">
        <f t="shared" si="108"/>
        <v>7268.7999999999993</v>
      </c>
      <c r="M2362" s="1">
        <f t="shared" si="109"/>
        <v>0</v>
      </c>
      <c r="N2362" s="1">
        <f t="shared" si="110"/>
        <v>7268.7999999999993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0</v>
      </c>
      <c r="I2363" s="1">
        <v>1</v>
      </c>
      <c r="J2363" s="1" t="str">
        <v>Delhi</v>
      </c>
      <c r="K2363" s="1" t="str">
        <v>Priyanka Madam (one Kit of 14pcs)</v>
      </c>
      <c r="L2363" s="1">
        <f t="shared" si="108"/>
        <v>7268.7999999999993</v>
      </c>
      <c r="M2363" s="1">
        <f t="shared" si="109"/>
        <v>0</v>
      </c>
      <c r="N2363" s="1">
        <f t="shared" si="110"/>
        <v>7268.7999999999993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0</v>
      </c>
      <c r="I2364" s="1">
        <v>1</v>
      </c>
      <c r="J2364" s="1" t="str">
        <v>Delhi</v>
      </c>
      <c r="K2364" s="1" t="str">
        <v>Priyanka Madam (one Kit of 14pcs)</v>
      </c>
      <c r="L2364" s="1">
        <f t="shared" si="108"/>
        <v>7268.7999999999993</v>
      </c>
      <c r="M2364" s="1">
        <f t="shared" si="109"/>
        <v>0</v>
      </c>
      <c r="N2364" s="1">
        <f t="shared" si="110"/>
        <v>7268.7999999999993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0</v>
      </c>
      <c r="I2365" s="1">
        <v>1</v>
      </c>
      <c r="J2365" s="1" t="str">
        <v>Delhi</v>
      </c>
      <c r="K2365" s="1" t="str">
        <v>Priyanka Madam (one Kit of 14pcs)</v>
      </c>
      <c r="L2365" s="1">
        <f t="shared" si="108"/>
        <v>7268.7999999999993</v>
      </c>
      <c r="M2365" s="1">
        <f t="shared" si="109"/>
        <v>0</v>
      </c>
      <c r="N2365" s="1">
        <f t="shared" si="110"/>
        <v>7268.7999999999993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0</v>
      </c>
      <c r="I2366" s="1">
        <v>1</v>
      </c>
      <c r="J2366" s="1" t="str">
        <v>Delhi</v>
      </c>
      <c r="K2366" s="1" t="str">
        <v>Priyanka Madam (one Kit of 14pcs)</v>
      </c>
      <c r="L2366" s="1">
        <f t="shared" si="108"/>
        <v>7268.7999999999993</v>
      </c>
      <c r="M2366" s="1">
        <f t="shared" si="109"/>
        <v>0</v>
      </c>
      <c r="N2366" s="1">
        <f t="shared" si="110"/>
        <v>7268.7999999999993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0</v>
      </c>
      <c r="I2367" s="1">
        <v>1</v>
      </c>
      <c r="J2367" s="1" t="str">
        <v>Delhi</v>
      </c>
      <c r="K2367" s="1" t="str">
        <v>Priyanka Madam (one Kit of 14pcs)</v>
      </c>
      <c r="L2367" s="1">
        <f t="shared" si="108"/>
        <v>7268.7999999999993</v>
      </c>
      <c r="M2367" s="1">
        <f t="shared" si="109"/>
        <v>0</v>
      </c>
      <c r="N2367" s="1">
        <f t="shared" si="110"/>
        <v>7268.7999999999993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0</v>
      </c>
      <c r="I2368" s="1">
        <v>1</v>
      </c>
      <c r="J2368" s="1" t="str">
        <v>Delhi</v>
      </c>
      <c r="K2368" s="1" t="str">
        <v>Priyanka Madam (one Kit of 14pcs)</v>
      </c>
      <c r="L2368" s="1">
        <f t="shared" si="108"/>
        <v>7268.7999999999993</v>
      </c>
      <c r="M2368" s="1">
        <f t="shared" si="109"/>
        <v>0</v>
      </c>
      <c r="N2368" s="1">
        <f t="shared" si="110"/>
        <v>7268.7999999999993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0</v>
      </c>
      <c r="I2370" s="1">
        <v>1</v>
      </c>
      <c r="J2370" s="1" t="str">
        <v>Delhi</v>
      </c>
      <c r="K2370" s="1" t="str">
        <v>Priyanka Madam (one Kit of 14pcs)</v>
      </c>
      <c r="L2370" s="1">
        <f t="shared" si="108"/>
        <v>7268.7999999999993</v>
      </c>
      <c r="M2370" s="1">
        <f t="shared" si="109"/>
        <v>0</v>
      </c>
      <c r="N2370" s="1">
        <f t="shared" si="110"/>
        <v>7268.7999999999993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0</v>
      </c>
      <c r="I2489" s="1">
        <v>1</v>
      </c>
      <c r="J2489" s="1" t="str">
        <v>Delhi</v>
      </c>
      <c r="K2489" s="1" t="str">
        <v>Priyanka Madam</v>
      </c>
      <c r="L2489" s="1">
        <f t="shared" si="114"/>
        <v>9424.7999999999993</v>
      </c>
      <c r="M2489" s="1">
        <f t="shared" si="115"/>
        <v>0</v>
      </c>
      <c r="N2489" s="1">
        <f t="shared" si="116"/>
        <v>9424.7999999999993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Noida</v>
      </c>
      <c r="K2491" s="1" t="str">
        <v>VISHAL Demo Vail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0</v>
      </c>
      <c r="I2512" s="1">
        <v>1</v>
      </c>
      <c r="J2512" s="1" t="str">
        <v>STOCK</v>
      </c>
      <c r="K2512" s="1" t="str">
        <v>Priyanka Madam</v>
      </c>
      <c r="L2512" s="1">
        <f t="shared" si="117"/>
        <v>10164</v>
      </c>
      <c r="M2512" s="1">
        <f t="shared" si="118"/>
        <v>0</v>
      </c>
      <c r="N2512" s="1">
        <f t="shared" si="119"/>
        <v>10164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0</v>
      </c>
      <c r="I2527" s="1">
        <v>2</v>
      </c>
      <c r="J2527" s="1" t="str">
        <v>Delhi</v>
      </c>
      <c r="K2527" s="1" t="str">
        <v>Deepak</v>
      </c>
      <c r="L2527" s="1">
        <f t="shared" si="117"/>
        <v>14256</v>
      </c>
      <c r="M2527" s="1">
        <f t="shared" si="118"/>
        <v>0</v>
      </c>
      <c r="N2527" s="1">
        <f t="shared" si="119"/>
        <v>14256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2</v>
      </c>
      <c r="H2539" s="1">
        <v>0</v>
      </c>
      <c r="I2539" s="1">
        <v>2</v>
      </c>
      <c r="J2539" s="1" t="str">
        <v>CHENNAI</v>
      </c>
      <c r="K2539" s="1" t="str">
        <v>Saturday</v>
      </c>
      <c r="L2539" s="1">
        <f t="shared" si="117"/>
        <v>269280</v>
      </c>
      <c r="M2539" s="1">
        <f t="shared" si="118"/>
        <v>0</v>
      </c>
      <c r="N2539" s="1">
        <f t="shared" si="119"/>
        <v>269280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1</v>
      </c>
      <c r="I2541" s="1">
        <v>0</v>
      </c>
      <c r="J2541" s="1" t="str">
        <v>Faridabad</v>
      </c>
      <c r="K2541" s="1" t="str">
        <v>Priyanka Madam</v>
      </c>
      <c r="L2541" s="1">
        <f t="shared" si="117"/>
        <v>5420.8</v>
      </c>
      <c r="M2541" s="1">
        <f t="shared" si="118"/>
        <v>5420.8</v>
      </c>
      <c r="N2541" s="1">
        <f t="shared" si="119"/>
        <v>0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 t="str">
        <v>Priyanka Madam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1</v>
      </c>
      <c r="I2545" s="1">
        <v>0</v>
      </c>
      <c r="J2545" s="1" t="str">
        <v>Delhi</v>
      </c>
      <c r="K2545" s="1" t="str">
        <v>Priyanka Madam</v>
      </c>
      <c r="L2545" s="1">
        <f t="shared" si="117"/>
        <v>7638.4</v>
      </c>
      <c r="M2545" s="1">
        <f t="shared" si="118"/>
        <v>7638.4</v>
      </c>
      <c r="N2545" s="1">
        <f t="shared" si="119"/>
        <v>0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1</v>
      </c>
      <c r="I2550" s="1">
        <v>0</v>
      </c>
      <c r="J2550" s="1" t="str">
        <v>Faridabad</v>
      </c>
      <c r="K2550" s="1" t="str">
        <v>Priyanka Madam</v>
      </c>
      <c r="L2550" s="1">
        <f t="shared" si="117"/>
        <v>2895.2</v>
      </c>
      <c r="M2550" s="1">
        <f t="shared" si="118"/>
        <v>2895.2</v>
      </c>
      <c r="N2550" s="1">
        <f t="shared" si="119"/>
        <v>0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1</v>
      </c>
      <c r="I2562" s="1">
        <v>0</v>
      </c>
      <c r="J2562" s="1" t="str">
        <v>Delhi</v>
      </c>
      <c r="K2562" s="1" t="str">
        <v>Priyanka Madam</v>
      </c>
      <c r="L2562" s="1">
        <f t="shared" si="117"/>
        <v>8254.4</v>
      </c>
      <c r="M2562" s="1">
        <f t="shared" si="118"/>
        <v>8254.4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1</v>
      </c>
      <c r="I2568" s="1">
        <v>0</v>
      </c>
      <c r="J2568" s="1" t="str">
        <v>Delhi</v>
      </c>
      <c r="K2568" s="1" t="str">
        <v>Priyanka Madam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1</v>
      </c>
      <c r="I2570" s="1">
        <v>0</v>
      </c>
      <c r="J2570" s="1" t="str">
        <v>Faridabad</v>
      </c>
      <c r="K2570" s="1" t="str">
        <v>Priyanka Madam</v>
      </c>
      <c r="L2570" s="1">
        <f t="shared" si="120"/>
        <v>8254.4</v>
      </c>
      <c r="M2570" s="1">
        <f t="shared" si="121"/>
        <v>8254.4</v>
      </c>
      <c r="N2570" s="1">
        <f t="shared" si="122"/>
        <v>0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1</v>
      </c>
      <c r="I2572" s="1">
        <v>0</v>
      </c>
      <c r="J2572" s="1" t="str">
        <v>Faridabad</v>
      </c>
      <c r="K2572" s="1" t="str">
        <v>Priyanka Madam</v>
      </c>
      <c r="L2572" s="1">
        <f t="shared" si="120"/>
        <v>4188.8</v>
      </c>
      <c r="M2572" s="1">
        <f t="shared" si="121"/>
        <v>4188.8</v>
      </c>
      <c r="N2572" s="1">
        <f t="shared" si="122"/>
        <v>0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1</v>
      </c>
      <c r="I2573" s="1">
        <v>0</v>
      </c>
      <c r="J2573" s="1" t="str">
        <v>Faridabad</v>
      </c>
      <c r="K2573" s="1" t="str">
        <v>Priyanka Madam</v>
      </c>
      <c r="L2573" s="1">
        <f t="shared" si="120"/>
        <v>2710.4</v>
      </c>
      <c r="M2573" s="1">
        <f t="shared" si="121"/>
        <v>2710.4</v>
      </c>
      <c r="N2573" s="1">
        <f t="shared" si="122"/>
        <v>0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 t="str">
        <v>Priyanka Madam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 t="str">
        <v>Priyanka Madam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 t="str">
        <v>Priyanka Madam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 t="str">
        <v>Priyanka Madam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 t="str">
        <v>Priyanka Madam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1</v>
      </c>
      <c r="I2587" s="1">
        <v>0</v>
      </c>
      <c r="J2587" s="1" t="str">
        <v>Delhi</v>
      </c>
      <c r="K2587" s="1" t="str">
        <v>Priyanka Madam</v>
      </c>
      <c r="L2587" s="1">
        <f t="shared" si="120"/>
        <v>12443.2</v>
      </c>
      <c r="M2587" s="1">
        <f t="shared" si="121"/>
        <v>12443.2</v>
      </c>
      <c r="N2587" s="1">
        <f t="shared" si="122"/>
        <v>0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 t="str">
        <v>Priyanka Madam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 t="str">
        <v>Priyanka Madam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 t="str">
        <v>Priyanka Madam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 t="str">
        <v>Priyanka Madam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1</v>
      </c>
      <c r="I2608" s="1">
        <v>0</v>
      </c>
      <c r="J2608" s="1" t="str">
        <v>DELHI</v>
      </c>
      <c r="K2608" s="1" t="str">
        <v>Priyanka Madam</v>
      </c>
      <c r="L2608" s="1">
        <f t="shared" si="120"/>
        <v>28710</v>
      </c>
      <c r="M2608" s="1">
        <f t="shared" si="121"/>
        <v>28710</v>
      </c>
      <c r="N2608" s="1">
        <f t="shared" si="122"/>
        <v>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 t="str">
        <v>FOC (Mohan Sir)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 t="str">
        <v>FOC (Mohan Sir)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 t="str">
        <v>Priyanka Madam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 t="str">
        <v>Priyanka Madam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1</v>
      </c>
      <c r="I2658" s="1">
        <v>0</v>
      </c>
      <c r="J2658" s="1" t="str">
        <v>Faridabad</v>
      </c>
      <c r="K2658" s="1" t="str">
        <v>Priyanka Madam</v>
      </c>
      <c r="L2658" s="1">
        <f t="shared" si="123"/>
        <v>8069.6</v>
      </c>
      <c r="M2658" s="1">
        <f t="shared" si="124"/>
        <v>8069.6</v>
      </c>
      <c r="N2658" s="1">
        <f t="shared" si="125"/>
        <v>0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1</v>
      </c>
      <c r="I2660" s="1">
        <v>0</v>
      </c>
      <c r="J2660" s="1" t="str">
        <v>DELHI</v>
      </c>
      <c r="K2660" s="1" t="str">
        <v>Priyanka Madam</v>
      </c>
      <c r="L2660" s="1">
        <f t="shared" si="123"/>
        <v>21868</v>
      </c>
      <c r="M2660" s="1">
        <f t="shared" si="124"/>
        <v>21868</v>
      </c>
      <c r="N2660" s="1">
        <f t="shared" si="125"/>
        <v>0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3</v>
      </c>
      <c r="H2664" s="1">
        <v>0</v>
      </c>
      <c r="I2664" s="1">
        <v>3</v>
      </c>
      <c r="J2664" s="1" t="str">
        <v>STOCK</v>
      </c>
      <c r="K2664" s="1" t="str">
        <v>DemoKit (Mohan Sir)</v>
      </c>
      <c r="L2664" s="1">
        <f t="shared" si="123"/>
        <v>88</v>
      </c>
      <c r="M2664" s="1">
        <f t="shared" si="124"/>
        <v>0</v>
      </c>
      <c r="N2664" s="1">
        <f t="shared" si="125"/>
        <v>88</v>
      </c>
    </row>
    <row r="2665" spans="1:14" x14ac:dyDescent="0.25">
      <c r="A2665" s="1" t="str">
        <v>BioLegend</v>
      </c>
      <c r="B2665" s="1">
        <v>18110.400000000001</v>
      </c>
      <c r="C2665" s="1" t="str">
        <v>EED118806</v>
      </c>
      <c r="D2665" s="2">
        <v>45905</v>
      </c>
      <c r="E2665" s="2">
        <v>45910</v>
      </c>
      <c r="F2665" s="1">
        <v>741094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18110.400000000001</v>
      </c>
      <c r="M2665" s="1">
        <f t="shared" si="124"/>
        <v>18110.400000000001</v>
      </c>
      <c r="N2665" s="1">
        <f t="shared" si="125"/>
        <v>0</v>
      </c>
    </row>
    <row r="2666" spans="1:14" x14ac:dyDescent="0.25">
      <c r="A2666" s="1" t="str">
        <v>BioLegend</v>
      </c>
      <c r="B2666" s="1">
        <v>3634.3999999999996</v>
      </c>
      <c r="C2666" s="1" t="str">
        <v>EED118806</v>
      </c>
      <c r="D2666" s="2">
        <v>45905</v>
      </c>
      <c r="E2666" s="2">
        <v>45910</v>
      </c>
      <c r="F2666" s="1">
        <v>741095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3634.3999999999996</v>
      </c>
      <c r="M2666" s="1">
        <f t="shared" si="124"/>
        <v>3634.3999999999996</v>
      </c>
      <c r="N2666" s="1">
        <f t="shared" si="125"/>
        <v>0</v>
      </c>
    </row>
    <row r="2667" spans="1:14" x14ac:dyDescent="0.25">
      <c r="A2667" s="1" t="str">
        <v>BioLegend</v>
      </c>
      <c r="B2667" s="1">
        <v>7268.7999999999993</v>
      </c>
      <c r="C2667" s="1" t="str">
        <v>EED118806</v>
      </c>
      <c r="D2667" s="2">
        <v>45905</v>
      </c>
      <c r="E2667" s="2">
        <v>45910</v>
      </c>
      <c r="F2667" s="1">
        <v>741096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7268.7999999999993</v>
      </c>
      <c r="M2667" s="1">
        <f t="shared" si="124"/>
        <v>7268.7999999999993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741100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741108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741114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741121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29.333333333333332</v>
      </c>
      <c r="C2674" s="1" t="str">
        <v>EED118806</v>
      </c>
      <c r="D2674" s="2">
        <v>45905</v>
      </c>
      <c r="E2674" s="2">
        <v>45910</v>
      </c>
      <c r="F2674" s="1">
        <v>741146</v>
      </c>
      <c r="G2674" s="1">
        <v>3</v>
      </c>
      <c r="H2674" s="1">
        <v>0</v>
      </c>
      <c r="I2674" s="1">
        <v>3</v>
      </c>
      <c r="J2674" s="1" t="str">
        <v>STOCK</v>
      </c>
      <c r="K2674" s="1" t="str">
        <v>DemoKit (Mohan Sir)</v>
      </c>
      <c r="L2674" s="1">
        <f t="shared" ref="L2674:L2683" si="126">G2674*B2674</f>
        <v>88</v>
      </c>
      <c r="M2674" s="1">
        <f t="shared" ref="M2674:M2683" si="127">H2674*B2674</f>
        <v>0</v>
      </c>
      <c r="N2674" s="1">
        <f t="shared" ref="N2674:N2683" si="128">I2674*B2674</f>
        <v>88</v>
      </c>
    </row>
    <row r="2675" spans="1:14" x14ac:dyDescent="0.25">
      <c r="A2675" s="1" t="str">
        <v>BioLegend</v>
      </c>
      <c r="B2675" s="1">
        <v>21683.200000000001</v>
      </c>
      <c r="C2675" s="1" t="str">
        <v>EED118806</v>
      </c>
      <c r="D2675" s="2">
        <v>45905</v>
      </c>
      <c r="E2675" s="2">
        <v>45910</v>
      </c>
      <c r="F2675" s="1">
        <v>769404</v>
      </c>
      <c r="G2675" s="1">
        <v>1</v>
      </c>
      <c r="H2675" s="1">
        <v>1</v>
      </c>
      <c r="I2675" s="1">
        <v>0</v>
      </c>
      <c r="J2675" s="1" t="str">
        <v>Pune</v>
      </c>
      <c r="K2675" s="1">
        <v>0</v>
      </c>
      <c r="L2675" s="1">
        <f t="shared" si="126"/>
        <v>21683.200000000001</v>
      </c>
      <c r="M2675" s="1">
        <f t="shared" si="127"/>
        <v>21683.200000000001</v>
      </c>
      <c r="N2675" s="1">
        <f t="shared" si="128"/>
        <v>0</v>
      </c>
    </row>
    <row r="2676" spans="1:14" x14ac:dyDescent="0.25">
      <c r="A2676" s="1" t="str">
        <v>BioLegend</v>
      </c>
      <c r="B2676" s="1">
        <v>34249.599999999999</v>
      </c>
      <c r="C2676" s="1" t="str">
        <v>EED118806</v>
      </c>
      <c r="D2676" s="2">
        <v>45905</v>
      </c>
      <c r="E2676" s="2">
        <v>45910</v>
      </c>
      <c r="F2676" s="1">
        <v>902602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34249.599999999999</v>
      </c>
      <c r="M2676" s="1">
        <f t="shared" si="127"/>
        <v>34249.599999999999</v>
      </c>
      <c r="N2676" s="1">
        <f t="shared" si="128"/>
        <v>0</v>
      </c>
    </row>
    <row r="2677" spans="1:14" x14ac:dyDescent="0.25">
      <c r="A2677" s="1" t="str">
        <v>BioLegend</v>
      </c>
      <c r="B2677" s="1">
        <v>8192.7999999999993</v>
      </c>
      <c r="C2677" s="1" t="str">
        <v>EED118806</v>
      </c>
      <c r="D2677" s="2">
        <v>45905</v>
      </c>
      <c r="E2677" s="2">
        <v>45910</v>
      </c>
      <c r="F2677" s="1">
        <v>926506</v>
      </c>
      <c r="G2677" s="1">
        <v>1</v>
      </c>
      <c r="H2677" s="1">
        <v>1</v>
      </c>
      <c r="I2677" s="1">
        <v>0</v>
      </c>
      <c r="J2677" s="1" t="str">
        <v>Delhi</v>
      </c>
      <c r="K2677" s="1" t="str">
        <v>Priyanka Madam</v>
      </c>
      <c r="L2677" s="1">
        <f t="shared" si="126"/>
        <v>8192.7999999999993</v>
      </c>
      <c r="M2677" s="1">
        <f t="shared" si="127"/>
        <v>8192.7999999999993</v>
      </c>
      <c r="N2677" s="1">
        <f t="shared" si="128"/>
        <v>0</v>
      </c>
    </row>
    <row r="2678" spans="1:14" x14ac:dyDescent="0.25">
      <c r="A2678" s="1" t="str">
        <v>TopClass enterprises</v>
      </c>
      <c r="B2678" s="1">
        <v>10248</v>
      </c>
      <c r="C2678" s="1" t="str">
        <v>TPC/25-26/00434</v>
      </c>
      <c r="D2678" s="2">
        <v>45904</v>
      </c>
      <c r="E2678" s="2">
        <v>45911</v>
      </c>
      <c r="F2678" s="1" t="str">
        <v>S1141</v>
      </c>
      <c r="G2678" s="1">
        <v>1</v>
      </c>
      <c r="H2678" s="1">
        <v>1</v>
      </c>
      <c r="I2678" s="1">
        <v>0</v>
      </c>
      <c r="J2678" s="1" t="str">
        <v>Hyderabad</v>
      </c>
      <c r="K2678" s="1">
        <v>0</v>
      </c>
      <c r="L2678" s="1">
        <f t="shared" si="126"/>
        <v>10248</v>
      </c>
      <c r="M2678" s="1">
        <f t="shared" si="127"/>
        <v>10248</v>
      </c>
      <c r="N2678" s="1">
        <f t="shared" si="128"/>
        <v>0</v>
      </c>
    </row>
    <row r="2679" spans="1:14" x14ac:dyDescent="0.25">
      <c r="A2679" s="1" t="str">
        <v>TopClass enterprises</v>
      </c>
      <c r="B2679" s="1">
        <v>15540</v>
      </c>
      <c r="C2679" s="1" t="str">
        <v>TPC/25-26/00434</v>
      </c>
      <c r="D2679" s="2">
        <v>45904</v>
      </c>
      <c r="E2679" s="2">
        <v>45911</v>
      </c>
      <c r="F2679" s="1" t="str">
        <v>S7459</v>
      </c>
      <c r="G2679" s="1">
        <v>1</v>
      </c>
      <c r="H2679" s="1">
        <v>1</v>
      </c>
      <c r="I2679" s="1">
        <v>0</v>
      </c>
      <c r="J2679" s="1" t="str">
        <v>Hyderabad</v>
      </c>
      <c r="K2679" s="1">
        <v>0</v>
      </c>
      <c r="L2679" s="1">
        <f t="shared" si="126"/>
        <v>15540</v>
      </c>
      <c r="M2679" s="1">
        <f t="shared" si="127"/>
        <v>15540</v>
      </c>
      <c r="N2679" s="1">
        <f t="shared" si="128"/>
        <v>0</v>
      </c>
    </row>
    <row r="2680" spans="1:14" x14ac:dyDescent="0.25">
      <c r="A2680" s="1" t="str">
        <v>SouthernBiotech</v>
      </c>
      <c r="B2680" s="1">
        <v>6336</v>
      </c>
      <c r="C2680" s="1">
        <v>338804</v>
      </c>
      <c r="D2680" s="2">
        <v>45905</v>
      </c>
      <c r="E2680" s="2">
        <v>45911</v>
      </c>
      <c r="F2680" s="1" t="str">
        <v>0100-01</v>
      </c>
      <c r="G2680" s="1">
        <v>2</v>
      </c>
      <c r="H2680" s="1">
        <v>2</v>
      </c>
      <c r="I2680" s="1">
        <v>0</v>
      </c>
      <c r="J2680" s="1" t="str">
        <v>Manesar</v>
      </c>
      <c r="K2680" s="1" t="str">
        <v>Deepak</v>
      </c>
      <c r="L2680" s="1">
        <f t="shared" si="126"/>
        <v>12672</v>
      </c>
      <c r="M2680" s="1">
        <f t="shared" si="127"/>
        <v>12672</v>
      </c>
      <c r="N2680" s="1">
        <f t="shared" si="128"/>
        <v>0</v>
      </c>
    </row>
    <row r="2681" spans="1:14" x14ac:dyDescent="0.25">
      <c r="A2681" s="1" t="str">
        <v>SouthernBiotech</v>
      </c>
      <c r="B2681" s="1">
        <v>12870</v>
      </c>
      <c r="C2681" s="1">
        <v>338804</v>
      </c>
      <c r="D2681" s="2">
        <v>45905</v>
      </c>
      <c r="E2681" s="2">
        <v>45911</v>
      </c>
      <c r="F2681" s="1" t="str">
        <v>2030-31</v>
      </c>
      <c r="G2681" s="1">
        <v>1</v>
      </c>
      <c r="H2681" s="1">
        <v>1</v>
      </c>
      <c r="I2681" s="1">
        <v>0</v>
      </c>
      <c r="J2681" s="1" t="str">
        <v>Delhi</v>
      </c>
      <c r="K2681" s="1" t="str">
        <v>Priyanka Madam</v>
      </c>
      <c r="L2681" s="1">
        <f t="shared" si="126"/>
        <v>12870</v>
      </c>
      <c r="M2681" s="1">
        <f t="shared" si="127"/>
        <v>12870</v>
      </c>
      <c r="N2681" s="1">
        <f t="shared" si="128"/>
        <v>0</v>
      </c>
    </row>
    <row r="2682" spans="1:14" x14ac:dyDescent="0.25">
      <c r="A2682" s="1" t="str">
        <v>BioLegend</v>
      </c>
      <c r="B2682" s="1">
        <v>2217.6</v>
      </c>
      <c r="C2682" s="1" t="str">
        <v>Return From IGIB</v>
      </c>
      <c r="D2682" s="2" t="str">
        <v>Opening Stock</v>
      </c>
      <c r="E2682" s="2">
        <v>45911</v>
      </c>
      <c r="F2682" s="1">
        <v>421101</v>
      </c>
      <c r="G2682" s="1">
        <v>3</v>
      </c>
      <c r="H2682" s="1">
        <v>0</v>
      </c>
      <c r="I2682" s="1">
        <v>3</v>
      </c>
      <c r="J2682" s="1" t="str">
        <v>STOCK</v>
      </c>
      <c r="K2682" s="1" t="str">
        <v>Stock</v>
      </c>
      <c r="L2682" s="1">
        <f t="shared" si="126"/>
        <v>6652.7999999999993</v>
      </c>
      <c r="M2682" s="1">
        <f t="shared" si="127"/>
        <v>0</v>
      </c>
      <c r="N2682" s="1">
        <f t="shared" si="128"/>
        <v>6652.7999999999993</v>
      </c>
    </row>
    <row r="2683" spans="1:14" x14ac:dyDescent="0.25">
      <c r="A2683" s="1" t="str">
        <v>BioLegend</v>
      </c>
      <c r="B2683" s="1">
        <v>12408</v>
      </c>
      <c r="C2683" s="1" t="str">
        <v>Return From IGIB</v>
      </c>
      <c r="D2683" s="2" t="str">
        <v>Opening Stock</v>
      </c>
      <c r="E2683" s="2">
        <v>45911</v>
      </c>
      <c r="F2683" s="1">
        <v>424602</v>
      </c>
      <c r="G2683" s="1">
        <v>1</v>
      </c>
      <c r="H2683" s="1">
        <v>0</v>
      </c>
      <c r="I2683" s="1">
        <v>1</v>
      </c>
      <c r="J2683" s="1" t="str">
        <v>STOCK</v>
      </c>
      <c r="K2683" s="1" t="str">
        <v>Stock</v>
      </c>
      <c r="L2683" s="1">
        <f t="shared" si="126"/>
        <v>12408</v>
      </c>
      <c r="M2683" s="1">
        <f t="shared" si="127"/>
        <v>0</v>
      </c>
      <c r="N2683" s="1">
        <f t="shared" si="128"/>
        <v>12408</v>
      </c>
    </row>
    <row r="2684" spans="1:14" x14ac:dyDescent="0.25">
      <c r="A2684" s="1" t="str">
        <v>BioLegend</v>
      </c>
      <c r="B2684" s="1">
        <v>4004</v>
      </c>
      <c r="C2684" s="1" t="str">
        <v>Return From IGIB</v>
      </c>
      <c r="D2684" s="2" t="str">
        <v>Opening Stock</v>
      </c>
      <c r="E2684" s="2">
        <v>45911</v>
      </c>
      <c r="F2684" s="1">
        <v>420301</v>
      </c>
      <c r="G2684" s="1">
        <v>2</v>
      </c>
      <c r="H2684" s="1">
        <v>0</v>
      </c>
      <c r="I2684" s="1">
        <v>2</v>
      </c>
      <c r="J2684" s="1" t="str">
        <v>STOCK</v>
      </c>
      <c r="K2684" s="1" t="str">
        <v>Stock</v>
      </c>
      <c r="L2684" s="1">
        <f t="shared" ref="L2684:L2697" si="129">G2684*B2684</f>
        <v>8008</v>
      </c>
      <c r="M2684" s="1">
        <f t="shared" ref="M2684:M2697" si="130">H2684*B2684</f>
        <v>0</v>
      </c>
      <c r="N2684" s="1">
        <f t="shared" ref="N2684:N2697" si="131">I2684*B2684</f>
        <v>8008</v>
      </c>
    </row>
    <row r="2685" spans="1:14" x14ac:dyDescent="0.25">
      <c r="A2685" s="1" t="str">
        <v>BioLegend</v>
      </c>
      <c r="B2685" s="1">
        <v>3374.8</v>
      </c>
      <c r="C2685" s="1" t="str">
        <v>Return From IGIB</v>
      </c>
      <c r="D2685" s="2" t="str">
        <v>Opening Stock</v>
      </c>
      <c r="E2685" s="2">
        <v>45911</v>
      </c>
      <c r="F2685" s="1">
        <v>420801</v>
      </c>
      <c r="G2685" s="1">
        <v>2</v>
      </c>
      <c r="H2685" s="1">
        <v>0</v>
      </c>
      <c r="I2685" s="1">
        <v>2</v>
      </c>
      <c r="J2685" s="1" t="str">
        <v>STOCK</v>
      </c>
      <c r="K2685" s="1" t="str">
        <v>Stock</v>
      </c>
      <c r="L2685" s="1">
        <f t="shared" si="129"/>
        <v>6749.6</v>
      </c>
      <c r="M2685" s="1">
        <f t="shared" si="130"/>
        <v>0</v>
      </c>
      <c r="N2685" s="1">
        <f t="shared" si="131"/>
        <v>6749.6</v>
      </c>
    </row>
    <row r="2686" spans="1:14" x14ac:dyDescent="0.25">
      <c r="A2686" s="1" t="str">
        <v>Cytoskeleton</v>
      </c>
      <c r="B2686" s="1">
        <v>76646.240000000005</v>
      </c>
      <c r="C2686" s="1">
        <v>20914</v>
      </c>
      <c r="D2686" s="2">
        <v>45909</v>
      </c>
      <c r="E2686" s="2">
        <v>45912</v>
      </c>
      <c r="F2686" s="1" t="str">
        <v>BK011P</v>
      </c>
      <c r="G2686" s="1">
        <v>1</v>
      </c>
      <c r="H2686" s="1">
        <v>0</v>
      </c>
      <c r="I2686" s="1">
        <v>1</v>
      </c>
      <c r="J2686" s="1" t="str">
        <v>PUNE</v>
      </c>
      <c r="K2686" s="1" t="str">
        <v>Saturday</v>
      </c>
      <c r="L2686" s="1">
        <f t="shared" si="129"/>
        <v>76646.240000000005</v>
      </c>
      <c r="M2686" s="1">
        <f t="shared" si="130"/>
        <v>0</v>
      </c>
      <c r="N2686" s="1">
        <f t="shared" si="131"/>
        <v>76646.240000000005</v>
      </c>
    </row>
    <row r="2687" spans="1:14" x14ac:dyDescent="0.25">
      <c r="A2687" s="1" t="str">
        <v>TargetMol</v>
      </c>
      <c r="B2687" s="1">
        <v>2376</v>
      </c>
      <c r="C2687" s="1" t="str">
        <v>INV250910-002</v>
      </c>
      <c r="D2687" s="2">
        <v>45910</v>
      </c>
      <c r="E2687" s="2">
        <v>45912</v>
      </c>
      <c r="F2687" s="1" t="str">
        <v>T60151</v>
      </c>
      <c r="G2687" s="1">
        <v>1</v>
      </c>
      <c r="H2687" s="1">
        <v>1</v>
      </c>
      <c r="I2687" s="1">
        <v>0</v>
      </c>
      <c r="J2687" s="1" t="str">
        <v>Kerala</v>
      </c>
      <c r="K2687" s="1">
        <v>0</v>
      </c>
      <c r="L2687" s="1">
        <f t="shared" si="129"/>
        <v>2376</v>
      </c>
      <c r="M2687" s="1">
        <f t="shared" si="130"/>
        <v>2376</v>
      </c>
      <c r="N2687" s="1">
        <f t="shared" si="131"/>
        <v>0</v>
      </c>
    </row>
    <row r="2688" spans="1:14" x14ac:dyDescent="0.25">
      <c r="A2688" s="1" t="str">
        <v>TargetMol</v>
      </c>
      <c r="B2688" s="1">
        <v>2270.4</v>
      </c>
      <c r="C2688" s="1" t="str">
        <v>INV250910-002</v>
      </c>
      <c r="D2688" s="2">
        <v>45910</v>
      </c>
      <c r="E2688" s="2">
        <v>45912</v>
      </c>
      <c r="F2688" s="1" t="str">
        <v>T12851</v>
      </c>
      <c r="G2688" s="1">
        <v>1</v>
      </c>
      <c r="H2688" s="1">
        <v>1</v>
      </c>
      <c r="I2688" s="1">
        <v>0</v>
      </c>
      <c r="J2688" s="1" t="str">
        <v>Kerala</v>
      </c>
      <c r="K2688" s="1">
        <v>0</v>
      </c>
      <c r="L2688" s="1">
        <f t="shared" si="129"/>
        <v>2270.4</v>
      </c>
      <c r="M2688" s="1">
        <f t="shared" si="130"/>
        <v>2270.4</v>
      </c>
      <c r="N2688" s="1">
        <f t="shared" si="131"/>
        <v>0</v>
      </c>
    </row>
    <row r="2689" spans="1:14" x14ac:dyDescent="0.25">
      <c r="A2689" s="1" t="str">
        <v>TargetMol</v>
      </c>
      <c r="B2689" s="1">
        <v>3854.3999999999996</v>
      </c>
      <c r="C2689" s="1" t="str">
        <v>INV250910-002</v>
      </c>
      <c r="D2689" s="2">
        <v>45910</v>
      </c>
      <c r="E2689" s="2">
        <v>45912</v>
      </c>
      <c r="F2689" s="1" t="str">
        <v>TP1304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3854.3999999999996</v>
      </c>
      <c r="M2689" s="1">
        <f t="shared" si="130"/>
        <v>3854.3999999999996</v>
      </c>
      <c r="N2689" s="1">
        <f t="shared" si="131"/>
        <v>0</v>
      </c>
    </row>
    <row r="2690" spans="1:14" x14ac:dyDescent="0.25">
      <c r="A2690" s="1" t="str">
        <v>TargetMol</v>
      </c>
      <c r="B2690" s="1">
        <v>1584</v>
      </c>
      <c r="C2690" s="1" t="str">
        <v>INV250910-002</v>
      </c>
      <c r="D2690" s="2">
        <v>45910</v>
      </c>
      <c r="E2690" s="2">
        <v>45912</v>
      </c>
      <c r="F2690" s="1" t="str">
        <v>T19562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1584</v>
      </c>
      <c r="M2690" s="1">
        <f t="shared" si="130"/>
        <v>1584</v>
      </c>
      <c r="N2690" s="1">
        <f t="shared" si="131"/>
        <v>0</v>
      </c>
    </row>
    <row r="2691" spans="1:14" x14ac:dyDescent="0.25">
      <c r="A2691" s="1" t="str">
        <v>TargetMol</v>
      </c>
      <c r="B2691" s="1">
        <v>17001.599999999999</v>
      </c>
      <c r="C2691" s="1" t="str">
        <v>INV250910-003</v>
      </c>
      <c r="D2691" s="2">
        <v>45910</v>
      </c>
      <c r="E2691" s="2">
        <v>45912</v>
      </c>
      <c r="F2691" s="1" t="str">
        <v>T9908</v>
      </c>
      <c r="G2691" s="1">
        <v>1</v>
      </c>
      <c r="H2691" s="1">
        <v>1</v>
      </c>
      <c r="I2691" s="1">
        <v>0</v>
      </c>
      <c r="J2691" s="1" t="str">
        <v>Gujrat</v>
      </c>
      <c r="K2691" s="1">
        <v>0</v>
      </c>
      <c r="L2691" s="1">
        <f t="shared" si="129"/>
        <v>17001.599999999999</v>
      </c>
      <c r="M2691" s="1">
        <f t="shared" si="130"/>
        <v>17001.599999999999</v>
      </c>
      <c r="N2691" s="1">
        <f t="shared" si="131"/>
        <v>0</v>
      </c>
    </row>
    <row r="2692" spans="1:14" x14ac:dyDescent="0.25">
      <c r="A2692" s="1" t="str">
        <v>TargetMol</v>
      </c>
      <c r="B2692" s="1">
        <v>1848</v>
      </c>
      <c r="C2692" s="1" t="str">
        <v>INV250910-004</v>
      </c>
      <c r="D2692" s="2">
        <v>45910</v>
      </c>
      <c r="E2692" s="2">
        <v>45912</v>
      </c>
      <c r="F2692" s="1" t="str">
        <v>T72033</v>
      </c>
      <c r="G2692" s="1">
        <v>1</v>
      </c>
      <c r="H2692" s="1">
        <v>1</v>
      </c>
      <c r="I2692" s="1">
        <v>0</v>
      </c>
      <c r="J2692" s="1" t="str">
        <v>Hyderabad</v>
      </c>
      <c r="K2692" s="1">
        <v>0</v>
      </c>
      <c r="L2692" s="1">
        <f t="shared" si="129"/>
        <v>1848</v>
      </c>
      <c r="M2692" s="1">
        <f t="shared" si="130"/>
        <v>1848</v>
      </c>
      <c r="N2692" s="1">
        <f t="shared" si="131"/>
        <v>0</v>
      </c>
    </row>
    <row r="2693" spans="1:14" x14ac:dyDescent="0.25">
      <c r="A2693" s="1" t="str">
        <v>TargetMol</v>
      </c>
      <c r="B2693" s="1">
        <v>7761.6</v>
      </c>
      <c r="C2693" s="1" t="str">
        <v>INV250910-004</v>
      </c>
      <c r="D2693" s="2">
        <v>45910</v>
      </c>
      <c r="E2693" s="2">
        <v>45912</v>
      </c>
      <c r="F2693" s="1" t="str">
        <v>T72081</v>
      </c>
      <c r="G2693" s="1">
        <v>1</v>
      </c>
      <c r="H2693" s="1">
        <v>1</v>
      </c>
      <c r="I2693" s="1">
        <v>0</v>
      </c>
      <c r="J2693" s="1" t="str">
        <v>Hyderabad</v>
      </c>
      <c r="K2693" s="1">
        <v>0</v>
      </c>
      <c r="L2693" s="1">
        <f t="shared" si="129"/>
        <v>7761.6</v>
      </c>
      <c r="M2693" s="1">
        <f t="shared" si="130"/>
        <v>7761.6</v>
      </c>
      <c r="N2693" s="1">
        <f t="shared" si="131"/>
        <v>0</v>
      </c>
    </row>
    <row r="2694" spans="1:14" x14ac:dyDescent="0.25">
      <c r="A2694" s="1" t="str">
        <v>BioXcell</v>
      </c>
      <c r="B2694" s="1">
        <v>43296</v>
      </c>
      <c r="C2694" s="1">
        <v>178586</v>
      </c>
      <c r="D2694" s="2">
        <v>45909</v>
      </c>
      <c r="E2694" s="2">
        <v>45912</v>
      </c>
      <c r="F2694" s="1" t="str">
        <v>BE0172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43296</v>
      </c>
      <c r="M2694" s="1">
        <f t="shared" si="130"/>
        <v>43296</v>
      </c>
      <c r="N2694" s="1">
        <f t="shared" si="131"/>
        <v>0</v>
      </c>
    </row>
    <row r="2695" spans="1:14" x14ac:dyDescent="0.25">
      <c r="A2695" s="1" t="str">
        <v>BioXcell</v>
      </c>
      <c r="B2695" s="1">
        <v>9081.6</v>
      </c>
      <c r="C2695" s="1">
        <v>178586</v>
      </c>
      <c r="D2695" s="2">
        <v>45909</v>
      </c>
      <c r="E2695" s="2">
        <v>45912</v>
      </c>
      <c r="F2695" s="1" t="str">
        <v>BP0075-1</v>
      </c>
      <c r="G2695" s="1">
        <v>1</v>
      </c>
      <c r="H2695" s="1">
        <v>1</v>
      </c>
      <c r="I2695" s="1">
        <v>0</v>
      </c>
      <c r="J2695" s="1" t="str">
        <v>Delhi</v>
      </c>
      <c r="K2695" s="1" t="str">
        <v>Priyanka Madam</v>
      </c>
      <c r="L2695" s="1">
        <f t="shared" si="129"/>
        <v>9081.6</v>
      </c>
      <c r="M2695" s="1">
        <f t="shared" si="130"/>
        <v>9081.6</v>
      </c>
      <c r="N2695" s="1">
        <f t="shared" si="131"/>
        <v>0</v>
      </c>
    </row>
    <row r="2696" spans="1:14" x14ac:dyDescent="0.25">
      <c r="A2696" s="1" t="str">
        <v>Dharmacon</v>
      </c>
      <c r="B2696" s="1">
        <v>9280.48</v>
      </c>
      <c r="C2696" s="1" t="str">
        <v>D090425IN3313470G</v>
      </c>
      <c r="D2696" s="2">
        <v>45911</v>
      </c>
      <c r="E2696" s="2">
        <v>45913</v>
      </c>
      <c r="F2696" s="1" t="str">
        <v>CTM-1172343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9280.48</v>
      </c>
      <c r="M2696" s="1">
        <f t="shared" si="130"/>
        <v>9280.48</v>
      </c>
      <c r="N2696" s="1">
        <f t="shared" si="131"/>
        <v>0</v>
      </c>
    </row>
    <row r="2697" spans="1:14" x14ac:dyDescent="0.25">
      <c r="A2697" s="1" t="str">
        <v>Dharmacon</v>
      </c>
      <c r="B2697" s="1">
        <v>9280.48</v>
      </c>
      <c r="C2697" s="1" t="str">
        <v>D090425IN3313470G</v>
      </c>
      <c r="D2697" s="2">
        <v>45911</v>
      </c>
      <c r="E2697" s="2">
        <v>45913</v>
      </c>
      <c r="F2697" s="1" t="str">
        <v>CTM-1172344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9280.48</v>
      </c>
      <c r="M2697" s="1">
        <f t="shared" si="130"/>
        <v>9280.48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CTM-1172348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CTM-1172347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CTM-1172346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CTM-1172345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CTM-1172353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CTM-1172352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CTM-1172351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CTM-1172350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CTM-1172349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11165.439999999999</v>
      </c>
      <c r="C2707" t="str">
        <v>D090425IN3313470G</v>
      </c>
      <c r="D2707" s="6">
        <v>45911</v>
      </c>
      <c r="E2707" s="6">
        <v>45913</v>
      </c>
      <c r="F2707" t="str">
        <v>CTM-1172803</v>
      </c>
      <c r="G2707">
        <v>1</v>
      </c>
      <c r="H2707">
        <v>1</v>
      </c>
      <c r="I2707">
        <v>0</v>
      </c>
      <c r="J2707" t="str">
        <v>Delhi</v>
      </c>
      <c r="K2707" t="str">
        <v>Priyanka Madam</v>
      </c>
    </row>
    <row r="2708" spans="1:11" x14ac:dyDescent="0.25">
      <c r="A2708" t="str">
        <v>Dharmacon</v>
      </c>
      <c r="B2708">
        <v>12107.04</v>
      </c>
      <c r="C2708" t="str">
        <v>D090425IN3313470G</v>
      </c>
      <c r="D2708" s="6">
        <v>45911</v>
      </c>
      <c r="E2708" s="6">
        <v>45913</v>
      </c>
      <c r="F2708" t="str">
        <v>CTM-1172804</v>
      </c>
      <c r="G2708">
        <v>1</v>
      </c>
      <c r="H2708">
        <v>1</v>
      </c>
      <c r="I2708">
        <v>0</v>
      </c>
      <c r="J2708" t="str">
        <v>Delhi</v>
      </c>
      <c r="K2708" t="str">
        <v>Priyanka Madam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CTM-1172805</v>
      </c>
      <c r="G2709">
        <v>1</v>
      </c>
      <c r="H2709">
        <v>1</v>
      </c>
      <c r="I2709">
        <v>0</v>
      </c>
      <c r="J2709" t="str">
        <v>Delhi</v>
      </c>
      <c r="K2709" t="str">
        <v>Priyanka Madam</v>
      </c>
    </row>
    <row r="2710" spans="1:11" x14ac:dyDescent="0.25">
      <c r="A2710" t="str">
        <v>Dharmacon</v>
      </c>
      <c r="B2710">
        <v>9280.48</v>
      </c>
      <c r="C2710" t="str">
        <v>D090425IN3313470G</v>
      </c>
      <c r="D2710" s="6">
        <v>45911</v>
      </c>
      <c r="E2710" s="6">
        <v>45913</v>
      </c>
      <c r="F2710" t="str">
        <v>CTM-1172806</v>
      </c>
      <c r="G2710">
        <v>1</v>
      </c>
      <c r="H2710">
        <v>1</v>
      </c>
      <c r="I2710">
        <v>0</v>
      </c>
      <c r="J2710" t="str">
        <v>Delhi</v>
      </c>
      <c r="K2710" t="str">
        <v>Priyanka Madam</v>
      </c>
    </row>
    <row r="2711" spans="1:11" x14ac:dyDescent="0.25">
      <c r="A2711" t="str">
        <v>Dharmacon</v>
      </c>
      <c r="B2711">
        <v>10222.08</v>
      </c>
      <c r="C2711" t="str">
        <v>D090425IN3313470G</v>
      </c>
      <c r="D2711" s="6">
        <v>45911</v>
      </c>
      <c r="E2711" s="6">
        <v>45913</v>
      </c>
      <c r="F2711" t="str">
        <v>CTM-1172807</v>
      </c>
      <c r="G2711">
        <v>1</v>
      </c>
      <c r="H2711">
        <v>1</v>
      </c>
      <c r="I2711">
        <v>0</v>
      </c>
      <c r="J2711" t="str">
        <v>Delhi</v>
      </c>
      <c r="K2711" t="str">
        <v>Priyanka Madam</v>
      </c>
    </row>
    <row r="2712" spans="1:11" x14ac:dyDescent="0.25">
      <c r="A2712" t="str">
        <v>Dharmacon</v>
      </c>
      <c r="B2712">
        <v>11165.439999999999</v>
      </c>
      <c r="C2712" t="str">
        <v>D090425IN3313470G</v>
      </c>
      <c r="D2712" s="6">
        <v>45911</v>
      </c>
      <c r="E2712" s="6">
        <v>45913</v>
      </c>
      <c r="F2712" t="str">
        <v>CTM-1172808</v>
      </c>
      <c r="G2712">
        <v>1</v>
      </c>
      <c r="H2712">
        <v>1</v>
      </c>
      <c r="I2712">
        <v>0</v>
      </c>
      <c r="J2712" t="str">
        <v>Delhi</v>
      </c>
      <c r="K2712" t="str">
        <v>Priyanka Madam</v>
      </c>
    </row>
    <row r="2713" spans="1:11" x14ac:dyDescent="0.25">
      <c r="A2713" t="str">
        <v>Dharmacon</v>
      </c>
      <c r="B2713">
        <v>24624.16</v>
      </c>
      <c r="C2713" t="str">
        <v>D090425IN3313470G</v>
      </c>
      <c r="D2713" s="6">
        <v>45911</v>
      </c>
      <c r="E2713" s="6">
        <v>45913</v>
      </c>
      <c r="F2713" t="str">
        <v>CTM-1172820</v>
      </c>
      <c r="G2713">
        <v>1</v>
      </c>
      <c r="H2713">
        <v>1</v>
      </c>
      <c r="I2713">
        <v>0</v>
      </c>
      <c r="J2713" t="str">
        <v>Delhi</v>
      </c>
      <c r="K2713" t="str">
        <v>Priyanka Madam</v>
      </c>
    </row>
    <row r="2714" spans="1:11" x14ac:dyDescent="0.25">
      <c r="A2714" t="str">
        <v>Dharmacon</v>
      </c>
      <c r="B2714">
        <v>23681.68</v>
      </c>
      <c r="C2714" t="str">
        <v>D090425IN3313470G</v>
      </c>
      <c r="D2714" s="6">
        <v>45911</v>
      </c>
      <c r="E2714" s="6">
        <v>45913</v>
      </c>
      <c r="F2714" t="str">
        <v>CTM-1172821</v>
      </c>
      <c r="G2714">
        <v>1</v>
      </c>
      <c r="H2714">
        <v>1</v>
      </c>
      <c r="I2714">
        <v>0</v>
      </c>
      <c r="J2714" t="str">
        <v>Delhi</v>
      </c>
      <c r="K2714" t="str">
        <v>Priyanka Madam</v>
      </c>
    </row>
    <row r="2715" spans="1:11" x14ac:dyDescent="0.25">
      <c r="A2715" t="str">
        <v>Dharmacon</v>
      </c>
      <c r="B2715">
        <v>23681.68</v>
      </c>
      <c r="C2715" t="str">
        <v>D090425IN3313470G</v>
      </c>
      <c r="D2715" s="6">
        <v>45911</v>
      </c>
      <c r="E2715" s="6">
        <v>45913</v>
      </c>
      <c r="F2715" t="str">
        <v>CTM-1172822</v>
      </c>
      <c r="G2715">
        <v>1</v>
      </c>
      <c r="H2715">
        <v>1</v>
      </c>
      <c r="I2715">
        <v>0</v>
      </c>
      <c r="J2715" t="str">
        <v>Delhi</v>
      </c>
      <c r="K2715" t="str">
        <v>Priyanka Madam</v>
      </c>
    </row>
    <row r="2716" spans="1:11" x14ac:dyDescent="0.25">
      <c r="A2716" t="str">
        <v>Dharmacon</v>
      </c>
      <c r="B2716">
        <v>9280.48</v>
      </c>
      <c r="C2716" t="str">
        <v>D090425IN3313470G</v>
      </c>
      <c r="D2716" s="6">
        <v>45911</v>
      </c>
      <c r="E2716" s="6">
        <v>45913</v>
      </c>
      <c r="F2716" t="str">
        <v>CTM-1172816</v>
      </c>
      <c r="G2716">
        <v>1</v>
      </c>
      <c r="H2716">
        <v>1</v>
      </c>
      <c r="I2716">
        <v>0</v>
      </c>
      <c r="J2716" t="str">
        <v>Delhi</v>
      </c>
      <c r="K2716" t="str">
        <v>Priyanka Madam</v>
      </c>
    </row>
    <row r="2717" spans="1:11" x14ac:dyDescent="0.25">
      <c r="A2717" t="str">
        <v>Dharmacon</v>
      </c>
      <c r="B2717">
        <v>13050.400000000001</v>
      </c>
      <c r="C2717" t="str">
        <v>D090425IN3313470G</v>
      </c>
      <c r="D2717" s="6">
        <v>45911</v>
      </c>
      <c r="E2717" s="6">
        <v>45913</v>
      </c>
      <c r="F2717" t="str">
        <v>CTM-1172817</v>
      </c>
      <c r="G2717">
        <v>1</v>
      </c>
      <c r="H2717">
        <v>1</v>
      </c>
      <c r="I2717">
        <v>0</v>
      </c>
      <c r="J2717" t="str">
        <v>Delhi</v>
      </c>
      <c r="K2717" t="str">
        <v>Priyanka Madam</v>
      </c>
    </row>
    <row r="2718" spans="1:11" x14ac:dyDescent="0.25">
      <c r="A2718" t="str">
        <v>Dharmacon</v>
      </c>
      <c r="B2718">
        <v>11165.439999999999</v>
      </c>
      <c r="C2718" t="str">
        <v>D090425IN3313470G</v>
      </c>
      <c r="D2718" s="6">
        <v>45911</v>
      </c>
      <c r="E2718" s="6">
        <v>45913</v>
      </c>
      <c r="F2718" t="str">
        <v>CTM-1172819</v>
      </c>
      <c r="G2718">
        <v>1</v>
      </c>
      <c r="H2718">
        <v>1</v>
      </c>
      <c r="I2718">
        <v>0</v>
      </c>
      <c r="J2718" t="str">
        <v>Delhi</v>
      </c>
      <c r="K2718" t="str">
        <v>Priyanka Madam</v>
      </c>
    </row>
    <row r="2719" spans="1:11" x14ac:dyDescent="0.25">
      <c r="A2719" t="str">
        <v>Dharmacon</v>
      </c>
      <c r="B2719">
        <v>32912</v>
      </c>
      <c r="C2719" t="str">
        <v>D090425IN3313470G</v>
      </c>
      <c r="D2719" s="6">
        <v>45911</v>
      </c>
      <c r="E2719" s="6">
        <v>45913</v>
      </c>
      <c r="F2719" t="str">
        <v>L-017141-02-0005</v>
      </c>
      <c r="G2719">
        <v>1</v>
      </c>
      <c r="H2719">
        <v>1</v>
      </c>
      <c r="I2719">
        <v>0</v>
      </c>
      <c r="J2719" t="str">
        <v>Pune</v>
      </c>
      <c r="K2719">
        <v>0</v>
      </c>
    </row>
    <row r="2720" spans="1:11" x14ac:dyDescent="0.25">
      <c r="A2720" t="str">
        <v>Dharmacon</v>
      </c>
      <c r="B2720">
        <v>32912</v>
      </c>
      <c r="C2720" t="str">
        <v>D090425IN3313470G</v>
      </c>
      <c r="D2720" s="6">
        <v>45911</v>
      </c>
      <c r="E2720" s="6">
        <v>45913</v>
      </c>
      <c r="F2720" t="str">
        <v>L-005280-00-0005</v>
      </c>
      <c r="G2720">
        <v>1</v>
      </c>
      <c r="H2720">
        <v>1</v>
      </c>
      <c r="I2720">
        <v>0</v>
      </c>
      <c r="J2720" t="str">
        <v>Pune</v>
      </c>
      <c r="K2720">
        <v>0</v>
      </c>
    </row>
    <row r="2721" spans="1:11" x14ac:dyDescent="0.25">
      <c r="A2721" t="str">
        <v>Dharmacon</v>
      </c>
      <c r="B2721">
        <v>51656</v>
      </c>
      <c r="C2721" t="str">
        <v>D090425IN3313470G</v>
      </c>
      <c r="D2721" s="6">
        <v>45911</v>
      </c>
      <c r="E2721" s="6">
        <v>45913</v>
      </c>
      <c r="F2721" t="str">
        <v>L-003400-00-0010</v>
      </c>
      <c r="G2721">
        <v>1</v>
      </c>
      <c r="H2721">
        <v>1</v>
      </c>
      <c r="I2721">
        <v>0</v>
      </c>
      <c r="J2721" t="str">
        <v>Banglore</v>
      </c>
      <c r="K2721">
        <v>0</v>
      </c>
    </row>
    <row r="2722" spans="1:11" x14ac:dyDescent="0.25">
      <c r="A2722" t="str">
        <v>Dharmacon</v>
      </c>
      <c r="B2722">
        <v>16280</v>
      </c>
      <c r="C2722" t="str">
        <v>D090425IN3313470G</v>
      </c>
      <c r="D2722" s="6">
        <v>45911</v>
      </c>
      <c r="E2722" s="6">
        <v>45913</v>
      </c>
      <c r="F2722" t="str">
        <v>D-001810-10-05</v>
      </c>
      <c r="G2722">
        <v>1</v>
      </c>
      <c r="H2722">
        <v>1</v>
      </c>
      <c r="I2722">
        <v>0</v>
      </c>
      <c r="J2722" t="str">
        <v>Banglore</v>
      </c>
      <c r="K2722">
        <v>0</v>
      </c>
    </row>
    <row r="2723" spans="1:11" x14ac:dyDescent="0.25">
      <c r="A2723" t="str">
        <v>Dharmacon</v>
      </c>
      <c r="B2723">
        <v>34584</v>
      </c>
      <c r="C2723" t="str">
        <v>D090425IN3313470G</v>
      </c>
      <c r="D2723" s="6">
        <v>45911</v>
      </c>
      <c r="E2723" s="6">
        <v>45913</v>
      </c>
      <c r="F2723" t="str">
        <v>T-2001-03</v>
      </c>
      <c r="G2723">
        <v>2</v>
      </c>
      <c r="H2723">
        <v>2</v>
      </c>
      <c r="I2723">
        <v>0</v>
      </c>
      <c r="J2723" t="str">
        <v>Delhi</v>
      </c>
      <c r="K2723" t="str">
        <v>Priyanka Madam</v>
      </c>
    </row>
    <row r="2724" spans="1:11" x14ac:dyDescent="0.25">
      <c r="A2724" t="str">
        <v>Dharmacon</v>
      </c>
      <c r="B2724">
        <v>264</v>
      </c>
      <c r="C2724" t="str">
        <v>D090425IN3313470G</v>
      </c>
      <c r="D2724" s="6">
        <v>45911</v>
      </c>
      <c r="E2724" s="6">
        <v>45913</v>
      </c>
      <c r="F2724" t="str">
        <v>MQ-050325-01-0002</v>
      </c>
      <c r="G2724">
        <v>1</v>
      </c>
      <c r="H2724">
        <v>0</v>
      </c>
      <c r="I2724">
        <v>1</v>
      </c>
      <c r="J2724" t="str">
        <v>Hyderabad</v>
      </c>
      <c r="K2724" t="str">
        <v>Saturday (Challan)</v>
      </c>
    </row>
    <row r="2725" spans="1:11" x14ac:dyDescent="0.25">
      <c r="A2725" t="str">
        <v>Biotium</v>
      </c>
      <c r="B2725">
        <v>9222.4</v>
      </c>
      <c r="C2725" t="str">
        <v>I241032-IN</v>
      </c>
      <c r="D2725" s="6">
        <v>45912</v>
      </c>
      <c r="E2725" s="6">
        <v>45915</v>
      </c>
      <c r="F2725" t="str">
        <v>21003-1L</v>
      </c>
      <c r="G2725">
        <v>1</v>
      </c>
      <c r="H2725">
        <v>1</v>
      </c>
      <c r="I2725">
        <v>0</v>
      </c>
      <c r="J2725" t="str">
        <v>Mumbai</v>
      </c>
      <c r="K2725">
        <v>0</v>
      </c>
    </row>
    <row r="2726" spans="1:11" x14ac:dyDescent="0.25">
      <c r="A2726" t="str">
        <v>Biotium</v>
      </c>
      <c r="B2726">
        <v>9926.4</v>
      </c>
      <c r="C2726" t="str">
        <v>I241032-IN</v>
      </c>
      <c r="D2726" s="6">
        <v>45912</v>
      </c>
      <c r="E2726" s="6">
        <v>45915</v>
      </c>
      <c r="F2726">
        <v>41003</v>
      </c>
      <c r="G2726">
        <v>4</v>
      </c>
      <c r="H2726">
        <v>0</v>
      </c>
      <c r="I2726">
        <v>4</v>
      </c>
      <c r="J2726" t="str">
        <v>STOCK</v>
      </c>
      <c r="K2726" t="str">
        <v>Stock</v>
      </c>
    </row>
    <row r="2727" spans="1:11" x14ac:dyDescent="0.25">
      <c r="A2727" t="str">
        <v>HOEFER</v>
      </c>
      <c r="B2727">
        <v>0</v>
      </c>
      <c r="C2727" t="str">
        <v>Sample</v>
      </c>
      <c r="D2727" s="6">
        <v>45912</v>
      </c>
      <c r="E2727" s="6">
        <v>45916</v>
      </c>
      <c r="F2727" t="str">
        <v>SE2619T-2-1.5</v>
      </c>
      <c r="G2727">
        <v>1</v>
      </c>
      <c r="H2727">
        <v>0</v>
      </c>
      <c r="I2727">
        <v>1</v>
      </c>
      <c r="J2727" t="str">
        <v>Delhi</v>
      </c>
      <c r="K2727" t="str">
        <v>Sample</v>
      </c>
    </row>
    <row r="2728" spans="1:11" x14ac:dyDescent="0.25">
      <c r="A2728" t="str">
        <v>HOEFER</v>
      </c>
      <c r="B2728">
        <v>0</v>
      </c>
      <c r="C2728" t="str">
        <v>Sample</v>
      </c>
      <c r="D2728" s="6">
        <v>45912</v>
      </c>
      <c r="E2728" s="6">
        <v>45916</v>
      </c>
      <c r="F2728" t="str">
        <v>SE211A-10-1.5</v>
      </c>
      <c r="G2728">
        <v>1</v>
      </c>
      <c r="H2728">
        <v>0</v>
      </c>
      <c r="I2728">
        <v>1</v>
      </c>
      <c r="J2728" t="str">
        <v>Delhi</v>
      </c>
      <c r="K2728" t="str">
        <v>Sample</v>
      </c>
    </row>
    <row r="2729" spans="1:11" x14ac:dyDescent="0.25">
      <c r="A2729" t="str">
        <v>BPS</v>
      </c>
      <c r="B2729">
        <v>505780</v>
      </c>
      <c r="C2729" t="str">
        <v>INV7267</v>
      </c>
      <c r="D2729" s="6">
        <v>45912</v>
      </c>
      <c r="E2729" s="6">
        <v>45916</v>
      </c>
      <c r="F2729">
        <v>78176</v>
      </c>
      <c r="G2729">
        <v>1</v>
      </c>
      <c r="H2729">
        <v>1</v>
      </c>
      <c r="I2729">
        <v>0</v>
      </c>
      <c r="J2729" t="str">
        <v>DELHI</v>
      </c>
      <c r="K2729" t="str">
        <v>Payment Hold</v>
      </c>
    </row>
    <row r="2730" spans="1:11" x14ac:dyDescent="0.25">
      <c r="A2730" t="str">
        <v>BPS</v>
      </c>
      <c r="B2730">
        <v>537900</v>
      </c>
      <c r="C2730" t="str">
        <v>INV7267</v>
      </c>
      <c r="D2730" s="6">
        <v>45912</v>
      </c>
      <c r="E2730" s="6">
        <v>45916</v>
      </c>
      <c r="F2730">
        <v>78589</v>
      </c>
      <c r="G2730">
        <v>1</v>
      </c>
      <c r="H2730">
        <v>1</v>
      </c>
      <c r="I2730">
        <v>0</v>
      </c>
      <c r="J2730" t="str">
        <v>DELHI</v>
      </c>
      <c r="K2730" t="str">
        <v>Payment Hold</v>
      </c>
    </row>
    <row r="2731" spans="1:11" x14ac:dyDescent="0.25">
      <c r="A2731" t="str">
        <v>BPS</v>
      </c>
      <c r="B2731">
        <v>440</v>
      </c>
      <c r="C2731" t="str">
        <v>INV7267</v>
      </c>
      <c r="D2731" s="6">
        <v>45912</v>
      </c>
      <c r="E2731" s="6">
        <v>45916</v>
      </c>
      <c r="F2731" t="str">
        <v>60187-1</v>
      </c>
      <c r="G2731">
        <v>3</v>
      </c>
      <c r="H2731">
        <v>3</v>
      </c>
      <c r="I2731">
        <v>0</v>
      </c>
      <c r="J2731" t="str">
        <v>DELHI</v>
      </c>
      <c r="K2731" t="str">
        <v>Payment Hold</v>
      </c>
    </row>
    <row r="2732" spans="1:11" x14ac:dyDescent="0.25">
      <c r="A2732" t="str">
        <v>BPS</v>
      </c>
      <c r="B2732">
        <v>34540</v>
      </c>
      <c r="C2732" t="str">
        <v>INV7267</v>
      </c>
      <c r="D2732" s="6">
        <v>45912</v>
      </c>
      <c r="E2732" s="6">
        <v>45916</v>
      </c>
      <c r="F2732" t="str">
        <v>79528-1</v>
      </c>
      <c r="G2732">
        <v>3</v>
      </c>
      <c r="H2732">
        <v>3</v>
      </c>
      <c r="I2732">
        <v>0</v>
      </c>
      <c r="J2732" t="str">
        <v>DELHI</v>
      </c>
      <c r="K2732" t="str">
        <v>Payment Hold</v>
      </c>
    </row>
    <row r="2733" spans="1:11" x14ac:dyDescent="0.25">
      <c r="A2733" t="str">
        <v>BPS</v>
      </c>
      <c r="B2733">
        <v>36520</v>
      </c>
      <c r="C2733" t="str">
        <v>INV7267</v>
      </c>
      <c r="D2733" s="6">
        <v>45912</v>
      </c>
      <c r="E2733" s="6">
        <v>45916</v>
      </c>
      <c r="F2733" t="str">
        <v>79544-1</v>
      </c>
      <c r="G2733">
        <v>3</v>
      </c>
      <c r="H2733">
        <v>3</v>
      </c>
      <c r="I2733">
        <v>0</v>
      </c>
      <c r="J2733" t="str">
        <v>DELHI</v>
      </c>
      <c r="K2733" t="str">
        <v>Payment Hold</v>
      </c>
    </row>
    <row r="2734" spans="1:11" x14ac:dyDescent="0.25">
      <c r="A2734" t="str">
        <v>BPS</v>
      </c>
      <c r="B2734">
        <v>14520</v>
      </c>
      <c r="C2734" t="str">
        <v>INV7267</v>
      </c>
      <c r="D2734" s="6">
        <v>45912</v>
      </c>
      <c r="E2734" s="6">
        <v>45916</v>
      </c>
      <c r="F2734" t="str">
        <v>79796-2-Cell</v>
      </c>
      <c r="G2734">
        <v>3</v>
      </c>
      <c r="H2734">
        <v>3</v>
      </c>
      <c r="I2734">
        <v>0</v>
      </c>
      <c r="J2734" t="str">
        <v>DELHI</v>
      </c>
      <c r="K2734" t="str">
        <v>Payment Hold</v>
      </c>
    </row>
    <row r="2735" spans="1:11" x14ac:dyDescent="0.25">
      <c r="A2735" t="str">
        <v>BPS</v>
      </c>
      <c r="B2735">
        <v>45980</v>
      </c>
      <c r="C2735" t="str">
        <v>INV7267</v>
      </c>
      <c r="D2735" s="6">
        <v>45912</v>
      </c>
      <c r="E2735" s="6">
        <v>45916</v>
      </c>
      <c r="F2735" t="str">
        <v>60690-2</v>
      </c>
      <c r="G2735">
        <v>5</v>
      </c>
      <c r="H2735">
        <v>5</v>
      </c>
      <c r="I2735">
        <v>0</v>
      </c>
      <c r="J2735" t="str">
        <v>DELHI</v>
      </c>
      <c r="K2735" t="str">
        <v>Payment Hold</v>
      </c>
    </row>
    <row r="2736" spans="1:11" x14ac:dyDescent="0.25">
      <c r="A2736" t="str">
        <v>BPS</v>
      </c>
      <c r="B2736">
        <v>27280</v>
      </c>
      <c r="C2736" t="str">
        <v>INV7267</v>
      </c>
      <c r="D2736" s="6">
        <v>45912</v>
      </c>
      <c r="E2736" s="6">
        <v>45916</v>
      </c>
      <c r="F2736">
        <v>79700</v>
      </c>
      <c r="G2736">
        <v>1</v>
      </c>
      <c r="H2736">
        <v>0</v>
      </c>
      <c r="I2736">
        <v>1</v>
      </c>
      <c r="J2736" t="str">
        <v>JAIPUR</v>
      </c>
      <c r="K2736" t="str">
        <v>Saturday</v>
      </c>
    </row>
    <row r="2737" spans="1:11" x14ac:dyDescent="0.25">
      <c r="A2737" t="str">
        <v>BPS</v>
      </c>
      <c r="B2737">
        <v>13420</v>
      </c>
      <c r="C2737" t="str">
        <v>INV7267</v>
      </c>
      <c r="D2737" s="6">
        <v>45912</v>
      </c>
      <c r="E2737" s="6">
        <v>45916</v>
      </c>
      <c r="F2737" t="str">
        <v>102006-1</v>
      </c>
      <c r="G2737">
        <v>1</v>
      </c>
      <c r="H2737">
        <v>1</v>
      </c>
      <c r="I2737">
        <v>0</v>
      </c>
      <c r="J2737" t="str">
        <v>DELHI</v>
      </c>
      <c r="K2737" t="str">
        <v>Payment Hold</v>
      </c>
    </row>
    <row r="2738" spans="1:11" x14ac:dyDescent="0.25">
      <c r="A2738" t="str">
        <v>MABTECH</v>
      </c>
      <c r="B2738">
        <v>12038.400000000001</v>
      </c>
      <c r="C2738">
        <v>44825</v>
      </c>
      <c r="D2738" s="6">
        <v>45911</v>
      </c>
      <c r="E2738" s="6">
        <v>45916</v>
      </c>
      <c r="F2738" t="str">
        <v>3617-1</v>
      </c>
      <c r="G2738">
        <v>4</v>
      </c>
      <c r="H2738">
        <v>0</v>
      </c>
      <c r="I2738">
        <v>4</v>
      </c>
      <c r="J2738" t="str">
        <v>Banglore</v>
      </c>
      <c r="K2738" t="str">
        <v>Saturday</v>
      </c>
    </row>
    <row r="2739" spans="1:11" x14ac:dyDescent="0.25">
      <c r="A2739" t="str">
        <v>MABTECH</v>
      </c>
      <c r="B2739">
        <v>14080</v>
      </c>
      <c r="C2739">
        <v>44825</v>
      </c>
      <c r="D2739" s="6">
        <v>45911</v>
      </c>
      <c r="E2739" s="6">
        <v>45916</v>
      </c>
      <c r="F2739" t="str">
        <v>3660-1</v>
      </c>
      <c r="G2739">
        <v>4</v>
      </c>
      <c r="H2739">
        <v>4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60060</v>
      </c>
      <c r="C2740">
        <v>44825</v>
      </c>
      <c r="D2740" s="6">
        <v>45911</v>
      </c>
      <c r="E2740" s="6">
        <v>45916</v>
      </c>
      <c r="F2740" t="str">
        <v>FSP-3145-2</v>
      </c>
      <c r="G2740">
        <v>1</v>
      </c>
      <c r="H2740">
        <v>0</v>
      </c>
      <c r="I2740">
        <v>1</v>
      </c>
      <c r="J2740" t="str">
        <v>DELHI</v>
      </c>
      <c r="K2740" t="str">
        <v>Priyanka Madam</v>
      </c>
    </row>
    <row r="2741" spans="1:11" x14ac:dyDescent="0.25">
      <c r="A2741" t="str">
        <v>MYBIOSOURCE</v>
      </c>
      <c r="B2741">
        <v>48246</v>
      </c>
      <c r="C2741">
        <v>922048</v>
      </c>
      <c r="D2741" s="6">
        <v>45915</v>
      </c>
      <c r="E2741" s="6">
        <v>45918</v>
      </c>
      <c r="F2741" t="str">
        <v>MBS2533593</v>
      </c>
      <c r="G2741">
        <v>1</v>
      </c>
      <c r="H2741">
        <v>0</v>
      </c>
      <c r="I2741">
        <v>1</v>
      </c>
      <c r="J2741" t="str">
        <v>Mumbai</v>
      </c>
      <c r="K2741" t="str">
        <v>Saturday</v>
      </c>
    </row>
    <row r="2742" spans="1:11" x14ac:dyDescent="0.25">
      <c r="A2742" t="str">
        <v>DHARMACON</v>
      </c>
      <c r="B2742">
        <v>294707.59999999998</v>
      </c>
      <c r="C2742" t="str">
        <v>O091025IN3313547G</v>
      </c>
      <c r="D2742" s="6">
        <v>45913</v>
      </c>
      <c r="E2742" s="6">
        <v>45918</v>
      </c>
      <c r="F2742" t="str">
        <v>CTM-1177078</v>
      </c>
      <c r="G2742">
        <v>1</v>
      </c>
      <c r="H2742">
        <v>0</v>
      </c>
      <c r="I2742">
        <v>1</v>
      </c>
      <c r="J2742" t="str">
        <v>Gujrat</v>
      </c>
      <c r="K2742" t="str">
        <v>Saturday</v>
      </c>
    </row>
    <row r="2743" spans="1:11" x14ac:dyDescent="0.25">
      <c r="A2743" t="str">
        <v>DHARMACON</v>
      </c>
      <c r="B2743">
        <v>147752</v>
      </c>
      <c r="C2743" t="str">
        <v>O091025IN3313547G</v>
      </c>
      <c r="D2743" s="6">
        <v>45913</v>
      </c>
      <c r="E2743" s="6">
        <v>45918</v>
      </c>
      <c r="F2743" t="str">
        <v>G-114705-025</v>
      </c>
      <c r="G2743">
        <v>1</v>
      </c>
      <c r="H2743">
        <v>0</v>
      </c>
      <c r="I2743">
        <v>1</v>
      </c>
      <c r="J2743" t="str">
        <v>Delhi</v>
      </c>
      <c r="K2743" t="str">
        <v>Deepak</v>
      </c>
    </row>
    <row r="2744" spans="1:11" x14ac:dyDescent="0.25">
      <c r="A2744" t="str">
        <v>DHARMACON</v>
      </c>
      <c r="B2744">
        <v>100672</v>
      </c>
      <c r="C2744" t="str">
        <v>O091025IN3313547G</v>
      </c>
      <c r="D2744" s="6">
        <v>45913</v>
      </c>
      <c r="E2744" s="6">
        <v>45918</v>
      </c>
      <c r="F2744" t="str">
        <v>G-CUSTOM-1177531</v>
      </c>
      <c r="G2744">
        <v>1</v>
      </c>
      <c r="H2744">
        <v>0</v>
      </c>
      <c r="I2744">
        <v>1</v>
      </c>
      <c r="J2744" t="str">
        <v>Banglore</v>
      </c>
      <c r="K2744" t="str">
        <v>Saturday</v>
      </c>
    </row>
    <row r="2745" spans="1:11" x14ac:dyDescent="0.25">
      <c r="A2745" t="str">
        <v>DHARMACON</v>
      </c>
      <c r="B2745">
        <v>91520</v>
      </c>
      <c r="C2745" t="str">
        <v>O091025IN3313547G</v>
      </c>
      <c r="D2745" s="6">
        <v>45913</v>
      </c>
      <c r="E2745" s="6">
        <v>45918</v>
      </c>
      <c r="F2745" t="str">
        <v>G-CUSTOM-1177536</v>
      </c>
      <c r="G2745">
        <v>1</v>
      </c>
      <c r="H2745">
        <v>0</v>
      </c>
      <c r="I2745">
        <v>1</v>
      </c>
      <c r="J2745" t="str">
        <v>Banglore</v>
      </c>
      <c r="K2745" t="str">
        <v>Saturday</v>
      </c>
    </row>
    <row r="2746" spans="1:11" x14ac:dyDescent="0.25">
      <c r="A2746" t="str">
        <v>DHARMACON</v>
      </c>
      <c r="B2746">
        <v>16544</v>
      </c>
      <c r="C2746" t="str">
        <v>O091025IN3313547G</v>
      </c>
      <c r="D2746" s="6">
        <v>45913</v>
      </c>
      <c r="E2746" s="6">
        <v>45918</v>
      </c>
      <c r="F2746" t="str">
        <v>D-001810-10-05</v>
      </c>
      <c r="G2746">
        <v>2</v>
      </c>
      <c r="H2746">
        <v>0</v>
      </c>
      <c r="I2746">
        <v>2</v>
      </c>
      <c r="J2746" t="str">
        <v>Banglore</v>
      </c>
      <c r="K2746" t="str">
        <v>Saturday</v>
      </c>
    </row>
    <row r="2747" spans="1:11" x14ac:dyDescent="0.25">
      <c r="A2747" t="str">
        <v>DHARMACON</v>
      </c>
      <c r="B2747">
        <v>11616</v>
      </c>
      <c r="C2747" t="str">
        <v>O091025IN3313547G</v>
      </c>
      <c r="D2747" s="6">
        <v>45913</v>
      </c>
      <c r="E2747" s="6">
        <v>45918</v>
      </c>
      <c r="F2747" t="str">
        <v>D-012251-01-0002</v>
      </c>
      <c r="G2747">
        <v>1</v>
      </c>
      <c r="H2747">
        <v>0</v>
      </c>
      <c r="I2747">
        <v>1</v>
      </c>
      <c r="J2747" t="str">
        <v>Lucknow</v>
      </c>
      <c r="K2747" t="str">
        <v>Saturday</v>
      </c>
    </row>
    <row r="2748" spans="1:11" x14ac:dyDescent="0.25">
      <c r="A2748" t="str">
        <v>DHARMACON</v>
      </c>
      <c r="B2748">
        <v>53064</v>
      </c>
      <c r="C2748" t="str">
        <v>O091025IN3313547G</v>
      </c>
      <c r="D2748" s="6">
        <v>45913</v>
      </c>
      <c r="E2748" s="6">
        <v>45918</v>
      </c>
      <c r="F2748" t="str">
        <v>VSGH12442-253046112</v>
      </c>
      <c r="G2748">
        <v>1</v>
      </c>
      <c r="H2748">
        <v>0</v>
      </c>
      <c r="I2748">
        <v>1</v>
      </c>
      <c r="J2748" t="str">
        <v>Banglore</v>
      </c>
      <c r="K2748" t="str">
        <v>Saturday</v>
      </c>
    </row>
    <row r="2749" spans="1:11" x14ac:dyDescent="0.25">
      <c r="A2749" t="str">
        <v>DHARMACON</v>
      </c>
      <c r="B2749">
        <v>79992</v>
      </c>
      <c r="C2749" t="str">
        <v>O091025IN3313547G</v>
      </c>
      <c r="D2749" s="6">
        <v>45913</v>
      </c>
      <c r="E2749" s="6">
        <v>45918</v>
      </c>
      <c r="F2749" t="str">
        <v>V3SH11255-02EG2346</v>
      </c>
      <c r="G2749">
        <v>1</v>
      </c>
      <c r="H2749">
        <v>0</v>
      </c>
      <c r="I2749">
        <v>1</v>
      </c>
      <c r="J2749" t="str">
        <v>Gujrat</v>
      </c>
      <c r="K2749" t="str">
        <v>Saturday</v>
      </c>
    </row>
    <row r="2750" spans="1:11" x14ac:dyDescent="0.25">
      <c r="A2750" t="str">
        <v>DHARMACON</v>
      </c>
      <c r="B2750">
        <v>6072</v>
      </c>
      <c r="C2750" t="str">
        <v>O091025IN3313547G</v>
      </c>
      <c r="D2750" s="6">
        <v>45913</v>
      </c>
      <c r="E2750" s="6">
        <v>45918</v>
      </c>
      <c r="F2750" t="str">
        <v>B-002000-UB-100</v>
      </c>
      <c r="G2750">
        <v>1</v>
      </c>
      <c r="H2750">
        <v>0</v>
      </c>
      <c r="I2750">
        <v>1</v>
      </c>
      <c r="J2750" t="str">
        <v>Banglore</v>
      </c>
      <c r="K2750" t="str">
        <v>Saturday</v>
      </c>
    </row>
    <row r="2751" spans="1:11" x14ac:dyDescent="0.25">
      <c r="A2751" t="str">
        <v>DHARMACON</v>
      </c>
      <c r="B2751">
        <v>20856</v>
      </c>
      <c r="C2751" t="str">
        <v>O091025IN3313547G</v>
      </c>
      <c r="D2751" s="6">
        <v>45913</v>
      </c>
      <c r="E2751" s="6">
        <v>45918</v>
      </c>
      <c r="F2751" t="str">
        <v>T-2004-02</v>
      </c>
      <c r="G2751">
        <v>3</v>
      </c>
      <c r="H2751">
        <v>0</v>
      </c>
      <c r="I2751">
        <v>3</v>
      </c>
      <c r="J2751" t="str">
        <v>Banglore</v>
      </c>
      <c r="K2751" t="str">
        <v>Saturday</v>
      </c>
    </row>
    <row r="2752" spans="1:11" x14ac:dyDescent="0.25">
      <c r="A2752" t="str">
        <v>DHARMACON</v>
      </c>
      <c r="B2752">
        <v>34584</v>
      </c>
      <c r="C2752" t="str">
        <v>O091025IN3313547G</v>
      </c>
      <c r="D2752" s="6">
        <v>45913</v>
      </c>
      <c r="E2752" s="6">
        <v>45918</v>
      </c>
      <c r="F2752" t="str">
        <v>T-2001-03</v>
      </c>
      <c r="G2752">
        <v>1</v>
      </c>
      <c r="H2752">
        <v>0</v>
      </c>
      <c r="I2752">
        <v>1</v>
      </c>
      <c r="J2752" t="str">
        <v>Delhi</v>
      </c>
      <c r="K2752" t="str">
        <v>Deepak</v>
      </c>
    </row>
    <row r="2753" spans="1:11" x14ac:dyDescent="0.25">
      <c r="A2753" t="str">
        <v>BioLegend</v>
      </c>
      <c r="B2753">
        <v>14907.2</v>
      </c>
      <c r="C2753" t="str">
        <v>EED118999</v>
      </c>
      <c r="D2753" s="6">
        <v>45912</v>
      </c>
      <c r="E2753" s="6">
        <v>45918</v>
      </c>
      <c r="F2753">
        <v>100222</v>
      </c>
      <c r="G2753">
        <v>1</v>
      </c>
      <c r="H2753">
        <v>0</v>
      </c>
      <c r="I2753">
        <v>1</v>
      </c>
      <c r="J2753" t="str">
        <v>Delhi</v>
      </c>
      <c r="K2753" t="str">
        <v>Priyanka Madam</v>
      </c>
    </row>
    <row r="2754" spans="1:11" x14ac:dyDescent="0.25">
      <c r="A2754" t="str">
        <v>BioLegend</v>
      </c>
      <c r="B2754">
        <v>20394</v>
      </c>
      <c r="C2754" t="str">
        <v>EED118999</v>
      </c>
      <c r="D2754" s="6">
        <v>45912</v>
      </c>
      <c r="E2754" s="6">
        <v>45918</v>
      </c>
      <c r="F2754">
        <v>101243</v>
      </c>
      <c r="G2754">
        <v>1</v>
      </c>
      <c r="H2754">
        <v>0</v>
      </c>
      <c r="I2754">
        <v>1</v>
      </c>
      <c r="J2754" t="str">
        <v>Delhi</v>
      </c>
      <c r="K2754" t="str">
        <v>Priyanka Madam</v>
      </c>
    </row>
    <row r="2755" spans="1:11" x14ac:dyDescent="0.25">
      <c r="A2755" t="str">
        <v>BioLegend</v>
      </c>
      <c r="B2755">
        <v>19958.400000000001</v>
      </c>
      <c r="C2755" t="str">
        <v>EED118999</v>
      </c>
      <c r="D2755" s="6">
        <v>45912</v>
      </c>
      <c r="E2755" s="6">
        <v>45918</v>
      </c>
      <c r="F2755">
        <v>103056</v>
      </c>
      <c r="G2755">
        <v>1</v>
      </c>
      <c r="H2755">
        <v>0</v>
      </c>
      <c r="I2755">
        <v>1</v>
      </c>
      <c r="J2755" t="str">
        <v>Delhi</v>
      </c>
      <c r="K2755" t="str">
        <v>Priyanka Madam</v>
      </c>
    </row>
    <row r="2756" spans="1:11" x14ac:dyDescent="0.25">
      <c r="A2756" t="str">
        <v>BioLegend</v>
      </c>
      <c r="B2756">
        <v>18972.8</v>
      </c>
      <c r="C2756" t="str">
        <v>EED118999</v>
      </c>
      <c r="D2756" s="6">
        <v>45912</v>
      </c>
      <c r="E2756" s="6">
        <v>45918</v>
      </c>
      <c r="F2756">
        <v>106310</v>
      </c>
      <c r="G2756">
        <v>1</v>
      </c>
      <c r="H2756">
        <v>0</v>
      </c>
      <c r="I2756">
        <v>1</v>
      </c>
      <c r="J2756" t="str">
        <v>Delhi</v>
      </c>
      <c r="K2756" t="str">
        <v>Priyanka Madam</v>
      </c>
    </row>
    <row r="2757" spans="1:11" x14ac:dyDescent="0.25">
      <c r="A2757" t="str">
        <v>BioLegend</v>
      </c>
      <c r="B2757">
        <v>15642</v>
      </c>
      <c r="C2757" t="str">
        <v>EED118999</v>
      </c>
      <c r="D2757" s="6">
        <v>45912</v>
      </c>
      <c r="E2757" s="6">
        <v>45918</v>
      </c>
      <c r="F2757">
        <v>107632</v>
      </c>
      <c r="G2757">
        <v>1</v>
      </c>
      <c r="H2757">
        <v>0</v>
      </c>
      <c r="I2757">
        <v>1</v>
      </c>
      <c r="J2757" t="str">
        <v>Delhi</v>
      </c>
      <c r="K2757" t="str">
        <v>Priyanka Madam</v>
      </c>
    </row>
    <row r="2758" spans="1:11" x14ac:dyDescent="0.25">
      <c r="A2758" t="str">
        <v>BioLegend</v>
      </c>
      <c r="B2758">
        <v>3326.3999999999996</v>
      </c>
      <c r="C2758" t="str">
        <v>EED118999</v>
      </c>
      <c r="D2758" s="6">
        <v>45912</v>
      </c>
      <c r="E2758" s="6">
        <v>45918</v>
      </c>
      <c r="F2758">
        <v>115505</v>
      </c>
      <c r="G2758">
        <v>1</v>
      </c>
      <c r="H2758">
        <v>0</v>
      </c>
      <c r="I2758">
        <v>1</v>
      </c>
      <c r="J2758" t="str">
        <v>Delhi</v>
      </c>
      <c r="K2758" t="str">
        <v>Priyanka Madam</v>
      </c>
    </row>
    <row r="2759" spans="1:11" x14ac:dyDescent="0.25">
      <c r="A2759" t="str">
        <v>BioLegend</v>
      </c>
      <c r="B2759">
        <v>14229.599999999999</v>
      </c>
      <c r="C2759" t="str">
        <v>EED118999</v>
      </c>
      <c r="D2759" s="6">
        <v>45912</v>
      </c>
      <c r="E2759" s="6">
        <v>45918</v>
      </c>
      <c r="F2759">
        <v>117318</v>
      </c>
      <c r="G2759">
        <v>1</v>
      </c>
      <c r="H2759">
        <v>0</v>
      </c>
      <c r="I2759">
        <v>1</v>
      </c>
      <c r="J2759" t="str">
        <v>Delhi</v>
      </c>
      <c r="K2759" t="str">
        <v>Priyanka Madam</v>
      </c>
    </row>
    <row r="2760" spans="1:11" x14ac:dyDescent="0.25">
      <c r="A2760" t="str">
        <v>BioLegend</v>
      </c>
      <c r="B2760">
        <v>19998</v>
      </c>
      <c r="C2760" t="str">
        <v>EED118999</v>
      </c>
      <c r="D2760" s="6">
        <v>45912</v>
      </c>
      <c r="E2760" s="6">
        <v>45918</v>
      </c>
      <c r="F2760">
        <v>119721</v>
      </c>
      <c r="G2760">
        <v>1</v>
      </c>
      <c r="H2760">
        <v>0</v>
      </c>
      <c r="I2760">
        <v>1</v>
      </c>
      <c r="J2760" t="str">
        <v>Delhi</v>
      </c>
      <c r="K2760" t="str">
        <v>Priyanka Madam</v>
      </c>
    </row>
    <row r="2761" spans="1:11" x14ac:dyDescent="0.25">
      <c r="A2761" t="str">
        <v>BioLegend</v>
      </c>
      <c r="B2761">
        <v>14106.400000000001</v>
      </c>
      <c r="C2761" t="str">
        <v>EED118999</v>
      </c>
      <c r="D2761" s="6">
        <v>45912</v>
      </c>
      <c r="E2761" s="6">
        <v>45918</v>
      </c>
      <c r="F2761">
        <v>121610</v>
      </c>
      <c r="G2761">
        <v>1</v>
      </c>
      <c r="H2761">
        <v>0</v>
      </c>
      <c r="I2761">
        <v>1</v>
      </c>
      <c r="J2761" t="str">
        <v>Delhi</v>
      </c>
      <c r="K2761" t="str">
        <v>Priyanka Madam</v>
      </c>
    </row>
    <row r="2762" spans="1:11" x14ac:dyDescent="0.25">
      <c r="A2762" t="str">
        <v>BioLegend</v>
      </c>
      <c r="B2762">
        <v>2648.8</v>
      </c>
      <c r="C2762" t="str">
        <v>EED118999</v>
      </c>
      <c r="D2762" s="6">
        <v>45912</v>
      </c>
      <c r="E2762" s="6">
        <v>45918</v>
      </c>
      <c r="F2762">
        <v>123109</v>
      </c>
      <c r="G2762">
        <v>1</v>
      </c>
      <c r="H2762">
        <v>0</v>
      </c>
      <c r="I2762">
        <v>1</v>
      </c>
      <c r="J2762" t="str">
        <v>Delhi</v>
      </c>
      <c r="K2762" t="str">
        <v>Priyanka Madam</v>
      </c>
    </row>
    <row r="2763" spans="1:11" x14ac:dyDescent="0.25">
      <c r="A2763" t="str">
        <v>BioLegend</v>
      </c>
      <c r="B2763">
        <v>19602</v>
      </c>
      <c r="C2763" t="str">
        <v>EED118999</v>
      </c>
      <c r="D2763" s="6">
        <v>45912</v>
      </c>
      <c r="E2763" s="6">
        <v>45918</v>
      </c>
      <c r="F2763">
        <v>125219</v>
      </c>
      <c r="G2763">
        <v>2</v>
      </c>
      <c r="H2763">
        <v>0</v>
      </c>
      <c r="I2763">
        <v>2</v>
      </c>
      <c r="J2763" t="str">
        <v>Delhi</v>
      </c>
      <c r="K2763" t="str">
        <v>Priyanka Madam</v>
      </c>
    </row>
    <row r="2764" spans="1:11" x14ac:dyDescent="0.25">
      <c r="A2764" t="str">
        <v>BioLegend</v>
      </c>
      <c r="B2764">
        <v>8377.6</v>
      </c>
      <c r="C2764" t="str">
        <v>EED118999</v>
      </c>
      <c r="D2764" s="6">
        <v>45912</v>
      </c>
      <c r="E2764" s="6">
        <v>45918</v>
      </c>
      <c r="F2764">
        <v>127647</v>
      </c>
      <c r="G2764">
        <v>1</v>
      </c>
      <c r="H2764">
        <v>0</v>
      </c>
      <c r="I2764">
        <v>1</v>
      </c>
      <c r="J2764" t="str">
        <v>Delhi</v>
      </c>
      <c r="K2764" t="str">
        <v>Priyanka Madam</v>
      </c>
    </row>
    <row r="2765" spans="1:11" x14ac:dyDescent="0.25">
      <c r="A2765" t="str">
        <v>BioLegend</v>
      </c>
      <c r="B2765">
        <v>17617.599999999999</v>
      </c>
      <c r="C2765" t="str">
        <v>EED118999</v>
      </c>
      <c r="D2765" s="6">
        <v>45912</v>
      </c>
      <c r="E2765" s="6">
        <v>45918</v>
      </c>
      <c r="F2765">
        <v>128016</v>
      </c>
      <c r="G2765">
        <v>1</v>
      </c>
      <c r="H2765">
        <v>0</v>
      </c>
      <c r="I2765">
        <v>1</v>
      </c>
      <c r="J2765" t="str">
        <v>Delhi</v>
      </c>
      <c r="K2765" t="str">
        <v>Priyanka Madam</v>
      </c>
    </row>
    <row r="2766" spans="1:11" x14ac:dyDescent="0.25">
      <c r="A2766" t="str">
        <v>BioLegend</v>
      </c>
      <c r="B2766">
        <v>18664.8</v>
      </c>
      <c r="C2766" t="str">
        <v>EED118999</v>
      </c>
      <c r="D2766" s="6">
        <v>45912</v>
      </c>
      <c r="E2766" s="6">
        <v>45918</v>
      </c>
      <c r="F2766">
        <v>133518</v>
      </c>
      <c r="G2766">
        <v>1</v>
      </c>
      <c r="H2766">
        <v>0</v>
      </c>
      <c r="I2766">
        <v>1</v>
      </c>
      <c r="J2766" t="str">
        <v>Delhi</v>
      </c>
      <c r="K2766" t="str">
        <v>Priyanka Madam</v>
      </c>
    </row>
    <row r="2767" spans="1:11" x14ac:dyDescent="0.25">
      <c r="A2767" t="str">
        <v>BioLegend</v>
      </c>
      <c r="B2767">
        <v>17094</v>
      </c>
      <c r="C2767" t="str">
        <v>EED118999</v>
      </c>
      <c r="D2767" s="6">
        <v>45912</v>
      </c>
      <c r="E2767" s="6">
        <v>45918</v>
      </c>
      <c r="F2767">
        <v>135221</v>
      </c>
      <c r="G2767">
        <v>1</v>
      </c>
      <c r="H2767">
        <v>0</v>
      </c>
      <c r="I2767">
        <v>1</v>
      </c>
      <c r="J2767" t="str">
        <v>Delhi</v>
      </c>
      <c r="K2767" t="str">
        <v>Priyanka Madam</v>
      </c>
    </row>
    <row r="2768" spans="1:11" x14ac:dyDescent="0.25">
      <c r="A2768" t="str">
        <v>BioLegend</v>
      </c>
      <c r="B2768">
        <v>22792</v>
      </c>
      <c r="C2768" t="str">
        <v>EED118999</v>
      </c>
      <c r="D2768" s="6">
        <v>45912</v>
      </c>
      <c r="E2768" s="6">
        <v>45918</v>
      </c>
      <c r="F2768">
        <v>149014</v>
      </c>
      <c r="G2768">
        <v>1</v>
      </c>
      <c r="H2768">
        <v>0</v>
      </c>
      <c r="I2768">
        <v>1</v>
      </c>
      <c r="J2768" t="str">
        <v>Delhi</v>
      </c>
      <c r="K2768" t="str">
        <v>Priyanka Madam</v>
      </c>
    </row>
    <row r="2769" spans="1:11" x14ac:dyDescent="0.25">
      <c r="A2769" t="str">
        <v>BioLegend</v>
      </c>
      <c r="B2769">
        <v>17820</v>
      </c>
      <c r="C2769" t="str">
        <v>EED118999</v>
      </c>
      <c r="D2769" s="6">
        <v>45912</v>
      </c>
      <c r="E2769" s="6">
        <v>45918</v>
      </c>
      <c r="F2769">
        <v>154319</v>
      </c>
      <c r="G2769">
        <v>1</v>
      </c>
      <c r="H2769">
        <v>0</v>
      </c>
      <c r="I2769">
        <v>1</v>
      </c>
      <c r="J2769" t="str">
        <v>Delhi</v>
      </c>
      <c r="K2769" t="str">
        <v>Priyanka Madam</v>
      </c>
    </row>
    <row r="2770" spans="1:11" x14ac:dyDescent="0.25">
      <c r="A2770" t="str">
        <v>BioLegend</v>
      </c>
      <c r="B2770">
        <v>20636</v>
      </c>
      <c r="C2770" t="str">
        <v>EED118999</v>
      </c>
      <c r="D2770" s="6">
        <v>45912</v>
      </c>
      <c r="E2770" s="6">
        <v>45918</v>
      </c>
      <c r="F2770">
        <v>156104</v>
      </c>
      <c r="G2770">
        <v>1</v>
      </c>
      <c r="H2770">
        <v>0</v>
      </c>
      <c r="I2770">
        <v>1</v>
      </c>
      <c r="J2770" t="str">
        <v>Delhi</v>
      </c>
      <c r="K2770" t="str">
        <v>Priyanka Madam</v>
      </c>
    </row>
    <row r="2771" spans="1:11" x14ac:dyDescent="0.25">
      <c r="A2771" t="str">
        <v>BioLegend</v>
      </c>
      <c r="B2771">
        <v>18480</v>
      </c>
      <c r="C2771" t="str">
        <v>EED118999</v>
      </c>
      <c r="D2771" s="6">
        <v>45912</v>
      </c>
      <c r="E2771" s="6">
        <v>45918</v>
      </c>
      <c r="F2771">
        <v>156543</v>
      </c>
      <c r="G2771">
        <v>1</v>
      </c>
      <c r="H2771">
        <v>0</v>
      </c>
      <c r="I2771">
        <v>1</v>
      </c>
      <c r="J2771" t="str">
        <v>Delhi</v>
      </c>
      <c r="K2771" t="str">
        <v>Priyanka Madam</v>
      </c>
    </row>
    <row r="2772" spans="1:11" x14ac:dyDescent="0.25">
      <c r="A2772" t="str">
        <v>BioLegend</v>
      </c>
      <c r="B2772">
        <v>12936</v>
      </c>
      <c r="C2772" t="str">
        <v>EED118999</v>
      </c>
      <c r="D2772" s="6">
        <v>45912</v>
      </c>
      <c r="E2772" s="6">
        <v>45918</v>
      </c>
      <c r="F2772">
        <v>161214</v>
      </c>
      <c r="G2772">
        <v>1</v>
      </c>
      <c r="H2772">
        <v>0</v>
      </c>
      <c r="I2772">
        <v>1</v>
      </c>
      <c r="J2772" t="str">
        <v>Delhi</v>
      </c>
      <c r="K2772" t="str">
        <v>Priyanka Madam</v>
      </c>
    </row>
    <row r="2773" spans="1:11" x14ac:dyDescent="0.25">
      <c r="A2773" t="str">
        <v>BioLegend</v>
      </c>
      <c r="B2773">
        <v>7946.4</v>
      </c>
      <c r="C2773" t="str">
        <v>EED118999</v>
      </c>
      <c r="D2773" s="6">
        <v>45912</v>
      </c>
      <c r="E2773" s="6">
        <v>45918</v>
      </c>
      <c r="F2773">
        <v>302645</v>
      </c>
      <c r="G2773">
        <v>1</v>
      </c>
      <c r="H2773">
        <v>0</v>
      </c>
      <c r="I2773">
        <v>1</v>
      </c>
      <c r="J2773" t="str">
        <v>Delhi</v>
      </c>
      <c r="K2773" t="str">
        <v>Priyanka Madam</v>
      </c>
    </row>
    <row r="2774" spans="1:11" x14ac:dyDescent="0.25">
      <c r="A2774" t="str">
        <v>BioLegend</v>
      </c>
      <c r="B2774">
        <v>13068</v>
      </c>
      <c r="C2774" t="str">
        <v>EED118999</v>
      </c>
      <c r="D2774" s="6">
        <v>45912</v>
      </c>
      <c r="E2774" s="6">
        <v>45918</v>
      </c>
      <c r="F2774">
        <v>304035</v>
      </c>
      <c r="G2774">
        <v>1</v>
      </c>
      <c r="H2774">
        <v>0</v>
      </c>
      <c r="I2774">
        <v>1</v>
      </c>
      <c r="J2774" t="str">
        <v>Delhi</v>
      </c>
      <c r="K2774" t="str">
        <v>Priyanka Madam</v>
      </c>
    </row>
    <row r="2775" spans="1:11" x14ac:dyDescent="0.25">
      <c r="A2775" t="str">
        <v>BioLegend</v>
      </c>
      <c r="B2775">
        <v>14520</v>
      </c>
      <c r="C2775" t="str">
        <v>EED118999</v>
      </c>
      <c r="D2775" s="6">
        <v>45912</v>
      </c>
      <c r="E2775" s="6">
        <v>45918</v>
      </c>
      <c r="F2775">
        <v>310933</v>
      </c>
      <c r="G2775">
        <v>1</v>
      </c>
      <c r="H2775">
        <v>0</v>
      </c>
      <c r="I2775">
        <v>1</v>
      </c>
      <c r="J2775" t="str">
        <v>Delhi</v>
      </c>
      <c r="K2775" t="str">
        <v>Priyanka Madam</v>
      </c>
    </row>
    <row r="2776" spans="1:11" x14ac:dyDescent="0.25">
      <c r="A2776" t="str">
        <v>BioLegend</v>
      </c>
      <c r="B2776">
        <v>7638.4</v>
      </c>
      <c r="C2776" t="str">
        <v>EED118999</v>
      </c>
      <c r="D2776" s="6">
        <v>45912</v>
      </c>
      <c r="E2776" s="6">
        <v>45918</v>
      </c>
      <c r="F2776">
        <v>317417</v>
      </c>
      <c r="G2776">
        <v>1</v>
      </c>
      <c r="H2776">
        <v>0</v>
      </c>
      <c r="I2776">
        <v>1</v>
      </c>
      <c r="J2776" t="str">
        <v>Delhi</v>
      </c>
      <c r="K2776" t="str">
        <v>Priyanka Madam</v>
      </c>
    </row>
    <row r="2777" spans="1:11" x14ac:dyDescent="0.25">
      <c r="A2777" t="str">
        <v>BioLegend</v>
      </c>
      <c r="B2777">
        <v>7330.4</v>
      </c>
      <c r="C2777" t="str">
        <v>EED118999</v>
      </c>
      <c r="D2777" s="6">
        <v>45912</v>
      </c>
      <c r="E2777" s="6">
        <v>45918</v>
      </c>
      <c r="F2777">
        <v>364102</v>
      </c>
      <c r="G2777">
        <v>1</v>
      </c>
      <c r="H2777">
        <v>0</v>
      </c>
      <c r="I2777">
        <v>1</v>
      </c>
      <c r="J2777" t="str">
        <v>Delhi</v>
      </c>
      <c r="K2777" t="str">
        <v>Priyanka Madam</v>
      </c>
    </row>
    <row r="2778" spans="1:11" x14ac:dyDescent="0.25">
      <c r="A2778" t="str">
        <v>BioLegend</v>
      </c>
      <c r="B2778">
        <v>37884</v>
      </c>
      <c r="C2778" t="str">
        <v>EED118999</v>
      </c>
      <c r="D2778" s="6">
        <v>45912</v>
      </c>
      <c r="E2778" s="6">
        <v>45918</v>
      </c>
      <c r="F2778">
        <v>422604</v>
      </c>
      <c r="G2778">
        <v>1</v>
      </c>
      <c r="H2778">
        <v>0</v>
      </c>
      <c r="I2778">
        <v>1</v>
      </c>
      <c r="J2778" t="str">
        <v>Delhi</v>
      </c>
      <c r="K2778" t="str">
        <v>Priyanka Madam</v>
      </c>
    </row>
    <row r="2779" spans="1:11" x14ac:dyDescent="0.25">
      <c r="A2779" t="str">
        <v>BioLegend</v>
      </c>
      <c r="B2779">
        <v>17001.600000000002</v>
      </c>
      <c r="C2779" t="str">
        <v>EED118999</v>
      </c>
      <c r="D2779" s="6">
        <v>45912</v>
      </c>
      <c r="E2779" s="6">
        <v>45918</v>
      </c>
      <c r="F2779">
        <v>426803</v>
      </c>
      <c r="G2779">
        <v>3</v>
      </c>
      <c r="H2779">
        <v>0</v>
      </c>
      <c r="I2779">
        <v>3</v>
      </c>
      <c r="J2779" t="str">
        <v>Delhi</v>
      </c>
      <c r="K2779" t="str">
        <v>Priyanka Madam</v>
      </c>
    </row>
    <row r="2780" spans="1:11" x14ac:dyDescent="0.25">
      <c r="A2780" t="str">
        <v>BioLegend</v>
      </c>
      <c r="B2780">
        <v>18678</v>
      </c>
      <c r="C2780" t="str">
        <v>EED118999</v>
      </c>
      <c r="D2780" s="6">
        <v>45912</v>
      </c>
      <c r="E2780" s="6">
        <v>45918</v>
      </c>
      <c r="F2780">
        <v>505836</v>
      </c>
      <c r="G2780">
        <v>1</v>
      </c>
      <c r="H2780">
        <v>0</v>
      </c>
      <c r="I2780">
        <v>1</v>
      </c>
      <c r="J2780" t="str">
        <v>Delhi</v>
      </c>
      <c r="K2780" t="str">
        <v>Priyanka Madam</v>
      </c>
    </row>
    <row r="2781" spans="1:11" x14ac:dyDescent="0.25">
      <c r="A2781" t="str">
        <v>BioLegend</v>
      </c>
      <c r="B2781">
        <v>12135.2</v>
      </c>
      <c r="C2781" t="str">
        <v>EED118999</v>
      </c>
      <c r="D2781" s="6">
        <v>45912</v>
      </c>
      <c r="E2781" s="6">
        <v>45918</v>
      </c>
      <c r="F2781">
        <v>506304</v>
      </c>
      <c r="G2781">
        <v>1</v>
      </c>
      <c r="H2781">
        <v>0</v>
      </c>
      <c r="I2781">
        <v>1</v>
      </c>
      <c r="J2781" t="str">
        <v>Delhi</v>
      </c>
      <c r="K2781" t="str">
        <v>Priyanka Madam</v>
      </c>
    </row>
    <row r="2782" spans="1:11" x14ac:dyDescent="0.25">
      <c r="A2782" t="str">
        <v>BioLegend</v>
      </c>
      <c r="B2782">
        <v>30738.400000000001</v>
      </c>
      <c r="C2782" t="str">
        <v>EED118999</v>
      </c>
      <c r="D2782" s="6">
        <v>45912</v>
      </c>
      <c r="E2782" s="6">
        <v>45918</v>
      </c>
      <c r="F2782">
        <v>576406</v>
      </c>
      <c r="G2782">
        <v>1</v>
      </c>
      <c r="H2782">
        <v>0</v>
      </c>
      <c r="I2782">
        <v>1</v>
      </c>
      <c r="J2782" t="str">
        <v>Delhi</v>
      </c>
      <c r="K2782" t="str">
        <v>Priyanka Madam</v>
      </c>
    </row>
    <row r="2783" spans="1:11" x14ac:dyDescent="0.25">
      <c r="A2783" t="str">
        <v>BioLegend</v>
      </c>
      <c r="B2783">
        <v>10656.8</v>
      </c>
      <c r="C2783" t="str">
        <v>EED118995</v>
      </c>
      <c r="D2783" s="6">
        <v>45912</v>
      </c>
      <c r="E2783" s="6">
        <v>45918</v>
      </c>
      <c r="F2783">
        <v>101208</v>
      </c>
      <c r="G2783">
        <v>1</v>
      </c>
      <c r="H2783">
        <v>0</v>
      </c>
      <c r="I2783">
        <v>1</v>
      </c>
      <c r="J2783" t="str">
        <v>Hyderabad</v>
      </c>
      <c r="K2783" t="str">
        <v>Saturday</v>
      </c>
    </row>
    <row r="2784" spans="1:11" x14ac:dyDescent="0.25">
      <c r="A2784" t="str">
        <v>BioLegend</v>
      </c>
      <c r="B2784">
        <v>14106.400000000001</v>
      </c>
      <c r="C2784" t="str">
        <v>EED118995</v>
      </c>
      <c r="D2784" s="6">
        <v>45912</v>
      </c>
      <c r="E2784" s="6">
        <v>45918</v>
      </c>
      <c r="F2784">
        <v>101320</v>
      </c>
      <c r="G2784">
        <v>2</v>
      </c>
      <c r="H2784">
        <v>0</v>
      </c>
      <c r="I2784">
        <v>2</v>
      </c>
      <c r="J2784" t="str">
        <v>Pune</v>
      </c>
      <c r="K2784" t="str">
        <v>Saturday</v>
      </c>
    </row>
    <row r="2785" spans="1:11" x14ac:dyDescent="0.25">
      <c r="A2785" t="str">
        <v>BioLegend</v>
      </c>
      <c r="B2785">
        <v>5790.4</v>
      </c>
      <c r="C2785" t="str">
        <v>EED118995</v>
      </c>
      <c r="D2785" s="6">
        <v>45912</v>
      </c>
      <c r="E2785" s="6">
        <v>45918</v>
      </c>
      <c r="F2785">
        <v>103112</v>
      </c>
      <c r="G2785">
        <v>1</v>
      </c>
      <c r="H2785">
        <v>0</v>
      </c>
      <c r="I2785">
        <v>1</v>
      </c>
      <c r="J2785" t="str">
        <v>Hyderabad</v>
      </c>
      <c r="K2785" t="str">
        <v>Saturday</v>
      </c>
    </row>
    <row r="2786" spans="1:11" x14ac:dyDescent="0.25">
      <c r="A2786" t="str">
        <v>BioLegend</v>
      </c>
      <c r="B2786">
        <v>12073.599999999999</v>
      </c>
      <c r="C2786" t="str">
        <v>EED118995</v>
      </c>
      <c r="D2786" s="6">
        <v>45912</v>
      </c>
      <c r="E2786" s="6">
        <v>45918</v>
      </c>
      <c r="F2786">
        <v>103116</v>
      </c>
      <c r="G2786">
        <v>1</v>
      </c>
      <c r="H2786">
        <v>0</v>
      </c>
      <c r="I2786">
        <v>1</v>
      </c>
      <c r="J2786" t="str">
        <v>Pune</v>
      </c>
      <c r="K2786" t="str">
        <v>Saturday</v>
      </c>
    </row>
    <row r="2787" spans="1:11" x14ac:dyDescent="0.25">
      <c r="A2787" t="str">
        <v>BioLegend</v>
      </c>
      <c r="B2787">
        <v>13244</v>
      </c>
      <c r="C2787" t="str">
        <v>EED118995</v>
      </c>
      <c r="D2787" s="6">
        <v>45912</v>
      </c>
      <c r="E2787" s="6">
        <v>45918</v>
      </c>
      <c r="F2787">
        <v>103227</v>
      </c>
      <c r="G2787">
        <v>3</v>
      </c>
      <c r="H2787">
        <v>0</v>
      </c>
      <c r="I2787">
        <v>3</v>
      </c>
      <c r="J2787" t="str">
        <v>Pune</v>
      </c>
      <c r="K2787" t="str">
        <v>Saturday</v>
      </c>
    </row>
    <row r="2788" spans="1:11" x14ac:dyDescent="0.25">
      <c r="A2788" t="str">
        <v>BioLegend</v>
      </c>
      <c r="B2788">
        <v>19896.8</v>
      </c>
      <c r="C2788" t="str">
        <v>EED118995</v>
      </c>
      <c r="D2788" s="6">
        <v>45912</v>
      </c>
      <c r="E2788" s="6">
        <v>45918</v>
      </c>
      <c r="F2788">
        <v>116420</v>
      </c>
      <c r="G2788">
        <v>1</v>
      </c>
      <c r="H2788">
        <v>0</v>
      </c>
      <c r="I2788">
        <v>1</v>
      </c>
      <c r="J2788" t="str">
        <v>Hyderabad</v>
      </c>
      <c r="K2788" t="str">
        <v>Saturday</v>
      </c>
    </row>
    <row r="2789" spans="1:11" x14ac:dyDescent="0.25">
      <c r="A2789" t="str">
        <v>BioLegend</v>
      </c>
      <c r="B2789">
        <v>20394</v>
      </c>
      <c r="C2789" t="str">
        <v>EED118995</v>
      </c>
      <c r="D2789" s="6">
        <v>45912</v>
      </c>
      <c r="E2789" s="6">
        <v>45918</v>
      </c>
      <c r="F2789">
        <v>117334</v>
      </c>
      <c r="G2789">
        <v>1</v>
      </c>
      <c r="H2789">
        <v>0</v>
      </c>
      <c r="I2789">
        <v>1</v>
      </c>
      <c r="J2789" t="str">
        <v>Hyderabad</v>
      </c>
      <c r="K2789" t="str">
        <v>Saturday</v>
      </c>
    </row>
    <row r="2790" spans="1:11" x14ac:dyDescent="0.25">
      <c r="A2790" t="str">
        <v>BioLegend</v>
      </c>
      <c r="B2790">
        <v>11396</v>
      </c>
      <c r="C2790" t="str">
        <v>EED118995</v>
      </c>
      <c r="D2790" s="6">
        <v>45912</v>
      </c>
      <c r="E2790" s="6">
        <v>45918</v>
      </c>
      <c r="F2790">
        <v>123108</v>
      </c>
      <c r="G2790">
        <v>1</v>
      </c>
      <c r="H2790">
        <v>0</v>
      </c>
      <c r="I2790">
        <v>1</v>
      </c>
      <c r="J2790" t="str">
        <v>Hyderabad</v>
      </c>
      <c r="K2790" t="str">
        <v>Saturday</v>
      </c>
    </row>
    <row r="2791" spans="1:11" x14ac:dyDescent="0.25">
      <c r="A2791" t="str">
        <v>BioLegend</v>
      </c>
      <c r="B2791">
        <v>18664.8</v>
      </c>
      <c r="C2791" t="str">
        <v>EED118995</v>
      </c>
      <c r="D2791" s="6">
        <v>45912</v>
      </c>
      <c r="E2791" s="6">
        <v>45918</v>
      </c>
      <c r="F2791">
        <v>127624</v>
      </c>
      <c r="G2791">
        <v>1</v>
      </c>
      <c r="H2791">
        <v>0</v>
      </c>
      <c r="I2791">
        <v>1</v>
      </c>
      <c r="J2791" t="str">
        <v>Hyderabad</v>
      </c>
      <c r="K2791" t="str">
        <v>Saturday</v>
      </c>
    </row>
    <row r="2792" spans="1:11" x14ac:dyDescent="0.25">
      <c r="A2792" t="str">
        <v>BioLegend</v>
      </c>
      <c r="B2792">
        <v>20636</v>
      </c>
      <c r="C2792" t="str">
        <v>EED118995</v>
      </c>
      <c r="D2792" s="6">
        <v>45912</v>
      </c>
      <c r="E2792" s="6">
        <v>45918</v>
      </c>
      <c r="F2792">
        <v>128012</v>
      </c>
      <c r="G2792">
        <v>1</v>
      </c>
      <c r="H2792">
        <v>0</v>
      </c>
      <c r="I2792">
        <v>1</v>
      </c>
      <c r="J2792" t="str">
        <v>Hyderabad</v>
      </c>
      <c r="K2792" t="str">
        <v>Saturday</v>
      </c>
    </row>
    <row r="2793" spans="1:11" x14ac:dyDescent="0.25">
      <c r="A2793" t="str">
        <v>BioLegend</v>
      </c>
      <c r="B2793">
        <v>19998</v>
      </c>
      <c r="C2793" t="str">
        <v>EED118995</v>
      </c>
      <c r="D2793" s="6">
        <v>45912</v>
      </c>
      <c r="E2793" s="6">
        <v>45918</v>
      </c>
      <c r="F2793">
        <v>141727</v>
      </c>
      <c r="G2793">
        <v>1</v>
      </c>
      <c r="H2793">
        <v>0</v>
      </c>
      <c r="I2793">
        <v>1</v>
      </c>
      <c r="J2793" t="str">
        <v>Hyderabad</v>
      </c>
      <c r="K2793" t="str">
        <v>Saturday</v>
      </c>
    </row>
    <row r="2794" spans="1:11" x14ac:dyDescent="0.25">
      <c r="A2794" t="str">
        <v>BioLegend</v>
      </c>
      <c r="B2794">
        <v>17001.599999999999</v>
      </c>
      <c r="C2794" t="str">
        <v>EED118995</v>
      </c>
      <c r="D2794" s="6">
        <v>45912</v>
      </c>
      <c r="E2794" s="6">
        <v>45918</v>
      </c>
      <c r="F2794">
        <v>156604</v>
      </c>
      <c r="G2794">
        <v>1</v>
      </c>
      <c r="H2794">
        <v>0</v>
      </c>
      <c r="I2794">
        <v>1</v>
      </c>
      <c r="J2794" t="str">
        <v>Pune</v>
      </c>
      <c r="K2794" t="str">
        <v>Saturday</v>
      </c>
    </row>
    <row r="2795" spans="1:11" x14ac:dyDescent="0.25">
      <c r="A2795" t="str">
        <v>BioLegend</v>
      </c>
      <c r="B2795">
        <v>13860</v>
      </c>
      <c r="C2795" t="str">
        <v>EED118995</v>
      </c>
      <c r="D2795" s="6">
        <v>45912</v>
      </c>
      <c r="E2795" s="6">
        <v>45918</v>
      </c>
      <c r="F2795">
        <v>159214</v>
      </c>
      <c r="G2795">
        <v>2</v>
      </c>
      <c r="H2795">
        <v>0</v>
      </c>
      <c r="I2795">
        <v>2</v>
      </c>
      <c r="J2795" t="str">
        <v>Hyderabad</v>
      </c>
      <c r="K2795" t="str">
        <v>Saturday</v>
      </c>
    </row>
    <row r="2796" spans="1:11" x14ac:dyDescent="0.25">
      <c r="A2796" t="str">
        <v>BioLegend</v>
      </c>
      <c r="B2796">
        <v>6036.7999999999993</v>
      </c>
      <c r="C2796" t="str">
        <v>EED118995</v>
      </c>
      <c r="D2796" s="6">
        <v>45912</v>
      </c>
      <c r="E2796" s="6">
        <v>45918</v>
      </c>
      <c r="F2796">
        <v>300602</v>
      </c>
      <c r="G2796">
        <v>5</v>
      </c>
      <c r="H2796">
        <v>0</v>
      </c>
      <c r="I2796">
        <v>5</v>
      </c>
      <c r="J2796" t="str">
        <v>Telangana</v>
      </c>
      <c r="K2796" t="str">
        <v>Saturday</v>
      </c>
    </row>
    <row r="2797" spans="1:11" x14ac:dyDescent="0.25">
      <c r="A2797" t="str">
        <v>BioLegend</v>
      </c>
      <c r="B2797">
        <v>26136</v>
      </c>
      <c r="C2797" t="str">
        <v>EED118995</v>
      </c>
      <c r="D2797" s="6">
        <v>45912</v>
      </c>
      <c r="E2797" s="6">
        <v>45918</v>
      </c>
      <c r="F2797">
        <v>301044</v>
      </c>
      <c r="G2797">
        <v>3</v>
      </c>
      <c r="H2797">
        <v>0</v>
      </c>
      <c r="I2797">
        <v>3</v>
      </c>
      <c r="J2797" t="str">
        <v>Hyderabad</v>
      </c>
      <c r="K2797" t="str">
        <v>Saturday</v>
      </c>
    </row>
    <row r="2798" spans="1:11" x14ac:dyDescent="0.25">
      <c r="A2798" t="str">
        <v>BioLegend</v>
      </c>
      <c r="B2798">
        <v>18295.2</v>
      </c>
      <c r="C2798" t="str">
        <v>EED118995</v>
      </c>
      <c r="D2798" s="6">
        <v>45912</v>
      </c>
      <c r="E2798" s="6">
        <v>45918</v>
      </c>
      <c r="F2798">
        <v>302910</v>
      </c>
      <c r="G2798">
        <v>3</v>
      </c>
      <c r="H2798">
        <v>0</v>
      </c>
      <c r="I2798">
        <v>3</v>
      </c>
      <c r="J2798" t="str">
        <v>Hyderabad</v>
      </c>
      <c r="K2798" t="str">
        <v>Saturday</v>
      </c>
    </row>
    <row r="2799" spans="1:11" x14ac:dyDescent="0.25">
      <c r="A2799" t="str">
        <v>BioLegend</v>
      </c>
      <c r="B2799">
        <v>13464</v>
      </c>
      <c r="C2799" t="str">
        <v>EED118995</v>
      </c>
      <c r="D2799" s="6">
        <v>45912</v>
      </c>
      <c r="E2799" s="6">
        <v>45918</v>
      </c>
      <c r="F2799">
        <v>303529</v>
      </c>
      <c r="G2799">
        <v>2</v>
      </c>
      <c r="H2799">
        <v>0</v>
      </c>
      <c r="I2799">
        <v>2</v>
      </c>
      <c r="J2799" t="str">
        <v>Delhi</v>
      </c>
      <c r="K2799" t="str">
        <v>Priyanka Madam</v>
      </c>
    </row>
    <row r="2800" spans="1:11" x14ac:dyDescent="0.25">
      <c r="A2800" t="str">
        <v>BioLegend</v>
      </c>
      <c r="B2800">
        <v>26466</v>
      </c>
      <c r="C2800" t="str">
        <v>EED118995</v>
      </c>
      <c r="D2800" s="6">
        <v>45912</v>
      </c>
      <c r="E2800" s="6">
        <v>45918</v>
      </c>
      <c r="F2800">
        <v>304042</v>
      </c>
      <c r="G2800">
        <v>3</v>
      </c>
      <c r="H2800">
        <v>0</v>
      </c>
      <c r="I2800">
        <v>3</v>
      </c>
      <c r="J2800" t="str">
        <v>Hyderabad</v>
      </c>
      <c r="K2800" t="str">
        <v>Saturday</v>
      </c>
    </row>
    <row r="2801" spans="1:11" x14ac:dyDescent="0.25">
      <c r="A2801" t="str">
        <v>BioLegend</v>
      </c>
      <c r="B2801">
        <v>16324</v>
      </c>
      <c r="C2801" t="str">
        <v>EED118995</v>
      </c>
      <c r="D2801" s="6">
        <v>45912</v>
      </c>
      <c r="E2801" s="6">
        <v>45918</v>
      </c>
      <c r="F2801">
        <v>304120</v>
      </c>
      <c r="G2801">
        <v>2</v>
      </c>
      <c r="H2801">
        <v>0</v>
      </c>
      <c r="I2801">
        <v>2</v>
      </c>
      <c r="J2801" t="str">
        <v>Hyderabad</v>
      </c>
      <c r="K2801" t="str">
        <v>Saturday</v>
      </c>
    </row>
    <row r="2802" spans="1:11" x14ac:dyDescent="0.25">
      <c r="A2802" t="str">
        <v>BioLegend</v>
      </c>
      <c r="B2802">
        <v>19896.8</v>
      </c>
      <c r="C2802" t="str">
        <v>EED118995</v>
      </c>
      <c r="D2802" s="6">
        <v>45912</v>
      </c>
      <c r="E2802" s="6">
        <v>45918</v>
      </c>
      <c r="F2802">
        <v>305636</v>
      </c>
      <c r="G2802">
        <v>3</v>
      </c>
      <c r="H2802">
        <v>0</v>
      </c>
      <c r="I2802">
        <v>3</v>
      </c>
      <c r="J2802" t="str">
        <v>Hyderabad</v>
      </c>
      <c r="K2802" t="str">
        <v>Saturday</v>
      </c>
    </row>
    <row r="2803" spans="1:11" x14ac:dyDescent="0.25">
      <c r="A2803" t="str">
        <v>BioLegend</v>
      </c>
      <c r="B2803">
        <v>27984</v>
      </c>
      <c r="C2803" t="str">
        <v>EED118995</v>
      </c>
      <c r="D2803" s="6">
        <v>45912</v>
      </c>
      <c r="E2803" s="6">
        <v>45918</v>
      </c>
      <c r="F2803">
        <v>308120</v>
      </c>
      <c r="G2803">
        <v>1</v>
      </c>
      <c r="H2803">
        <v>0</v>
      </c>
      <c r="I2803">
        <v>1</v>
      </c>
      <c r="J2803" t="str">
        <v>Mumbai</v>
      </c>
      <c r="K2803" t="str">
        <v>Saturday</v>
      </c>
    </row>
    <row r="2804" spans="1:11" x14ac:dyDescent="0.25">
      <c r="A2804" t="str">
        <v>BioLegend</v>
      </c>
      <c r="B2804">
        <v>17987.2</v>
      </c>
      <c r="C2804" t="str">
        <v>EED118995</v>
      </c>
      <c r="D2804" s="6">
        <v>45912</v>
      </c>
      <c r="E2804" s="6">
        <v>45918</v>
      </c>
      <c r="F2804">
        <v>324406</v>
      </c>
      <c r="G2804">
        <v>3</v>
      </c>
      <c r="H2804">
        <v>0</v>
      </c>
      <c r="I2804">
        <v>3</v>
      </c>
      <c r="J2804" t="str">
        <v>Hyderabad</v>
      </c>
      <c r="K2804" t="str">
        <v>Saturday</v>
      </c>
    </row>
    <row r="2805" spans="1:11" x14ac:dyDescent="0.25">
      <c r="A2805" t="str">
        <v>BioLegend</v>
      </c>
      <c r="B2805">
        <v>29436</v>
      </c>
      <c r="C2805" t="str">
        <v>EED118995</v>
      </c>
      <c r="D2805" s="6">
        <v>45912</v>
      </c>
      <c r="E2805" s="6">
        <v>45918</v>
      </c>
      <c r="F2805">
        <v>353230</v>
      </c>
      <c r="G2805">
        <v>3</v>
      </c>
      <c r="H2805">
        <v>0</v>
      </c>
      <c r="I2805">
        <v>3</v>
      </c>
      <c r="J2805" t="str">
        <v>Hyderabad</v>
      </c>
      <c r="K2805" t="str">
        <v>Saturday</v>
      </c>
    </row>
    <row r="2806" spans="1:11" x14ac:dyDescent="0.25">
      <c r="A2806" t="str">
        <v>BioLegend</v>
      </c>
      <c r="B2806">
        <v>13794</v>
      </c>
      <c r="C2806" t="str">
        <v>EED118995</v>
      </c>
      <c r="D2806" s="6">
        <v>45912</v>
      </c>
      <c r="E2806" s="6">
        <v>45918</v>
      </c>
      <c r="F2806">
        <v>356619</v>
      </c>
      <c r="G2806">
        <v>1</v>
      </c>
      <c r="H2806">
        <v>0</v>
      </c>
      <c r="I2806">
        <v>1</v>
      </c>
      <c r="J2806" t="str">
        <v>Pune</v>
      </c>
      <c r="K2806" t="str">
        <v>Saturday</v>
      </c>
    </row>
    <row r="2807" spans="1:11" x14ac:dyDescent="0.25">
      <c r="A2807" t="str">
        <v>BioLegend</v>
      </c>
      <c r="B2807">
        <v>12012</v>
      </c>
      <c r="C2807" t="str">
        <v>EED118995</v>
      </c>
      <c r="D2807" s="6">
        <v>45912</v>
      </c>
      <c r="E2807" s="6">
        <v>45918</v>
      </c>
      <c r="F2807">
        <v>359413</v>
      </c>
      <c r="G2807">
        <v>1</v>
      </c>
      <c r="H2807">
        <v>0</v>
      </c>
      <c r="I2807">
        <v>1</v>
      </c>
      <c r="J2807" t="str">
        <v>Pune</v>
      </c>
      <c r="K2807" t="str">
        <v>Saturday</v>
      </c>
    </row>
    <row r="2808" spans="1:11" x14ac:dyDescent="0.25">
      <c r="A2808" t="str">
        <v>BioLegend</v>
      </c>
      <c r="B2808">
        <v>15642</v>
      </c>
      <c r="C2808" t="str">
        <v>EED118995</v>
      </c>
      <c r="D2808" s="6">
        <v>45912</v>
      </c>
      <c r="E2808" s="6">
        <v>45918</v>
      </c>
      <c r="F2808">
        <v>360731</v>
      </c>
      <c r="G2808">
        <v>1</v>
      </c>
      <c r="H2808">
        <v>0</v>
      </c>
      <c r="I2808">
        <v>1</v>
      </c>
      <c r="J2808" t="str">
        <v>Pune</v>
      </c>
      <c r="K2808" t="str">
        <v>Saturday</v>
      </c>
    </row>
    <row r="2809" spans="1:11" x14ac:dyDescent="0.25">
      <c r="A2809" t="str">
        <v>BioLegend</v>
      </c>
      <c r="B2809">
        <v>22792</v>
      </c>
      <c r="C2809" t="str">
        <v>EED118995</v>
      </c>
      <c r="D2809" s="6">
        <v>45912</v>
      </c>
      <c r="E2809" s="6">
        <v>45918</v>
      </c>
      <c r="F2809">
        <v>369616</v>
      </c>
      <c r="G2809">
        <v>1</v>
      </c>
      <c r="H2809">
        <v>0</v>
      </c>
      <c r="I2809">
        <v>1</v>
      </c>
      <c r="J2809" t="str">
        <v>Banglore</v>
      </c>
      <c r="K2809" t="str">
        <v>Saturday</v>
      </c>
    </row>
    <row r="2810" spans="1:11" x14ac:dyDescent="0.25">
      <c r="A2810" t="str">
        <v>BioLegend</v>
      </c>
      <c r="B2810">
        <v>27852</v>
      </c>
      <c r="C2810" t="str">
        <v>EED118995</v>
      </c>
      <c r="D2810" s="6">
        <v>45912</v>
      </c>
      <c r="E2810" s="6">
        <v>45918</v>
      </c>
      <c r="F2810">
        <v>373746</v>
      </c>
      <c r="G2810">
        <v>2</v>
      </c>
      <c r="H2810">
        <v>0</v>
      </c>
      <c r="I2810">
        <v>2</v>
      </c>
      <c r="J2810" t="str">
        <v>Banglore</v>
      </c>
      <c r="K2810" t="str">
        <v>Saturday</v>
      </c>
    </row>
    <row r="2811" spans="1:11" x14ac:dyDescent="0.25">
      <c r="A2811" t="str">
        <v>BioLegend</v>
      </c>
      <c r="B2811">
        <v>8747.2000000000007</v>
      </c>
      <c r="C2811" t="str">
        <v>EED118995</v>
      </c>
      <c r="D2811" s="6">
        <v>45912</v>
      </c>
      <c r="E2811" s="6">
        <v>45918</v>
      </c>
      <c r="F2811">
        <v>379207</v>
      </c>
      <c r="G2811">
        <v>1</v>
      </c>
      <c r="H2811">
        <v>0</v>
      </c>
      <c r="I2811">
        <v>1</v>
      </c>
      <c r="J2811" t="str">
        <v>Pune</v>
      </c>
      <c r="K2811" t="str">
        <v>Saturday</v>
      </c>
    </row>
    <row r="2812" spans="1:11" x14ac:dyDescent="0.25">
      <c r="A2812" t="str">
        <v>BioLegend</v>
      </c>
      <c r="B2812">
        <v>17556</v>
      </c>
      <c r="C2812" t="str">
        <v>EED118995</v>
      </c>
      <c r="D2812" s="6">
        <v>45912</v>
      </c>
      <c r="E2812" s="6">
        <v>45918</v>
      </c>
      <c r="F2812">
        <v>384808</v>
      </c>
      <c r="G2812">
        <v>3</v>
      </c>
      <c r="H2812">
        <v>0</v>
      </c>
      <c r="I2812">
        <v>3</v>
      </c>
      <c r="J2812" t="str">
        <v>Hyderabad</v>
      </c>
      <c r="K2812" t="str">
        <v>Saturday</v>
      </c>
    </row>
    <row r="2813" spans="1:11" x14ac:dyDescent="0.25">
      <c r="A2813" t="str">
        <v>BioLegend</v>
      </c>
      <c r="B2813">
        <v>22052.799999999999</v>
      </c>
      <c r="C2813" t="str">
        <v>EED118995</v>
      </c>
      <c r="D2813" s="6">
        <v>45912</v>
      </c>
      <c r="E2813" s="6">
        <v>45918</v>
      </c>
      <c r="F2813">
        <v>395004</v>
      </c>
      <c r="G2813">
        <v>1</v>
      </c>
      <c r="H2813">
        <v>0</v>
      </c>
      <c r="I2813">
        <v>1</v>
      </c>
      <c r="J2813" t="str">
        <v>Delhi</v>
      </c>
      <c r="K2813" t="str">
        <v>Priyanka Madam</v>
      </c>
    </row>
    <row r="2814" spans="1:11" x14ac:dyDescent="0.25">
      <c r="A2814" t="str">
        <v>BioLegend</v>
      </c>
      <c r="B2814">
        <v>10287.199999999999</v>
      </c>
      <c r="C2814" t="str">
        <v>EED118995</v>
      </c>
      <c r="D2814" s="6">
        <v>45912</v>
      </c>
      <c r="E2814" s="6">
        <v>45918</v>
      </c>
      <c r="F2814">
        <v>400118</v>
      </c>
      <c r="G2814">
        <v>3</v>
      </c>
      <c r="H2814">
        <v>0</v>
      </c>
      <c r="I2814">
        <v>3</v>
      </c>
      <c r="J2814" t="str">
        <v>Hyderabad</v>
      </c>
      <c r="K2814" t="str">
        <v>Saturday</v>
      </c>
    </row>
    <row r="2815" spans="1:11" x14ac:dyDescent="0.25">
      <c r="A2815" t="str">
        <v>BioLegend</v>
      </c>
      <c r="B2815">
        <v>11026.4</v>
      </c>
      <c r="C2815" t="str">
        <v>EED118995</v>
      </c>
      <c r="D2815" s="6">
        <v>45912</v>
      </c>
      <c r="E2815" s="6">
        <v>45918</v>
      </c>
      <c r="F2815">
        <v>400128</v>
      </c>
      <c r="G2815">
        <v>3</v>
      </c>
      <c r="H2815">
        <v>0</v>
      </c>
      <c r="I2815">
        <v>3</v>
      </c>
      <c r="J2815" t="str">
        <v>Hyderabad</v>
      </c>
      <c r="K2815" t="str">
        <v>Saturday</v>
      </c>
    </row>
    <row r="2816" spans="1:11" x14ac:dyDescent="0.25">
      <c r="A2816" t="str">
        <v>BioLegend</v>
      </c>
      <c r="B2816">
        <v>2895.2</v>
      </c>
      <c r="C2816" t="str">
        <v>EED118995</v>
      </c>
      <c r="D2816" s="6">
        <v>45912</v>
      </c>
      <c r="E2816" s="6">
        <v>45918</v>
      </c>
      <c r="F2816">
        <v>400137</v>
      </c>
      <c r="G2816">
        <v>1</v>
      </c>
      <c r="H2816">
        <v>0</v>
      </c>
      <c r="I2816">
        <v>1</v>
      </c>
      <c r="J2816" t="str">
        <v>Gujrat</v>
      </c>
      <c r="K2816" t="str">
        <v>Saturday</v>
      </c>
    </row>
    <row r="2817" spans="1:11" x14ac:dyDescent="0.25">
      <c r="A2817" t="str">
        <v>BioLegend</v>
      </c>
      <c r="B2817">
        <v>7268.7999999999993</v>
      </c>
      <c r="C2817" t="str">
        <v>EED118995</v>
      </c>
      <c r="D2817" s="6">
        <v>45912</v>
      </c>
      <c r="E2817" s="6">
        <v>45918</v>
      </c>
      <c r="F2817">
        <v>400208</v>
      </c>
      <c r="G2817">
        <v>1</v>
      </c>
      <c r="H2817">
        <v>0</v>
      </c>
      <c r="I2817">
        <v>1</v>
      </c>
      <c r="J2817" t="str">
        <v>Hyderabad</v>
      </c>
      <c r="K2817" t="str">
        <v>Saturday</v>
      </c>
    </row>
    <row r="2818" spans="1:11" x14ac:dyDescent="0.25">
      <c r="A2818" t="str">
        <v>BioLegend</v>
      </c>
      <c r="B2818">
        <v>27258</v>
      </c>
      <c r="C2818" t="str">
        <v>EED118995</v>
      </c>
      <c r="D2818" s="6">
        <v>45912</v>
      </c>
      <c r="E2818" s="6">
        <v>45918</v>
      </c>
      <c r="F2818">
        <v>400274</v>
      </c>
      <c r="G2818">
        <v>3</v>
      </c>
      <c r="H2818">
        <v>0</v>
      </c>
      <c r="I2818">
        <v>3</v>
      </c>
      <c r="J2818" t="str">
        <v>Hyderabad</v>
      </c>
      <c r="K2818" t="str">
        <v>Saturday</v>
      </c>
    </row>
    <row r="2819" spans="1:11" x14ac:dyDescent="0.25">
      <c r="A2819" t="str">
        <v>BioLegend</v>
      </c>
      <c r="B2819">
        <v>11888.8</v>
      </c>
      <c r="C2819" t="str">
        <v>EED118995</v>
      </c>
      <c r="D2819" s="6">
        <v>45912</v>
      </c>
      <c r="E2819" s="6">
        <v>45918</v>
      </c>
      <c r="F2819">
        <v>400334</v>
      </c>
      <c r="G2819">
        <v>2</v>
      </c>
      <c r="H2819">
        <v>0</v>
      </c>
      <c r="I2819">
        <v>2</v>
      </c>
      <c r="J2819" t="str">
        <v>Hyderabad</v>
      </c>
      <c r="K2819" t="str">
        <v>Saturday</v>
      </c>
    </row>
    <row r="2820" spans="1:11" x14ac:dyDescent="0.25">
      <c r="A2820" t="str">
        <v>BioLegend</v>
      </c>
      <c r="B2820">
        <v>30492</v>
      </c>
      <c r="C2820" t="str">
        <v>EED118995</v>
      </c>
      <c r="D2820" s="6">
        <v>45912</v>
      </c>
      <c r="E2820" s="6">
        <v>45918</v>
      </c>
      <c r="F2820">
        <v>405225</v>
      </c>
      <c r="G2820">
        <v>1</v>
      </c>
      <c r="H2820">
        <v>0</v>
      </c>
      <c r="I2820">
        <v>1</v>
      </c>
      <c r="J2820" t="str">
        <v>Bhopal</v>
      </c>
      <c r="K2820" t="str">
        <v>Saturday</v>
      </c>
    </row>
    <row r="2821" spans="1:11" x14ac:dyDescent="0.25">
      <c r="A2821" t="str">
        <v>BioLegend</v>
      </c>
      <c r="B2821">
        <v>14106.399999999998</v>
      </c>
      <c r="C2821" t="str">
        <v>EED118995</v>
      </c>
      <c r="D2821" s="6">
        <v>45912</v>
      </c>
      <c r="E2821" s="6">
        <v>45918</v>
      </c>
      <c r="F2821">
        <v>422302</v>
      </c>
      <c r="G2821">
        <v>3</v>
      </c>
      <c r="H2821">
        <v>0</v>
      </c>
      <c r="I2821">
        <v>3</v>
      </c>
      <c r="J2821" t="str">
        <v>Hyderabad</v>
      </c>
      <c r="K2821" t="str">
        <v>Saturday</v>
      </c>
    </row>
    <row r="2822" spans="1:11" x14ac:dyDescent="0.25">
      <c r="A2822" t="str">
        <v>BioLegend</v>
      </c>
      <c r="B2822">
        <v>2772</v>
      </c>
      <c r="C2822" t="str">
        <v>EED118995</v>
      </c>
      <c r="D2822" s="6">
        <v>45912</v>
      </c>
      <c r="E2822" s="6">
        <v>45918</v>
      </c>
      <c r="F2822">
        <v>423201</v>
      </c>
      <c r="G2822">
        <v>4</v>
      </c>
      <c r="H2822">
        <v>0</v>
      </c>
      <c r="I2822">
        <v>4</v>
      </c>
      <c r="J2822" t="str">
        <v>Hyderabad</v>
      </c>
      <c r="K2822" t="str">
        <v>Saturday</v>
      </c>
    </row>
    <row r="2823" spans="1:11" x14ac:dyDescent="0.25">
      <c r="A2823" t="str">
        <v>BioLegend</v>
      </c>
      <c r="B2823">
        <v>17028</v>
      </c>
      <c r="C2823" t="str">
        <v>EED118995</v>
      </c>
      <c r="D2823" s="6">
        <v>45912</v>
      </c>
      <c r="E2823" s="6">
        <v>45918</v>
      </c>
      <c r="F2823">
        <v>424902</v>
      </c>
      <c r="G2823">
        <v>1</v>
      </c>
      <c r="H2823">
        <v>0</v>
      </c>
      <c r="I2823">
        <v>1</v>
      </c>
      <c r="J2823" t="str">
        <v>Hyderabad</v>
      </c>
      <c r="K2823" t="str">
        <v>Saturday</v>
      </c>
    </row>
    <row r="2824" spans="1:11" x14ac:dyDescent="0.25">
      <c r="A2824" t="str">
        <v>BioLegend</v>
      </c>
      <c r="B2824">
        <v>34680.800000000003</v>
      </c>
      <c r="C2824" t="str">
        <v>EED118995</v>
      </c>
      <c r="D2824" s="6">
        <v>45912</v>
      </c>
      <c r="E2824" s="6">
        <v>45918</v>
      </c>
      <c r="F2824">
        <v>426103</v>
      </c>
      <c r="G2824">
        <v>1</v>
      </c>
      <c r="H2824">
        <v>0</v>
      </c>
      <c r="I2824">
        <v>1</v>
      </c>
      <c r="J2824" t="str">
        <v>Ahemedabad</v>
      </c>
      <c r="K2824" t="str">
        <v>Saturday</v>
      </c>
    </row>
    <row r="2825" spans="1:11" x14ac:dyDescent="0.25">
      <c r="A2825" t="str">
        <v>BioLegend</v>
      </c>
      <c r="B2825">
        <v>9424.8000000000011</v>
      </c>
      <c r="C2825" t="str">
        <v>EED118995</v>
      </c>
      <c r="D2825" s="6">
        <v>45912</v>
      </c>
      <c r="E2825" s="6">
        <v>45918</v>
      </c>
      <c r="F2825">
        <v>426202</v>
      </c>
      <c r="G2825">
        <v>6</v>
      </c>
      <c r="H2825">
        <v>0</v>
      </c>
      <c r="I2825">
        <v>6</v>
      </c>
      <c r="J2825" t="str">
        <v>Pune</v>
      </c>
      <c r="K2825" t="str">
        <v>Saturday</v>
      </c>
    </row>
    <row r="2826" spans="1:11" x14ac:dyDescent="0.25">
      <c r="A2826" t="str">
        <v>BioLegend</v>
      </c>
      <c r="B2826">
        <v>6899.2000000000007</v>
      </c>
      <c r="C2826" t="str">
        <v>EED118995</v>
      </c>
      <c r="D2826" s="6">
        <v>45912</v>
      </c>
      <c r="E2826" s="6">
        <v>45918</v>
      </c>
      <c r="F2826">
        <v>575304</v>
      </c>
      <c r="G2826">
        <v>1</v>
      </c>
      <c r="H2826">
        <v>0</v>
      </c>
      <c r="I2826">
        <v>1</v>
      </c>
      <c r="J2826" t="str">
        <v>Kerala</v>
      </c>
      <c r="K2826" t="str">
        <v>Saturday</v>
      </c>
    </row>
    <row r="2827" spans="1:11" x14ac:dyDescent="0.25">
      <c r="A2827" t="str">
        <v>BioLegend</v>
      </c>
      <c r="B2827">
        <v>15584.8</v>
      </c>
      <c r="C2827" t="str">
        <v>EED118995</v>
      </c>
      <c r="D2827" s="6">
        <v>45912</v>
      </c>
      <c r="E2827" s="6">
        <v>45918</v>
      </c>
      <c r="F2827">
        <v>582304</v>
      </c>
      <c r="G2827">
        <v>1</v>
      </c>
      <c r="H2827">
        <v>0</v>
      </c>
      <c r="I2827">
        <v>1</v>
      </c>
      <c r="J2827" t="str">
        <v>Pune</v>
      </c>
      <c r="K2827" t="str">
        <v>Saturday</v>
      </c>
    </row>
    <row r="2828" spans="1:11" x14ac:dyDescent="0.25">
      <c r="A2828" t="str">
        <v>BioLegend</v>
      </c>
      <c r="B2828">
        <v>23531.199999999997</v>
      </c>
      <c r="C2828" t="str">
        <v>EED118995</v>
      </c>
      <c r="D2828" s="6">
        <v>45912</v>
      </c>
      <c r="E2828" s="6">
        <v>45918</v>
      </c>
      <c r="F2828">
        <v>626810</v>
      </c>
      <c r="G2828">
        <v>1</v>
      </c>
      <c r="H2828">
        <v>0</v>
      </c>
      <c r="I2828">
        <v>1</v>
      </c>
      <c r="J2828" t="str">
        <v>Banglore</v>
      </c>
      <c r="K2828" t="str">
        <v>Saturday</v>
      </c>
    </row>
    <row r="2829" spans="1:11" x14ac:dyDescent="0.25">
      <c r="A2829" t="str">
        <v>BioLegend</v>
      </c>
      <c r="B2829">
        <v>7268.7999999999993</v>
      </c>
      <c r="C2829" t="str">
        <v>EED118995</v>
      </c>
      <c r="D2829" s="6">
        <v>45912</v>
      </c>
      <c r="E2829" s="6">
        <v>45918</v>
      </c>
      <c r="F2829">
        <v>740042</v>
      </c>
      <c r="G2829">
        <v>1</v>
      </c>
      <c r="H2829">
        <v>0</v>
      </c>
      <c r="I2829">
        <v>1</v>
      </c>
      <c r="J2829" t="str">
        <v>Banglore</v>
      </c>
      <c r="K2829" t="str">
        <v>Saturday (one kit of 12 Pcs) (Payment Slip)</v>
      </c>
    </row>
    <row r="2830" spans="1:11" x14ac:dyDescent="0.25">
      <c r="A2830" t="str">
        <v>BioLegend</v>
      </c>
      <c r="B2830">
        <v>7268.7999999999993</v>
      </c>
      <c r="C2830" t="str">
        <v>EED118995</v>
      </c>
      <c r="D2830" s="6">
        <v>45912</v>
      </c>
      <c r="E2830" s="6">
        <v>45918</v>
      </c>
      <c r="F2830">
        <v>740043</v>
      </c>
      <c r="G2830">
        <v>1</v>
      </c>
      <c r="H2830">
        <v>0</v>
      </c>
      <c r="I2830">
        <v>1</v>
      </c>
      <c r="J2830" t="str">
        <v>Banglore</v>
      </c>
      <c r="K2830" t="str">
        <v>Saturday (one kit of 12 Pcs) (Payment Slip)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>
        <v>45918</v>
      </c>
      <c r="F2831">
        <v>740044</v>
      </c>
      <c r="G2831">
        <v>1</v>
      </c>
      <c r="H2831">
        <v>0</v>
      </c>
      <c r="I2831">
        <v>1</v>
      </c>
      <c r="J2831" t="str">
        <v>Banglore</v>
      </c>
      <c r="K2831" t="str">
        <v>Saturday (one kit of 12 Pcs) (Payment Slip)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>
        <v>45918</v>
      </c>
      <c r="F2832">
        <v>740045</v>
      </c>
      <c r="G2832">
        <v>1</v>
      </c>
      <c r="H2832">
        <v>0</v>
      </c>
      <c r="I2832">
        <v>1</v>
      </c>
      <c r="J2832" t="str">
        <v>Banglore</v>
      </c>
      <c r="K2832" t="str">
        <v>Saturday (one kit of 12 Pcs) (Payment Slip)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>
        <v>45918</v>
      </c>
      <c r="F2833">
        <v>740046</v>
      </c>
      <c r="G2833">
        <v>1</v>
      </c>
      <c r="H2833">
        <v>0</v>
      </c>
      <c r="I2833">
        <v>1</v>
      </c>
      <c r="J2833" t="str">
        <v>Banglore</v>
      </c>
      <c r="K2833" t="str">
        <v>Saturday (one kit of 12 Pcs) (Payment Slip)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>
        <v>45918</v>
      </c>
      <c r="F2834">
        <v>740047</v>
      </c>
      <c r="G2834">
        <v>1</v>
      </c>
      <c r="H2834">
        <v>0</v>
      </c>
      <c r="I2834">
        <v>1</v>
      </c>
      <c r="J2834" t="str">
        <v>Banglore</v>
      </c>
      <c r="K2834" t="str">
        <v>Saturday (one kit of 12 Pcs) (Payment Slip)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>
        <v>45918</v>
      </c>
      <c r="F2835">
        <v>740052</v>
      </c>
      <c r="G2835">
        <v>1</v>
      </c>
      <c r="H2835">
        <v>0</v>
      </c>
      <c r="I2835">
        <v>1</v>
      </c>
      <c r="J2835" t="str">
        <v>Banglore</v>
      </c>
      <c r="K2835" t="str">
        <v>Saturday (one kit of 12 Pcs) (Payment Slip)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>
        <v>45918</v>
      </c>
      <c r="F2836">
        <v>740053</v>
      </c>
      <c r="G2836">
        <v>1</v>
      </c>
      <c r="H2836">
        <v>0</v>
      </c>
      <c r="I2836">
        <v>1</v>
      </c>
      <c r="J2836" t="str">
        <v>Banglore</v>
      </c>
      <c r="K2836" t="str">
        <v>Saturday (one kit of 12 Pcs) (Payment Slip)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>
        <v>45918</v>
      </c>
      <c r="F2837">
        <v>740368</v>
      </c>
      <c r="G2837">
        <v>1</v>
      </c>
      <c r="H2837">
        <v>0</v>
      </c>
      <c r="I2837">
        <v>1</v>
      </c>
      <c r="J2837" t="str">
        <v>Banglore</v>
      </c>
      <c r="K2837" t="str">
        <v>Saturday (one kit of 12 Pcs) (Payment Slip)</v>
      </c>
    </row>
    <row r="2838" spans="1:11" x14ac:dyDescent="0.25">
      <c r="A2838" t="str">
        <v>BioLegend</v>
      </c>
      <c r="B2838">
        <v>7268.7999999999993</v>
      </c>
      <c r="C2838" t="str">
        <v>EED118995</v>
      </c>
      <c r="D2838" s="6">
        <v>45912</v>
      </c>
      <c r="E2838" s="6">
        <v>45918</v>
      </c>
      <c r="F2838">
        <v>740717</v>
      </c>
      <c r="G2838">
        <v>1</v>
      </c>
      <c r="H2838">
        <v>0</v>
      </c>
      <c r="I2838">
        <v>1</v>
      </c>
      <c r="J2838" t="str">
        <v>Banglore</v>
      </c>
      <c r="K2838" t="str">
        <v>Saturday (one kit of 12 Pcs) (Payment Slip)</v>
      </c>
    </row>
    <row r="2839" spans="1:11" x14ac:dyDescent="0.25">
      <c r="A2839" t="str">
        <v>BioLegend</v>
      </c>
      <c r="B2839">
        <v>88</v>
      </c>
      <c r="C2839" t="str">
        <v>EED118995</v>
      </c>
      <c r="D2839" s="6">
        <v>45912</v>
      </c>
      <c r="E2839" s="6">
        <v>45918</v>
      </c>
      <c r="F2839">
        <v>740809</v>
      </c>
      <c r="G2839">
        <v>1</v>
      </c>
      <c r="H2839">
        <v>0</v>
      </c>
      <c r="I2839">
        <v>1</v>
      </c>
      <c r="J2839" t="e">
        <v>#N/A</v>
      </c>
      <c r="K2839" t="str">
        <v>Mohan Sir, (Demo)</v>
      </c>
    </row>
    <row r="2840" spans="1:11" x14ac:dyDescent="0.25">
      <c r="A2840" t="str">
        <v>BioLegend</v>
      </c>
      <c r="B2840">
        <v>18110.400000000001</v>
      </c>
      <c r="C2840" t="str">
        <v>EED118995</v>
      </c>
      <c r="D2840" s="6">
        <v>45912</v>
      </c>
      <c r="E2840" s="6">
        <v>45918</v>
      </c>
      <c r="F2840">
        <v>741041</v>
      </c>
      <c r="G2840">
        <v>1</v>
      </c>
      <c r="H2840">
        <v>0</v>
      </c>
      <c r="I2840">
        <v>1</v>
      </c>
      <c r="J2840" t="str">
        <v>Banglore</v>
      </c>
      <c r="K2840" t="str">
        <v>Saturday (one kit of 12 Pcs) (Payment Slip)</v>
      </c>
    </row>
    <row r="2841" spans="1:11" x14ac:dyDescent="0.25">
      <c r="A2841" t="str">
        <v>BioLegend</v>
      </c>
      <c r="B2841">
        <v>3634.3999999999996</v>
      </c>
      <c r="C2841" t="str">
        <v>EED118995</v>
      </c>
      <c r="D2841" s="6">
        <v>45912</v>
      </c>
      <c r="E2841" s="6">
        <v>45918</v>
      </c>
      <c r="F2841">
        <v>741042</v>
      </c>
      <c r="G2841">
        <v>1</v>
      </c>
      <c r="H2841">
        <v>0</v>
      </c>
      <c r="I2841">
        <v>1</v>
      </c>
      <c r="J2841" t="str">
        <v>Banglore</v>
      </c>
      <c r="K2841" t="str">
        <v>Saturday (one kit of 12 Pcs) (Payment Slip)</v>
      </c>
    </row>
    <row r="2842" spans="1:11" x14ac:dyDescent="0.25">
      <c r="A2842" t="str">
        <v>BioLegend</v>
      </c>
      <c r="B2842">
        <v>15114</v>
      </c>
      <c r="C2842" t="str">
        <v>EED118995</v>
      </c>
      <c r="D2842" s="6">
        <v>45912</v>
      </c>
      <c r="E2842" s="6">
        <v>45918</v>
      </c>
      <c r="F2842">
        <v>846102</v>
      </c>
      <c r="G2842">
        <v>1</v>
      </c>
      <c r="H2842">
        <v>0</v>
      </c>
      <c r="I2842">
        <v>1</v>
      </c>
      <c r="J2842" t="str">
        <v>Hyderabad</v>
      </c>
      <c r="K2842" t="str">
        <v>Saturday</v>
      </c>
    </row>
    <row r="2843" spans="1:11" x14ac:dyDescent="0.25">
      <c r="A2843" t="str">
        <v>BioLegend</v>
      </c>
      <c r="B2843">
        <v>87120</v>
      </c>
      <c r="C2843" t="str">
        <v>EED118995</v>
      </c>
      <c r="D2843" s="6">
        <v>45912</v>
      </c>
      <c r="E2843" s="6">
        <v>45918</v>
      </c>
      <c r="F2843">
        <v>900007328</v>
      </c>
      <c r="G2843">
        <v>2</v>
      </c>
      <c r="H2843">
        <v>0</v>
      </c>
      <c r="I2843">
        <v>2</v>
      </c>
      <c r="J2843" t="str">
        <v>MADURAI</v>
      </c>
      <c r="K2843" t="str">
        <v>Saturday</v>
      </c>
    </row>
    <row r="2844" spans="1:11" x14ac:dyDescent="0.25">
      <c r="A2844" t="str">
        <v>BioLegend</v>
      </c>
      <c r="B2844">
        <v>135520</v>
      </c>
      <c r="C2844" t="str">
        <v>EED118995</v>
      </c>
      <c r="D2844" s="6">
        <v>45912</v>
      </c>
      <c r="E2844" s="6">
        <v>45918</v>
      </c>
      <c r="F2844">
        <v>900007329</v>
      </c>
      <c r="G2844">
        <v>2</v>
      </c>
      <c r="H2844">
        <v>0</v>
      </c>
      <c r="I2844">
        <v>2</v>
      </c>
      <c r="J2844" t="str">
        <v>MADURAI</v>
      </c>
      <c r="K2844" t="str">
        <v>Saturday</v>
      </c>
    </row>
    <row r="2845" spans="1:11" x14ac:dyDescent="0.25">
      <c r="A2845" t="str">
        <v>BioLegend</v>
      </c>
      <c r="B2845">
        <v>5482.4</v>
      </c>
      <c r="C2845" t="str">
        <v>EED118995</v>
      </c>
      <c r="D2845" s="6">
        <v>45912</v>
      </c>
      <c r="E2845" s="6">
        <v>45918</v>
      </c>
      <c r="F2845">
        <v>906113</v>
      </c>
      <c r="G2845">
        <v>1</v>
      </c>
      <c r="H2845">
        <v>0</v>
      </c>
      <c r="I2845">
        <v>1</v>
      </c>
      <c r="J2845" t="str">
        <v>Hyderabad</v>
      </c>
      <c r="K2845" t="str">
        <v>Saturday</v>
      </c>
    </row>
    <row r="2846" spans="1:11" x14ac:dyDescent="0.25">
      <c r="A2846" t="str">
        <v>BioLegend</v>
      </c>
      <c r="B2846">
        <v>13428.8</v>
      </c>
      <c r="C2846" t="str">
        <v>EED118995</v>
      </c>
      <c r="D2846" s="6">
        <v>45912</v>
      </c>
      <c r="E2846" s="6">
        <v>45918</v>
      </c>
      <c r="F2846">
        <v>921304</v>
      </c>
      <c r="G2846">
        <v>1</v>
      </c>
      <c r="H2846">
        <v>0</v>
      </c>
      <c r="I2846">
        <v>1</v>
      </c>
      <c r="J2846" t="str">
        <v>Pune</v>
      </c>
      <c r="K2846" t="str">
        <v>Saturday</v>
      </c>
    </row>
    <row r="2847" spans="1:11" x14ac:dyDescent="0.25">
      <c r="A2847" t="str">
        <v>BioLegend</v>
      </c>
      <c r="B2847">
        <v>7823.2000000000007</v>
      </c>
      <c r="C2847" t="str">
        <v>EED118995</v>
      </c>
      <c r="D2847" s="6">
        <v>45912</v>
      </c>
      <c r="E2847" s="6">
        <v>45918</v>
      </c>
      <c r="F2847">
        <v>926201</v>
      </c>
      <c r="G2847">
        <v>1</v>
      </c>
      <c r="H2847">
        <v>0</v>
      </c>
      <c r="I2847">
        <v>1</v>
      </c>
      <c r="J2847" t="str">
        <v>Pune</v>
      </c>
      <c r="K2847" t="str">
        <v>Saturday</v>
      </c>
    </row>
    <row r="2848" spans="1:11" x14ac:dyDescent="0.25">
      <c r="A2848">
        <v>0</v>
      </c>
      <c r="B2848">
        <v>0</v>
      </c>
      <c r="C2848">
        <v>0</v>
      </c>
      <c r="D2848" s="6">
        <v>0</v>
      </c>
      <c r="E2848" s="6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8"/>
  <sheetViews>
    <sheetView topLeftCell="A9" workbookViewId="0">
      <selection activeCell="I40" sqref="I40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6">_xlfn.UNIQUE(_xlfn._xlws.FILTER('Report 2'!A:A,('Report 2'!A:A&lt;&gt;"")*('Report 2'!A:A&lt;&gt;0)))</f>
        <v>Brand</v>
      </c>
      <c r="B1" s="52" t="s">
        <v>5</v>
      </c>
      <c r="C1" s="52" t="s">
        <v>3454</v>
      </c>
      <c r="D1" s="52" t="s">
        <v>6</v>
      </c>
      <c r="E1" s="52" t="s">
        <v>3455</v>
      </c>
      <c r="F1" s="52" t="s">
        <v>2534</v>
      </c>
      <c r="G1" s="52" t="s">
        <v>3456</v>
      </c>
      <c r="H1" s="52"/>
      <c r="I1" s="52" t="s">
        <v>3457</v>
      </c>
      <c r="J1" s="52" t="s">
        <v>3459</v>
      </c>
      <c r="K1" s="52" t="s">
        <v>3458</v>
      </c>
      <c r="L1" s="52" t="s">
        <v>3460</v>
      </c>
    </row>
    <row r="2" spans="1:12" x14ac:dyDescent="0.25">
      <c r="A2" s="26" t="str">
        <v>BioLegend</v>
      </c>
      <c r="B2" s="26">
        <f ca="1">SUMIF('Report 2'!A:N,'Brand Wise Report'!A2,'Report 2'!G:G)</f>
        <v>2836</v>
      </c>
      <c r="C2" s="26">
        <f ca="1">SUMIF('Report 2'!A:N,'Brand Wise Report'!A2,'Report 2'!L:L)</f>
        <v>41661423.759999961</v>
      </c>
      <c r="D2" s="26">
        <f ca="1">SUMIF('Report 2'!A:N,'Brand Wise Report'!A2,'Report 2'!H:H)</f>
        <v>2602</v>
      </c>
      <c r="E2" s="26">
        <f ca="1">SUMIF('Report 2'!A:N,'Brand Wise Report'!A2,'Report 2'!M:M)</f>
        <v>40750738.160000011</v>
      </c>
      <c r="F2" s="26">
        <f ca="1">SUMIF('Report 2'!A:N,'Brand Wise Report'!A2,'Report 2'!I:I)</f>
        <v>234</v>
      </c>
      <c r="G2" s="26">
        <f ca="1">SUMIF('Report 2'!A:N,'Brand Wise Report'!A2,'Report 2'!N:N)</f>
        <v>910685.60000000009</v>
      </c>
      <c r="H2" s="26"/>
      <c r="I2" s="26">
        <f>SUMIFS('Report 2'!I:I,'Report 2'!A:A,A2,'Report 2'!J:J,"stock")</f>
        <v>66</v>
      </c>
      <c r="J2" s="26">
        <f>SUMIFS('Report 2'!N:N,'Report 2'!A:A,A2,'Report 2'!J:J,"stock")</f>
        <v>378927.99999999994</v>
      </c>
      <c r="K2" s="26">
        <f>SUMIFS('Report 2'!I:I,'Report 2'!A:A,A2,'Report 2'!J:J,"&lt;&gt;stock")</f>
        <v>168</v>
      </c>
      <c r="L2" s="26">
        <f>SUMIFS('Report 2'!N:N,'Report 2'!A:A,A2,'Report 2'!J:J,"&lt;&gt;stock")</f>
        <v>531757.59999999986</v>
      </c>
    </row>
    <row r="3" spans="1:12" x14ac:dyDescent="0.25">
      <c r="A3" s="26" t="str">
        <v>Dharmacon</v>
      </c>
      <c r="B3" s="26">
        <f ca="1">SUMIF('Report 2'!A:N,'Brand Wise Report'!A3,'Report 2'!G:G)</f>
        <v>210</v>
      </c>
      <c r="C3" s="26">
        <f ca="1">SUMIF('Report 2'!A:N,'Brand Wise Report'!A3,'Report 2'!L:L)</f>
        <v>5634608.3200000012</v>
      </c>
      <c r="D3" s="26">
        <f ca="1">SUMIF('Report 2'!A:N,'Brand Wise Report'!A3,'Report 2'!H:H)</f>
        <v>190</v>
      </c>
      <c r="E3" s="26">
        <f ca="1">SUMIF('Report 2'!A:N,'Brand Wise Report'!A3,'Report 2'!M:M)</f>
        <v>5595589.120000002</v>
      </c>
      <c r="F3" s="26">
        <f ca="1">SUMIF('Report 2'!A:N,'Brand Wise Report'!A3,'Report 2'!I:I)</f>
        <v>20</v>
      </c>
      <c r="G3" s="26">
        <f ca="1">SUMIF('Report 2'!A:N,'Brand Wise Report'!A3,'Report 2'!N:N)</f>
        <v>39019.199999999997</v>
      </c>
      <c r="H3" s="26"/>
      <c r="I3" s="26">
        <f>SUMIFS('Report 2'!I:I,'Report 2'!A:A,A3,'Report 2'!J:J,"stock")</f>
        <v>3</v>
      </c>
      <c r="J3" s="26">
        <f>SUMIFS('Report 2'!N:N,'Report 2'!A:A,A3,'Report 2'!J:J,"stock")</f>
        <v>24763.200000000001</v>
      </c>
      <c r="K3" s="26">
        <f>SUMIFS('Report 2'!I:I,'Report 2'!A:A,A3,'Report 2'!J:J,"&lt;&gt;stock")</f>
        <v>17</v>
      </c>
      <c r="L3" s="26">
        <f>SUMIFS('Report 2'!N:N,'Report 2'!A:A,A3,'Report 2'!J:J,"&lt;&gt;stock")</f>
        <v>14256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75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75</v>
      </c>
      <c r="E6" s="26">
        <f ca="1">SUMIF('Report 2'!A:N,'Brand Wise Report'!A6,'Report 2'!M:M)</f>
        <v>7794133.6000000015</v>
      </c>
      <c r="F6" s="26">
        <f ca="1">SUMIF('Report 2'!A:N,'Brand Wise Report'!A6,'Report 2'!I:I)</f>
        <v>0</v>
      </c>
      <c r="G6" s="26">
        <f ca="1">SUMIF('Report 2'!A:N,'Brand Wise Report'!A6,'Report 2'!N:N)</f>
        <v>0</v>
      </c>
      <c r="H6" s="26"/>
      <c r="I6" s="26">
        <f>SUMIFS('Report 2'!I:I,'Report 2'!A:A,A6,'Report 2'!J:J,"stock")</f>
        <v>0</v>
      </c>
      <c r="J6" s="26">
        <f>SUMIFS('Report 2'!N:N,'Report 2'!A:A,A6,'Report 2'!J:J,"stock")</f>
        <v>0</v>
      </c>
      <c r="K6" s="26">
        <f>SUMIFS('Report 2'!I:I,'Report 2'!A:A,A6,'Report 2'!J:J,"&lt;&gt;stock")</f>
        <v>0</v>
      </c>
      <c r="L6" s="26">
        <f>SUMIFS('Report 2'!N:N,'Report 2'!A:A,A6,'Report 2'!J:J,"&lt;&gt;stock")</f>
        <v>0</v>
      </c>
    </row>
    <row r="7" spans="1:12" x14ac:dyDescent="0.25">
      <c r="A7" s="26" t="str">
        <v>MyBioSource</v>
      </c>
      <c r="B7" s="26">
        <f ca="1">SUMIF('Report 2'!A:N,'Brand Wise Report'!A7,'Report 2'!G:G)</f>
        <v>23</v>
      </c>
      <c r="C7" s="26">
        <f ca="1">SUMIF('Report 2'!A:N,'Brand Wise Report'!A7,'Report 2'!L:L)</f>
        <v>1072324</v>
      </c>
      <c r="D7" s="26">
        <f ca="1">SUMIF('Report 2'!A:N,'Brand Wise Report'!A7,'Report 2'!H:H)</f>
        <v>22</v>
      </c>
      <c r="E7" s="26">
        <f ca="1">SUMIF('Report 2'!A:N,'Brand Wise Report'!A7,'Report 2'!M:M)</f>
        <v>1072324</v>
      </c>
      <c r="F7" s="26">
        <f ca="1">SUMIF('Report 2'!A:N,'Brand Wise Report'!A7,'Report 2'!I:I)</f>
        <v>1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1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30</v>
      </c>
      <c r="E8" s="26">
        <f ca="1">SUMIF('Report 2'!A:N,'Brand Wise Report'!A8,'Report 2'!M:M)</f>
        <v>409464.88</v>
      </c>
      <c r="F8" s="26">
        <f ca="1">SUMIF('Report 2'!A:N,'Brand Wise Report'!A8,'Report 2'!I:I)</f>
        <v>1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1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98</v>
      </c>
      <c r="C11" s="26">
        <f ca="1">SUMIF('Report 2'!A:N,'Brand Wise Report'!A11,'Report 2'!L:L)</f>
        <v>644353.6</v>
      </c>
      <c r="D11" s="26">
        <f ca="1">SUMIF('Report 2'!A:N,'Brand Wise Report'!A11,'Report 2'!H:H)</f>
        <v>98</v>
      </c>
      <c r="E11" s="26">
        <f ca="1">SUMIF('Report 2'!A:N,'Brand Wise Report'!A11,'Report 2'!M:M)</f>
        <v>644353.6</v>
      </c>
      <c r="F11" s="26">
        <f ca="1">SUMIF('Report 2'!A:N,'Brand Wise Report'!A11,'Report 2'!I:I)</f>
        <v>0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0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88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83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5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5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7</v>
      </c>
      <c r="E14" s="26">
        <f ca="1">SUMIF('Report 2'!A:N,'Brand Wise Report'!A14,'Report 2'!M:M)</f>
        <v>278681.91999999993</v>
      </c>
      <c r="F14" s="26">
        <f ca="1">SUMIF('Report 2'!A:N,'Brand Wise Report'!A14,'Report 2'!I:I)</f>
        <v>1</v>
      </c>
      <c r="G14" s="26">
        <f ca="1">SUMIF('Report 2'!A:N,'Brand Wise Report'!A14,'Report 2'!N:N)</f>
        <v>76646.240000000005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1</v>
      </c>
      <c r="L14" s="26">
        <f>SUMIFS('Report 2'!N:N,'Report 2'!A:A,A14,'Report 2'!J:J,"&lt;&gt;stock")</f>
        <v>76646.240000000005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146</v>
      </c>
      <c r="C33" s="26">
        <f ca="1">SUMIF('Report 2'!A:N,'Brand Wise Report'!A33,'Report 2'!L:L)</f>
        <v>769080</v>
      </c>
      <c r="D33" s="26">
        <f ca="1">SUMIF('Report 2'!A:N,'Brand Wise Report'!A33,'Report 2'!H:H)</f>
        <v>53</v>
      </c>
      <c r="E33" s="26">
        <f ca="1">SUMIF('Report 2'!A:N,'Brand Wise Report'!A33,'Report 2'!M:M)</f>
        <v>384630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87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48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39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39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8" spans="1:12" x14ac:dyDescent="0.25">
      <c r="A38" s="52" t="s">
        <v>3461</v>
      </c>
      <c r="B38" s="52">
        <f t="shared" ref="B38:G38" ca="1" si="0">SUM(B2:B37)</f>
        <v>3872</v>
      </c>
      <c r="C38" s="52">
        <f t="shared" ca="1" si="0"/>
        <v>66676463.839999966</v>
      </c>
      <c r="D38" s="52">
        <f t="shared" ca="1" si="0"/>
        <v>3437</v>
      </c>
      <c r="E38" s="52">
        <f t="shared" ca="1" si="0"/>
        <v>64279672.320000023</v>
      </c>
      <c r="F38" s="52">
        <f t="shared" ca="1" si="0"/>
        <v>435</v>
      </c>
      <c r="G38" s="52">
        <f t="shared" ca="1" si="0"/>
        <v>2396791.52</v>
      </c>
      <c r="H38" s="52"/>
      <c r="I38" s="52">
        <f>SUM(I2:I37)</f>
        <v>235</v>
      </c>
      <c r="J38" s="52">
        <f>SUM(J2:J37)</f>
        <v>1774131.6800000002</v>
      </c>
      <c r="K38" s="52">
        <f>SUM(K2:K37)</f>
        <v>200</v>
      </c>
      <c r="L38" s="52">
        <f>SUM(L2:L37)</f>
        <v>622659.83999999985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66"/>
  <sheetViews>
    <sheetView workbookViewId="0">
      <selection activeCell="C1" sqref="C1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6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 t="str">
        <v>Dispatch Date</v>
      </c>
      <c r="B326" s="1" t="str">
        <v>Awb Number</v>
      </c>
      <c r="C326" s="1" t="str">
        <v>Docket Status</v>
      </c>
      <c r="D326" s="1" t="str">
        <v>Customer name</v>
      </c>
      <c r="E326" s="1" t="str">
        <v>Other</v>
      </c>
      <c r="F326" s="1" t="str">
        <v>Dispatch Date</v>
      </c>
    </row>
    <row r="327" spans="1:6" x14ac:dyDescent="0.25">
      <c r="A327" s="2">
        <v>45812</v>
      </c>
      <c r="B327" s="1" t="str">
        <v>BY HAND</v>
      </c>
      <c r="C327" s="1" t="str">
        <v>PRIYANKA MADAM</v>
      </c>
      <c r="D327" s="1" t="str">
        <v>ICGEB</v>
      </c>
      <c r="E327" s="1" t="str">
        <v>Other</v>
      </c>
      <c r="F327" s="1" t="str">
        <v>Wednesday</v>
      </c>
    </row>
    <row r="328" spans="1:6" x14ac:dyDescent="0.25">
      <c r="A328" s="2">
        <v>45840</v>
      </c>
      <c r="B328" s="1" t="str">
        <v>BY PORTER</v>
      </c>
      <c r="C328" s="1" t="str">
        <v>BY PORTER</v>
      </c>
      <c r="D328" s="1" t="str">
        <v>NDTL</v>
      </c>
      <c r="E328" s="1" t="str">
        <v>Other</v>
      </c>
      <c r="F328" s="1" t="str">
        <v>Wednesday</v>
      </c>
    </row>
    <row r="329" spans="1:6" x14ac:dyDescent="0.25">
      <c r="A329" s="2">
        <v>45894</v>
      </c>
      <c r="B329" s="1" t="str">
        <v>D3001955194</v>
      </c>
      <c r="C329" s="1" t="str">
        <v>Delivered</v>
      </c>
      <c r="D329" s="1" t="str">
        <v>IISER MOHALI</v>
      </c>
      <c r="E329" s="1" t="str">
        <v>DTDC</v>
      </c>
      <c r="F329" s="1" t="str">
        <v>Monday</v>
      </c>
    </row>
    <row r="330" spans="1:6" x14ac:dyDescent="0.25">
      <c r="A330" s="2">
        <v>45846</v>
      </c>
      <c r="B330" s="1" t="str">
        <v>D3001996933</v>
      </c>
      <c r="C330" s="1" t="str">
        <v>Delivered</v>
      </c>
      <c r="D330" s="1" t="str">
        <v>VECTOR</v>
      </c>
      <c r="E330" s="1" t="str">
        <v>DTDC</v>
      </c>
      <c r="F330" s="1" t="str">
        <v>Tuesday</v>
      </c>
    </row>
    <row r="331" spans="1:6" x14ac:dyDescent="0.25">
      <c r="A331" s="2">
        <v>45846</v>
      </c>
      <c r="B331" s="1" t="str">
        <v>D3001996934</v>
      </c>
      <c r="C331" s="1" t="str">
        <v>Delivered</v>
      </c>
      <c r="D331" s="1" t="str">
        <v>BIO SYSTEMS</v>
      </c>
      <c r="E331" s="1" t="str">
        <v>DTDC</v>
      </c>
      <c r="F331" s="1" t="str">
        <v>Tuesday</v>
      </c>
    </row>
    <row r="332" spans="1:6" x14ac:dyDescent="0.25">
      <c r="A332" s="2">
        <v>45846</v>
      </c>
      <c r="B332" s="1" t="str">
        <v>D3001996935</v>
      </c>
      <c r="C332" s="1" t="str">
        <v>Delivered</v>
      </c>
      <c r="D332" s="1" t="str">
        <v>Medlife</v>
      </c>
      <c r="E332" s="1" t="str">
        <v>DTDC</v>
      </c>
      <c r="F332" s="1" t="str">
        <v>Tuesday</v>
      </c>
    </row>
    <row r="333" spans="1:6" x14ac:dyDescent="0.25">
      <c r="A333" s="2">
        <v>45880</v>
      </c>
      <c r="B333" s="1" t="str">
        <v>D3001997013</v>
      </c>
      <c r="C333" s="1" t="str">
        <v>Delivered</v>
      </c>
      <c r="D333" s="1" t="str">
        <v>RESEARCH WORLD</v>
      </c>
      <c r="E333" s="1" t="str">
        <v>DTDC</v>
      </c>
      <c r="F333" s="1" t="str">
        <v>Monday</v>
      </c>
    </row>
    <row r="334" spans="1:6" x14ac:dyDescent="0.25">
      <c r="A334" s="2">
        <v>45880</v>
      </c>
      <c r="B334" s="1" t="str">
        <v>D3001997014</v>
      </c>
      <c r="C334" s="1" t="str">
        <v>Delivered</v>
      </c>
      <c r="D334" s="1" t="str">
        <v>IMTECH</v>
      </c>
      <c r="E334" s="1" t="str">
        <v>DTDC</v>
      </c>
      <c r="F334" s="1" t="str">
        <v>Monday</v>
      </c>
    </row>
    <row r="335" spans="1:6" x14ac:dyDescent="0.25">
      <c r="A335" s="2">
        <v>45880</v>
      </c>
      <c r="B335" s="1" t="str">
        <v>D3001997015</v>
      </c>
      <c r="C335" s="1" t="str">
        <v>Delivered</v>
      </c>
      <c r="D335" s="1" t="str">
        <v>IIT-ROORKE</v>
      </c>
      <c r="E335" s="1" t="str">
        <v>DTDC</v>
      </c>
      <c r="F335" s="1" t="str">
        <v>Monday</v>
      </c>
    </row>
    <row r="336" spans="1:6" x14ac:dyDescent="0.25">
      <c r="A336" s="2">
        <v>45887</v>
      </c>
      <c r="B336" s="1" t="str">
        <v>D3001997017</v>
      </c>
      <c r="C336" s="1" t="str">
        <v>Delivered</v>
      </c>
      <c r="D336" s="1" t="str">
        <v>Essence</v>
      </c>
      <c r="E336" s="1" t="str">
        <v>DTDC</v>
      </c>
      <c r="F336" s="1" t="str">
        <v>Monday</v>
      </c>
    </row>
    <row r="337" spans="1:6" x14ac:dyDescent="0.25">
      <c r="A337" s="2">
        <v>45887</v>
      </c>
      <c r="B337" s="1" t="str">
        <v>D3001997018</v>
      </c>
      <c r="C337" s="1" t="str">
        <v>Delivered</v>
      </c>
      <c r="D337" s="1" t="str">
        <v>MEDLIFE</v>
      </c>
      <c r="E337" s="1" t="str">
        <v>DTDC</v>
      </c>
      <c r="F337" s="1" t="str">
        <v>Monday</v>
      </c>
    </row>
    <row r="338" spans="1:6" x14ac:dyDescent="0.25">
      <c r="A338" s="2">
        <v>45836</v>
      </c>
      <c r="B338" s="1" t="str">
        <v>D3002213696</v>
      </c>
      <c r="C338" s="1" t="str">
        <v>Delivered</v>
      </c>
      <c r="D338" s="1" t="str">
        <v>SOHST</v>
      </c>
      <c r="E338" s="1" t="str">
        <v>DTDC</v>
      </c>
      <c r="F338" s="1" t="str">
        <v>Saturday</v>
      </c>
    </row>
    <row r="339" spans="1:6" x14ac:dyDescent="0.25">
      <c r="A339" s="2">
        <v>45846</v>
      </c>
      <c r="B339" s="1" t="str">
        <v>D3002213697</v>
      </c>
      <c r="C339" s="1" t="str">
        <v>Delivered</v>
      </c>
      <c r="D339" s="1" t="str">
        <v>RESEARCH</v>
      </c>
      <c r="E339" s="1" t="str">
        <v>DTDC</v>
      </c>
      <c r="F339" s="1" t="str">
        <v>Tuesday</v>
      </c>
    </row>
    <row r="340" spans="1:6" x14ac:dyDescent="0.25">
      <c r="A340" s="2">
        <v>45832</v>
      </c>
      <c r="B340" s="1" t="str">
        <v>D3002213704</v>
      </c>
      <c r="C340" s="1" t="str">
        <v>Delivered</v>
      </c>
      <c r="D340" s="1" t="str">
        <v>MEDLIFE</v>
      </c>
      <c r="E340" s="1" t="str">
        <v>DTDC</v>
      </c>
      <c r="F340" s="1" t="str">
        <v>Tuesday</v>
      </c>
    </row>
    <row r="341" spans="1:6" x14ac:dyDescent="0.25">
      <c r="A341" s="2">
        <v>45829</v>
      </c>
      <c r="B341" s="1" t="str">
        <v>D3002213705</v>
      </c>
      <c r="C341" s="1" t="str">
        <v>Delivered</v>
      </c>
      <c r="D341" s="1" t="str">
        <v>Imtech</v>
      </c>
      <c r="E341" s="1" t="str">
        <v>DTDC</v>
      </c>
      <c r="F341" s="1" t="str">
        <v>Saturday</v>
      </c>
    </row>
    <row r="342" spans="1:6" x14ac:dyDescent="0.25">
      <c r="A342" s="2">
        <v>45867</v>
      </c>
      <c r="B342" s="1" t="str">
        <v>D3002709220</v>
      </c>
      <c r="C342" s="1" t="str">
        <v>Delivered</v>
      </c>
      <c r="D342" s="1" t="str">
        <v>IMTECH</v>
      </c>
      <c r="E342" s="1" t="str">
        <v>DTDC</v>
      </c>
      <c r="F342" s="1" t="str">
        <v>Tuesday</v>
      </c>
    </row>
    <row r="343" spans="1:6" x14ac:dyDescent="0.25">
      <c r="A343" s="2">
        <v>45852</v>
      </c>
      <c r="B343" s="1" t="str">
        <v>D3002709675</v>
      </c>
      <c r="C343" s="1" t="str">
        <v>Delivered</v>
      </c>
      <c r="D343" s="1" t="str">
        <v>Medlife</v>
      </c>
      <c r="E343" s="1" t="str">
        <v>DTDC</v>
      </c>
      <c r="F343" s="1" t="str">
        <v>Monday</v>
      </c>
    </row>
    <row r="344" spans="1:6" x14ac:dyDescent="0.25">
      <c r="A344" s="2">
        <v>45852</v>
      </c>
      <c r="B344" s="1" t="str">
        <v>D3002709676</v>
      </c>
      <c r="C344" s="1" t="str">
        <v>Delivered</v>
      </c>
      <c r="D344" s="1" t="str">
        <v>IMTECH</v>
      </c>
      <c r="E344" s="1" t="str">
        <v>DTDC</v>
      </c>
      <c r="F344" s="1" t="str">
        <v>Monday</v>
      </c>
    </row>
    <row r="345" spans="1:6" x14ac:dyDescent="0.25">
      <c r="A345" s="2">
        <v>45860</v>
      </c>
      <c r="B345" s="1" t="str">
        <v>D3002709684</v>
      </c>
      <c r="C345" s="1" t="str">
        <v>Delivered</v>
      </c>
      <c r="D345" s="1" t="str">
        <v>IMTECH</v>
      </c>
      <c r="E345" s="1" t="str">
        <v>DTDC</v>
      </c>
      <c r="F345" s="1" t="str">
        <v>Tuesday</v>
      </c>
    </row>
    <row r="346" spans="1:6" x14ac:dyDescent="0.25">
      <c r="A346" s="2">
        <v>45860</v>
      </c>
      <c r="B346" s="1" t="str">
        <v>D3002709685</v>
      </c>
      <c r="C346" s="1" t="str">
        <v>Delivered</v>
      </c>
      <c r="D346" s="1" t="str">
        <v>Essence</v>
      </c>
      <c r="E346" s="1" t="str">
        <v>DTDC</v>
      </c>
      <c r="F346" s="1" t="str">
        <v>Tuesday</v>
      </c>
    </row>
    <row r="347" spans="1:6" x14ac:dyDescent="0.25">
      <c r="A347" s="2">
        <v>45867</v>
      </c>
      <c r="B347" s="1" t="str">
        <v>D3002864036</v>
      </c>
      <c r="C347" s="1" t="str">
        <v>Delivered</v>
      </c>
      <c r="D347" s="1" t="str">
        <v>MEDLIFE</v>
      </c>
      <c r="E347" s="1" t="str">
        <v>DTDC</v>
      </c>
      <c r="F347" s="1" t="str">
        <v>Tuesday</v>
      </c>
    </row>
    <row r="348" spans="1:6" x14ac:dyDescent="0.25">
      <c r="A348" s="2">
        <v>45867</v>
      </c>
      <c r="B348" s="1" t="str">
        <v>D3002864037</v>
      </c>
      <c r="C348" s="1" t="str">
        <v>Delivered</v>
      </c>
      <c r="D348" s="1" t="str">
        <v>IMTECH</v>
      </c>
      <c r="E348" s="1" t="str">
        <v>DTDC</v>
      </c>
      <c r="F348" s="1" t="str">
        <v>Tuesday</v>
      </c>
    </row>
    <row r="349" spans="1:6" x14ac:dyDescent="0.25">
      <c r="A349" s="2">
        <v>45873</v>
      </c>
      <c r="B349" s="1" t="str">
        <v>D3002864041</v>
      </c>
      <c r="C349" s="1" t="str">
        <v>Delivered</v>
      </c>
      <c r="D349" s="1" t="str">
        <v>POOJA TRADERS</v>
      </c>
      <c r="E349" s="1" t="str">
        <v>DTDC</v>
      </c>
      <c r="F349" s="1" t="str">
        <v>Monday</v>
      </c>
    </row>
    <row r="350" spans="1:6" x14ac:dyDescent="0.25">
      <c r="A350" s="2">
        <v>45871</v>
      </c>
      <c r="B350" s="1" t="str">
        <v>D3002864042</v>
      </c>
      <c r="C350" s="1" t="str">
        <v>Delivered</v>
      </c>
      <c r="D350" s="1" t="str">
        <v>Medlife</v>
      </c>
      <c r="E350" s="1" t="str">
        <v>DTDC</v>
      </c>
      <c r="F350" s="1" t="str">
        <v>Saturday</v>
      </c>
    </row>
    <row r="351" spans="1:6" x14ac:dyDescent="0.25">
      <c r="A351" s="2">
        <v>45875</v>
      </c>
      <c r="B351" s="1" t="str">
        <v>D3002864046</v>
      </c>
      <c r="C351" s="1" t="str">
        <v>Delivered</v>
      </c>
      <c r="D351" s="1" t="str">
        <v>MEDLIFE</v>
      </c>
      <c r="E351" s="1" t="str">
        <v>DTDC</v>
      </c>
      <c r="F351" s="1" t="str">
        <v>Wednesday</v>
      </c>
    </row>
    <row r="352" spans="1:6" x14ac:dyDescent="0.25">
      <c r="A352" s="2">
        <v>45901</v>
      </c>
      <c r="B352" s="1" t="str">
        <v>D3002950334</v>
      </c>
      <c r="C352" s="1" t="str">
        <v>Delivered</v>
      </c>
      <c r="D352" s="1" t="str">
        <v>IISER MOHALI</v>
      </c>
      <c r="E352" s="1" t="str">
        <v>DTDC</v>
      </c>
      <c r="F352" s="1" t="str">
        <v>Monday</v>
      </c>
    </row>
    <row r="353" spans="1:6" x14ac:dyDescent="0.25">
      <c r="A353" s="2">
        <v>45908</v>
      </c>
      <c r="B353" s="1" t="str">
        <v>D3002950414</v>
      </c>
      <c r="C353" s="1" t="str">
        <v>Delivered</v>
      </c>
      <c r="D353" s="1" t="str">
        <v>RESEARCH</v>
      </c>
      <c r="E353" s="1" t="str">
        <v>DTDC</v>
      </c>
      <c r="F353" s="1" t="str">
        <v>Monday</v>
      </c>
    </row>
    <row r="354" spans="1:6" x14ac:dyDescent="0.25">
      <c r="A354" s="2">
        <v>45908</v>
      </c>
      <c r="B354" s="1" t="str">
        <v>D3002950415</v>
      </c>
      <c r="C354" s="1" t="str">
        <v>Delivered</v>
      </c>
      <c r="D354" s="1" t="str">
        <v>IISER MOHALI</v>
      </c>
      <c r="E354" s="1" t="str">
        <v>DTDC</v>
      </c>
      <c r="F354" s="1" t="str">
        <v>Monday</v>
      </c>
    </row>
    <row r="355" spans="1:6" x14ac:dyDescent="0.25">
      <c r="A355" s="2">
        <v>45908</v>
      </c>
      <c r="B355" s="1" t="str">
        <v>D3002950416</v>
      </c>
      <c r="C355" s="1" t="str">
        <v>Delivered</v>
      </c>
      <c r="D355" s="1" t="str">
        <v>VECTOR</v>
      </c>
      <c r="E355" s="1" t="str">
        <v>DTDC</v>
      </c>
      <c r="F355" s="1" t="str">
        <v>Monday</v>
      </c>
    </row>
    <row r="356" spans="1:6" x14ac:dyDescent="0.25">
      <c r="A356" s="2">
        <v>45908</v>
      </c>
      <c r="B356" s="1" t="str">
        <v>D3002950417</v>
      </c>
      <c r="C356" s="1" t="str">
        <v>Delivered</v>
      </c>
      <c r="D356" s="1" t="str">
        <v>ESSENCE</v>
      </c>
      <c r="E356" s="1" t="str">
        <v>DTDC</v>
      </c>
      <c r="F356" s="1" t="str">
        <v>Monday</v>
      </c>
    </row>
    <row r="357" spans="1:6" x14ac:dyDescent="0.25">
      <c r="A357" s="2">
        <v>45913</v>
      </c>
      <c r="B357" s="1" t="str">
        <v>D3003568451</v>
      </c>
      <c r="C357" s="1" t="str">
        <v>Delivered</v>
      </c>
      <c r="D357" s="1" t="str">
        <v>MEDLIFE</v>
      </c>
      <c r="E357" s="1" t="str">
        <v>DTDC</v>
      </c>
      <c r="F357" s="1" t="str">
        <v>Saturday</v>
      </c>
    </row>
    <row r="358" spans="1:6" x14ac:dyDescent="0.25">
      <c r="A358" s="2">
        <v>45915</v>
      </c>
      <c r="B358" s="1" t="str">
        <v>D3003568486</v>
      </c>
      <c r="C358" s="1" t="str">
        <v>Delivered</v>
      </c>
      <c r="D358" s="1" t="str">
        <v>IMTECH</v>
      </c>
      <c r="E358" s="1" t="str">
        <v>DTDC</v>
      </c>
      <c r="F358" s="1" t="str">
        <v>Monday</v>
      </c>
    </row>
    <row r="359" spans="1:6" x14ac:dyDescent="0.25">
      <c r="A359" s="2">
        <v>45915</v>
      </c>
      <c r="B359" s="1" t="str">
        <v>D3003568487</v>
      </c>
      <c r="C359" s="1" t="str">
        <v>Delivered</v>
      </c>
      <c r="D359" s="1" t="str">
        <v>RESEARCH</v>
      </c>
      <c r="E359" s="1" t="str">
        <v>DTDC</v>
      </c>
      <c r="F359" s="1" t="str">
        <v>Monday</v>
      </c>
    </row>
    <row r="360" spans="1:6" x14ac:dyDescent="0.25">
      <c r="A360" s="2">
        <v>45915</v>
      </c>
      <c r="B360" s="1" t="str">
        <v>D3003568488</v>
      </c>
      <c r="C360" s="1" t="str">
        <v>Delivered</v>
      </c>
      <c r="D360" s="1" t="str">
        <v>VECTOR</v>
      </c>
      <c r="E360" s="1" t="str">
        <v>DTDC</v>
      </c>
      <c r="F360" s="1" t="str">
        <v>Monday</v>
      </c>
    </row>
    <row r="361" spans="1:6" x14ac:dyDescent="0.25">
      <c r="A361" s="2">
        <v>45868</v>
      </c>
      <c r="B361" s="1" t="str">
        <v>Expired</v>
      </c>
      <c r="C361" s="1" t="str">
        <v>Expired</v>
      </c>
      <c r="D361" s="1" t="str">
        <v>EXPIRED</v>
      </c>
      <c r="E361" s="1" t="str">
        <v>Other</v>
      </c>
      <c r="F361" s="1" t="str">
        <v>Wednesday</v>
      </c>
    </row>
    <row r="362" spans="1:6" x14ac:dyDescent="0.25">
      <c r="A362" s="2">
        <v>45903</v>
      </c>
      <c r="B362" s="1" t="str">
        <v>PORTER</v>
      </c>
      <c r="C362" s="1" t="str">
        <v>PORTER</v>
      </c>
      <c r="D362" s="1" t="str">
        <v>IGIB</v>
      </c>
      <c r="E362" s="1" t="str">
        <v>Other</v>
      </c>
      <c r="F362" s="1" t="str">
        <v>Wednesday</v>
      </c>
    </row>
    <row r="363" spans="1:6" x14ac:dyDescent="0.25">
      <c r="A363" s="2">
        <v>45854</v>
      </c>
      <c r="B363" s="1" t="str">
        <v>WILL BE BILLED</v>
      </c>
      <c r="C363" s="1" t="str">
        <v>PRIYANKA MADAM</v>
      </c>
      <c r="D363" s="1" t="str">
        <v>Aiims</v>
      </c>
      <c r="E363" s="1" t="str">
        <v>Other</v>
      </c>
      <c r="F363" s="1" t="str">
        <v>Wednesday</v>
      </c>
    </row>
    <row r="364" spans="1:6" x14ac:dyDescent="0.25">
      <c r="A364" s="2">
        <v>45859</v>
      </c>
      <c r="B364" s="1" t="str">
        <v>with M Bio</v>
      </c>
      <c r="C364" s="1" t="str">
        <v>With M Biotehc</v>
      </c>
      <c r="D364" s="1" t="str">
        <v>HKP</v>
      </c>
      <c r="E364" s="1" t="str">
        <v>Other</v>
      </c>
      <c r="F364" s="1" t="str">
        <v>Monday</v>
      </c>
    </row>
    <row r="365" spans="1:6" x14ac:dyDescent="0.25">
      <c r="A365" s="2" t="str">
        <v xml:space="preserve"> </v>
      </c>
      <c r="B365" s="1">
        <v>0</v>
      </c>
      <c r="C365" s="1" t="str">
        <v xml:space="preserve"> </v>
      </c>
      <c r="D365" s="1" t="e">
        <v>#N/A</v>
      </c>
      <c r="E365" s="1" t="str">
        <v>Bluedart</v>
      </c>
      <c r="F365" s="1" t="str">
        <v xml:space="preserve"> </v>
      </c>
    </row>
    <row r="366" spans="1:6" x14ac:dyDescent="0.25">
      <c r="A366" s="2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2025-09-18T12:46:04Z</dcterms:modified>
  <cp:contentStatus/>
</cp:coreProperties>
</file>