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DA0CAB2-EAC3-4787-BE42-E77B219E239E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<sst xmlns="http://schemas.openxmlformats.org/spreadsheetml/2006/main" count="18819" uniqueCount="3623">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</sst>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" activePane="bottomLeft" state="frozen"/>
      <selection sqref="A1:C37"/>
      <selection pane="bottomLeft" activeCell="A2" sqref="A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57"/>
      <c r="P2553" s="26" t="s">
        <v>43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57"/>
      <c r="P2562" s="26" t="s">
        <v>43</v>
      </c>
      <c r="Q2562" s="26"/>
      <c r="R2562" s="26"/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57"/>
      <c r="P2582" s="26" t="s">
        <v>43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57"/>
      <c r="P2584" s="26" t="s">
        <v>43</v>
      </c>
      <c r="Q2584" s="26"/>
      <c r="R2584" s="26"/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57"/>
      <c r="P2585" s="26" t="s">
        <v>43</v>
      </c>
      <c r="Q2585" s="26"/>
      <c r="R2585" s="26"/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57"/>
      <c r="P2670" s="26" t="s">
        <v>43</v>
      </c>
      <c r="Q2670" s="26"/>
      <c r="R2670" s="26"/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57"/>
      <c r="P2707" s="26" t="s">
        <v>255</v>
      </c>
      <c r="Q2707" s="26"/>
      <c r="R2707" s="26"/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57"/>
      <c r="P2719" s="26" t="s">
        <v>255</v>
      </c>
      <c r="Q2719" s="26"/>
      <c r="R2719" s="26"/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57"/>
      <c r="P2720" s="26" t="s">
        <v>255</v>
      </c>
      <c r="Q2720" s="26"/>
      <c r="R2720" s="26"/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57"/>
      <c r="P2721" s="26" t="s">
        <v>255</v>
      </c>
      <c r="Q2721" s="26"/>
      <c r="R2721" s="26"/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57"/>
      <c r="P2722" s="26" t="s">
        <v>255</v>
      </c>
      <c r="Q2722" s="26"/>
      <c r="R2722" s="26"/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57"/>
      <c r="P2723" s="26" t="s">
        <v>255</v>
      </c>
      <c r="Q2723" s="26"/>
      <c r="R2723" s="26"/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57"/>
      <c r="P2724" s="26" t="s">
        <v>255</v>
      </c>
      <c r="Q2724" s="26"/>
      <c r="R2724" s="26"/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57"/>
      <c r="P2725" s="26" t="s">
        <v>255</v>
      </c>
      <c r="Q2725" s="26"/>
      <c r="R2725" s="26"/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57"/>
      <c r="P2726" s="26" t="s">
        <v>255</v>
      </c>
      <c r="Q2726" s="26"/>
      <c r="R2726" s="26"/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57"/>
      <c r="P2727" s="26" t="s">
        <v>255</v>
      </c>
      <c r="Q2727" s="26"/>
      <c r="R2727" s="26"/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57"/>
      <c r="P2728" s="26" t="s">
        <v>255</v>
      </c>
      <c r="Q2728" s="26"/>
      <c r="R2728" s="26"/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57"/>
      <c r="P2729" s="26" t="s">
        <v>255</v>
      </c>
      <c r="Q2729" s="26"/>
      <c r="R2729" s="26"/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57"/>
      <c r="P2730" s="26" t="s">
        <v>255</v>
      </c>
      <c r="Q2730" s="26"/>
      <c r="R2730" s="26"/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57"/>
      <c r="P2735" s="26" t="s">
        <v>255</v>
      </c>
      <c r="Q2735" s="26"/>
      <c r="R2735" s="26"/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7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6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58155668325</v>
      </c>
      <c r="J4" s="1">
        <v>0</v>
      </c>
      <c r="K4" s="1" t="str">
        <v>IISER PUNE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58155693046</v>
      </c>
      <c r="J5" s="1">
        <v>0</v>
      </c>
      <c r="K5" s="1" t="str">
        <v>IIT KANPUR</v>
      </c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 t="str">
        <v>D3003568488</v>
      </c>
      <c r="J6" s="1">
        <v>0</v>
      </c>
      <c r="K6" s="1" t="str">
        <v>VECTOR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str" cm="1">
        <f t="array" ref="M9">_xlfn._xlws.SORT(_xlfn.TEXTJOIN(",", TRUE, _xlfn._xlws.FILTER(I:I, LEFT(I:I,1)="D")))</f>
        <v>D3003568488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52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46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MABTECH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14</v>
      </c>
      <c r="L12" s="1" t="str">
        <v>MIRANDA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14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MOHAN SIR</v>
      </c>
      <c r="M13" s="1">
        <v>-20</v>
      </c>
      <c r="N13" s="1" t="str">
        <v>Dharmacon</v>
      </c>
      <c r="O13" s="1">
        <v>0</v>
      </c>
      <c r="P13" s="1" t="str">
        <v>Lucknow</v>
      </c>
      <c r="Q13" s="1" t="str">
        <v>Mohan Sir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Nanogen Healthcare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Priyanka Madam</v>
      </c>
      <c r="R14" s="1">
        <f t="shared" si="1"/>
        <v>1</v>
      </c>
      <c r="S14" s="1" t="str">
        <f>VLOOKUP(P14,'Customer List'!C:D,2,)</f>
        <v>Local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>
        <f t="shared" si="1"/>
        <v>1</v>
      </c>
      <c r="S15" s="1" t="str">
        <f>VLOOKUP(P15,'Customer List'!C:D,2,)</f>
        <v>STOCK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12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12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17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>
        <f t="shared" si="1"/>
        <v>1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>
        <f t="shared" si="1"/>
        <v>23</v>
      </c>
      <c r="S19" s="1" t="str">
        <f>VLOOKUP(P19,'Customer List'!C:D,2,)</f>
        <v>STOCK</v>
      </c>
    </row>
    <row r="20" spans="1:19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RCB</v>
      </c>
      <c r="M20" s="1">
        <v>4</v>
      </c>
      <c r="N20" s="1" t="str">
        <v>BioXcell</v>
      </c>
      <c r="O20" s="1">
        <v>0</v>
      </c>
      <c r="P20" s="1" t="str">
        <v>Delhi</v>
      </c>
      <c r="Q20" s="1" t="str">
        <v>Priyanka Madam</v>
      </c>
      <c r="R20" s="1">
        <f t="shared" si="1"/>
        <v>1</v>
      </c>
      <c r="S20" s="1" t="str">
        <f>VLOOKUP(P20,'Customer List'!C:D,2,)</f>
        <v>Local</v>
      </c>
    </row>
    <row r="21" spans="1:19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12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Priyanka Madam</v>
      </c>
      <c r="R21" s="1">
        <f t="shared" si="1"/>
        <v>12</v>
      </c>
      <c r="S21" s="1" t="str">
        <f>VLOOKUP(P21,'Customer List'!C:D,2,)</f>
        <v>Local</v>
      </c>
    </row>
    <row r="22" spans="1:19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RCB</v>
      </c>
      <c r="M22" s="1">
        <v>4</v>
      </c>
      <c r="N22" s="1" t="str">
        <v>Dharmacon</v>
      </c>
      <c r="O22" s="1">
        <v>0</v>
      </c>
      <c r="P22" s="1" t="str">
        <v>Delhi</v>
      </c>
      <c r="Q22" s="1" t="str">
        <v>Priyanka Madam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>
        <f t="shared" si="1"/>
        <v>5</v>
      </c>
      <c r="S23" s="1" t="str">
        <f>VLOOKUP(P23,'Customer List'!C:D,2,)</f>
        <v>Local</v>
      </c>
    </row>
    <row r="24" spans="1:19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Shubh Sales</v>
      </c>
      <c r="M24" s="1">
        <v>-80</v>
      </c>
      <c r="N24" s="1" t="str">
        <v>BPS</v>
      </c>
      <c r="O24" s="1">
        <v>0</v>
      </c>
      <c r="P24" s="1" t="str">
        <v>JAIPUR</v>
      </c>
      <c r="Q24" s="1" t="str">
        <v>Saturday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2</v>
      </c>
      <c r="L25" s="1" t="str">
        <v>SOLUTION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2</v>
      </c>
      <c r="S25" s="1" t="str">
        <f>VLOOKUP(P25,'Customer List'!C:D,2,)</f>
        <v>Local</v>
      </c>
    </row>
    <row r="26" spans="1:19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>
        <f t="shared" si="1"/>
        <v>2</v>
      </c>
      <c r="S26" s="1" t="str">
        <f>VLOOKUP(P26,'Customer List'!C:D,2,)</f>
        <v>Local</v>
      </c>
    </row>
    <row r="27" spans="1:19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3</v>
      </c>
      <c r="L27" s="1" t="str">
        <v>STOCK</v>
      </c>
      <c r="M27" s="1">
        <v>4</v>
      </c>
      <c r="N27" s="1" t="str">
        <v>BioLegend</v>
      </c>
      <c r="O27" s="1" t="str">
        <v>FOC Informed By Priya Madam and informed to SM Sir</v>
      </c>
      <c r="P27" s="1" t="str">
        <v>STOCK</v>
      </c>
      <c r="Q27" s="1" t="str">
        <v>Stock</v>
      </c>
      <c r="R27" s="1">
        <f t="shared" si="1"/>
        <v>3</v>
      </c>
      <c r="S27" s="1" t="str">
        <f>VLOOKUP(P27,'Customer List'!C:D,2,)</f>
        <v>STOCK</v>
      </c>
    </row>
    <row r="28" spans="1:19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>
        <f t="shared" si="1"/>
        <v>1</v>
      </c>
      <c r="S28" s="1" t="str">
        <f>VLOOKUP(P28,'Customer List'!C:D,2,)</f>
        <v>STOCK</v>
      </c>
    </row>
    <row r="29" spans="1:19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3</v>
      </c>
      <c r="L29" s="1" t="str">
        <v>STOCK</v>
      </c>
      <c r="M29" s="1">
        <v>-20</v>
      </c>
      <c r="N29" s="1" t="str">
        <v>BioLegend</v>
      </c>
      <c r="O29" s="1" t="str">
        <v xml:space="preserve">Same item dispatched to Aiims from Opening Stock </v>
      </c>
      <c r="P29" s="1" t="str">
        <v>STOCK</v>
      </c>
      <c r="Q29" s="1" t="str">
        <v>Stock</v>
      </c>
      <c r="R29" s="1">
        <f t="shared" si="1"/>
        <v>3</v>
      </c>
      <c r="S29" s="1" t="str">
        <f>VLOOKUP(P29,'Customer List'!C:D,2,)</f>
        <v>STOCK</v>
      </c>
    </row>
    <row r="30" spans="1:19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>
        <f t="shared" si="1"/>
        <v>2</v>
      </c>
      <c r="S30" s="1" t="str">
        <f>VLOOKUP(P30,'Customer List'!C:D,2,)</f>
        <v>STOCK</v>
      </c>
    </row>
    <row r="31" spans="1:19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>
        <f t="shared" si="1"/>
        <v>1</v>
      </c>
      <c r="S31" s="1" t="str">
        <f>VLOOKUP(P31,'Customer List'!C:D,2,)</f>
        <v>STOCK</v>
      </c>
    </row>
    <row r="32" spans="1:19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9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>
        <f t="shared" si="1"/>
        <v>9</v>
      </c>
      <c r="S32" s="1" t="str">
        <f>VLOOKUP(P32,'Customer List'!C:D,2,)</f>
        <v>STOCK</v>
      </c>
    </row>
    <row r="33" spans="1:19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>
        <f t="shared" si="1"/>
        <v>1</v>
      </c>
      <c r="S33" s="1" t="str">
        <f>VLOOKUP(P33,'Customer List'!C:D,2,)</f>
        <v>STOCK</v>
      </c>
    </row>
    <row r="34" spans="1:19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5</v>
      </c>
      <c r="S34" s="1" t="str">
        <f>VLOOKUP(P34,'Customer List'!C:D,2,)</f>
        <v>STOCK</v>
      </c>
    </row>
    <row r="35" spans="1:19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>
        <v>0</v>
      </c>
      <c r="G35" s="1" t="str">
        <v>Lucknow</v>
      </c>
      <c r="H35" s="1" t="str">
        <v>Mohan Sir</v>
      </c>
      <c r="K35" s="1">
        <f t="shared" si="2"/>
        <v>6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6</v>
      </c>
      <c r="S35" s="1" t="str">
        <f>VLOOKUP(P35,'Customer List'!C:D,2,)</f>
        <v>STOCK</v>
      </c>
    </row>
    <row r="36" spans="1:19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>
        <v>0</v>
      </c>
      <c r="G36" s="1" t="str">
        <v>Delhi</v>
      </c>
      <c r="H36" s="1" t="str">
        <v>Priyanka Madam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>
        <f t="shared" si="3"/>
        <v>2</v>
      </c>
      <c r="S36" s="1" t="str">
        <f>VLOOKUP(P36,'Customer List'!C:D,2,)</f>
        <v>STOCK</v>
      </c>
    </row>
    <row r="37" spans="1:19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Set of 4 item code (N-187978-01-0020, N-187978-02-0020, N-187978-03-0020, N-187978-04-0020)</v>
      </c>
      <c r="G37" s="1" t="str">
        <v>STOCK</v>
      </c>
      <c r="H37" s="1" t="str">
        <v>Stock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>
        <f t="shared" si="3"/>
        <v>2</v>
      </c>
      <c r="S37" s="1" t="str">
        <f>VLOOKUP(P37,'Customer List'!C:D,2,)</f>
        <v>STOCK</v>
      </c>
    </row>
    <row r="38" spans="1:19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>
        <f t="shared" si="3"/>
        <v>3</v>
      </c>
      <c r="S38" s="1" t="str">
        <f>VLOOKUP(P38,'Customer List'!C:D,2,)</f>
        <v>STOCK</v>
      </c>
    </row>
    <row r="39" spans="1:19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3</v>
      </c>
      <c r="L39" s="1" t="str">
        <v>STOCK</v>
      </c>
      <c r="M39" s="1" t="str">
        <v>rt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>
        <f t="shared" si="3"/>
        <v>3</v>
      </c>
      <c r="S39" s="1" t="str">
        <f>VLOOKUP(P39,'Customer List'!C:D,2,)</f>
        <v>STOCK</v>
      </c>
    </row>
    <row r="40" spans="1:19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>
        <f t="shared" si="3"/>
        <v>3</v>
      </c>
      <c r="S40" s="1" t="str">
        <f>VLOOKUP(P40,'Customer List'!C:D,2,)</f>
        <v>STOCK</v>
      </c>
    </row>
    <row r="41" spans="1:19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>
        <f t="shared" si="3"/>
        <v>7</v>
      </c>
      <c r="S41" s="1" t="str">
        <f>VLOOKUP(P41,'Customer List'!C:D,2,)</f>
        <v>STOCK</v>
      </c>
    </row>
    <row r="42" spans="1:19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71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>
        <f t="shared" si="3"/>
        <v>71</v>
      </c>
      <c r="S42" s="1" t="str">
        <f>VLOOKUP(P42,'Customer List'!C:D,2,)</f>
        <v>STOCK</v>
      </c>
    </row>
    <row r="43" spans="1:19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28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>
        <f t="shared" si="3"/>
        <v>28</v>
      </c>
      <c r="S43" s="1" t="str">
        <f>VLOOKUP(P43,'Customer List'!C:D,2,)</f>
        <v>STOCK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11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>
        <f t="shared" si="3"/>
        <v>11</v>
      </c>
      <c r="S44" s="1" t="str">
        <f>VLOOKUP(P44,'Customer List'!C:D,2,)</f>
        <v>STOCK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1</v>
      </c>
      <c r="L45" s="1" t="str">
        <v>STOCK</v>
      </c>
      <c r="M45" s="1">
        <v>4</v>
      </c>
      <c r="N45" s="1" t="str">
        <v>BioLegend</v>
      </c>
      <c r="O45" s="1">
        <v>0</v>
      </c>
      <c r="P45" s="1" t="str">
        <v>STOCK</v>
      </c>
      <c r="Q45" s="1" t="str">
        <v>Priyanka Madam</v>
      </c>
      <c r="R45" s="1">
        <f t="shared" si="3"/>
        <v>1</v>
      </c>
      <c r="S45" s="1" t="str">
        <f>VLOOKUP(P45,'Customer List'!C:D,2,)</f>
        <v>STOCK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>
        <f t="shared" si="3"/>
        <v>4</v>
      </c>
      <c r="S46" s="1" t="str">
        <f>VLOOKUP(P46,'Customer List'!C:D,2,)</f>
        <v>STOCK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K47" s="1">
        <f t="shared" si="2"/>
        <v>4</v>
      </c>
      <c r="L47" s="1" t="str">
        <v>Stock</v>
      </c>
      <c r="M47" s="1">
        <v>4</v>
      </c>
      <c r="N47" s="1" t="str">
        <v>Dharmacon</v>
      </c>
      <c r="O47" s="1" t="str">
        <v>Retrun From IGIB , Invoice Number 1058</v>
      </c>
      <c r="P47" s="1" t="str">
        <v>STOCK</v>
      </c>
      <c r="Q47" s="1" t="str">
        <v>Stock</v>
      </c>
      <c r="R47" s="1">
        <f t="shared" si="3"/>
        <v>4</v>
      </c>
      <c r="S47" s="1" t="str">
        <f>VLOOKUP(P47,'Customer List'!C:D,2,)</f>
        <v>STOCK</v>
      </c>
    </row>
    <row r="48" spans="1:19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K48" s="1">
        <f t="shared" si="2"/>
        <v>6</v>
      </c>
      <c r="L48" s="1" t="str">
        <v>Stock</v>
      </c>
      <c r="M48" s="1">
        <v>4</v>
      </c>
      <c r="N48" s="1" t="str">
        <v>BioLegend</v>
      </c>
      <c r="O48" s="1" t="str">
        <v>Demo Kit Mohan Sir</v>
      </c>
      <c r="P48" s="1" t="str">
        <v>STOCK</v>
      </c>
      <c r="Q48" s="1" t="str">
        <v>DemoKit (Mohan Sir)</v>
      </c>
      <c r="R48" s="1">
        <f t="shared" si="3"/>
        <v>6</v>
      </c>
      <c r="S48" s="1" t="str">
        <f>VLOOKUP(P48,'Customer List'!C:D,2,)</f>
        <v>STOCK</v>
      </c>
    </row>
    <row r="49" spans="1:19" x14ac:dyDescent="0.25">
      <c r="A49" s="1" t="str">
        <v>BP0075-1</v>
      </c>
      <c r="B49" s="1">
        <v>1</v>
      </c>
      <c r="C49" s="1" t="str">
        <v>RCB</v>
      </c>
      <c r="D49" s="1">
        <v>4</v>
      </c>
      <c r="E49" s="1" t="str">
        <v>BioXcell</v>
      </c>
      <c r="F49" s="1">
        <v>0</v>
      </c>
      <c r="G49" s="1" t="str">
        <v>Delhi</v>
      </c>
      <c r="H49" s="1" t="str">
        <v>Priyanka Madam</v>
      </c>
      <c r="K49" s="1">
        <f t="shared" si="2"/>
        <v>4</v>
      </c>
      <c r="L49" s="1" t="str">
        <v>SYNGENE</v>
      </c>
      <c r="M49" s="1">
        <v>-20</v>
      </c>
      <c r="N49" s="1" t="str">
        <v>MABTECH</v>
      </c>
      <c r="O49" s="1">
        <v>0</v>
      </c>
      <c r="P49" s="1" t="str">
        <v>Banglore</v>
      </c>
      <c r="Q49" s="1" t="str">
        <v>Saturday</v>
      </c>
      <c r="R49" s="1">
        <f t="shared" si="3"/>
        <v>4</v>
      </c>
      <c r="S49" s="1" t="str">
        <f>VLOOKUP(P49,'Customer List'!C:D,2,)</f>
        <v>OutStation</v>
      </c>
    </row>
    <row r="50" spans="1:19" x14ac:dyDescent="0.25">
      <c r="A50" s="1" t="str">
        <v>CTM-1172803</v>
      </c>
      <c r="B50" s="1">
        <v>1</v>
      </c>
      <c r="C50" s="1" t="str">
        <v>RCB</v>
      </c>
      <c r="D50" s="1">
        <v>-20</v>
      </c>
      <c r="E50" s="1" t="str">
        <v>Dharmacon</v>
      </c>
      <c r="F50" s="1">
        <v>0</v>
      </c>
      <c r="G50" s="1" t="str">
        <v>Delhi</v>
      </c>
      <c r="H50" s="1" t="str">
        <v>Priyanka Madam</v>
      </c>
      <c r="K50" s="1">
        <f t="shared" si="2"/>
        <v>6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 t="str">
        <v>Priyanka Madam</v>
      </c>
      <c r="R50" s="1">
        <f t="shared" si="3"/>
        <v>6</v>
      </c>
      <c r="S50" s="1" t="str">
        <f>VLOOKUP(P50,'Customer List'!C:D,2,)</f>
        <v>Local</v>
      </c>
    </row>
    <row r="51" spans="1:19" x14ac:dyDescent="0.25">
      <c r="A51" s="1" t="str">
        <v>CTM-1172804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Priyanka Madam</v>
      </c>
      <c r="K51" s="1">
        <f t="shared" si="2"/>
        <v>1</v>
      </c>
      <c r="L51" s="1" t="str">
        <v>VISHAL</v>
      </c>
      <c r="M51" s="1">
        <v>4</v>
      </c>
      <c r="N51" s="1" t="str">
        <v>BioLegend</v>
      </c>
      <c r="O51" s="1" t="str">
        <v>Demo Vail</v>
      </c>
      <c r="P51" s="1" t="str">
        <v>Noida</v>
      </c>
      <c r="Q51" s="1" t="str">
        <v>VISHAL Demo Vail</v>
      </c>
      <c r="R51" s="1">
        <f t="shared" si="3"/>
        <v>1</v>
      </c>
      <c r="S51" s="1" t="str">
        <f>VLOOKUP(P51,'Customer List'!C:D,2,)</f>
        <v>Local</v>
      </c>
    </row>
    <row r="52" spans="1:19" x14ac:dyDescent="0.25">
      <c r="A52" s="1" t="str">
        <v>CTM-1172805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Priyanka Madam</v>
      </c>
      <c r="K52" s="1">
        <f t="shared" si="2"/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CTM-1172806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Priyanka Madam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CTM-1172807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Priyanka Madam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CTM-1172808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Priyanka Madam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CTM-1172820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Priyanka Madam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CTM-1172821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CTM-1172822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 t="str">
        <v>CTM-1172816</v>
      </c>
      <c r="B59" s="1">
        <v>1</v>
      </c>
      <c r="C59" s="1" t="str">
        <v>RCB</v>
      </c>
      <c r="D59" s="1">
        <v>-20</v>
      </c>
      <c r="E59" s="1" t="str">
        <v>Dharmacon</v>
      </c>
      <c r="F59" s="1">
        <v>0</v>
      </c>
      <c r="G59" s="1" t="str">
        <v>Delhi</v>
      </c>
      <c r="H59" s="1" t="str">
        <v>Priyanka Madam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CTM-1172817</v>
      </c>
      <c r="B60" s="1">
        <v>1</v>
      </c>
      <c r="C60" s="1" t="str">
        <v>RCB</v>
      </c>
      <c r="D60" s="1">
        <v>-20</v>
      </c>
      <c r="E60" s="1" t="str">
        <v>Dharmacon</v>
      </c>
      <c r="F60" s="1">
        <v>0</v>
      </c>
      <c r="G60" s="1" t="str">
        <v>Delhi</v>
      </c>
      <c r="H60" s="1" t="str">
        <v>Priyanka Madam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CTM-1172819</v>
      </c>
      <c r="B61" s="1">
        <v>1</v>
      </c>
      <c r="C61" s="1" t="str">
        <v>RCB</v>
      </c>
      <c r="D61" s="1">
        <v>-20</v>
      </c>
      <c r="E61" s="1" t="str">
        <v>Dharmacon</v>
      </c>
      <c r="F61" s="1">
        <v>0</v>
      </c>
      <c r="G61" s="1" t="str">
        <v>Delhi</v>
      </c>
      <c r="H61" s="1" t="str">
        <v>Priyanka Madam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 t="str">
        <v>T-2001-03</v>
      </c>
      <c r="B62" s="1">
        <v>2</v>
      </c>
      <c r="C62" s="1" t="str">
        <v>RCB</v>
      </c>
      <c r="D62" s="1">
        <v>4</v>
      </c>
      <c r="E62" s="1" t="str">
        <v>Dharmacon</v>
      </c>
      <c r="F62" s="1">
        <v>0</v>
      </c>
      <c r="G62" s="1" t="str">
        <v>Delhi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79700</v>
      </c>
      <c r="B64" s="1">
        <v>1</v>
      </c>
      <c r="C64" s="1" t="str">
        <v>Shubh Sales</v>
      </c>
      <c r="D64" s="1">
        <v>-80</v>
      </c>
      <c r="E64" s="1" t="str">
        <v>BPS</v>
      </c>
      <c r="F64" s="1">
        <v>0</v>
      </c>
      <c r="G64" s="1" t="str">
        <v>JAIPUR</v>
      </c>
      <c r="H64" s="1" t="str">
        <v>Saturday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369624</v>
      </c>
      <c r="B65" s="1">
        <v>1</v>
      </c>
      <c r="C65" s="1" t="str">
        <v>SOLUTION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514106</v>
      </c>
      <c r="B66" s="1">
        <v>1</v>
      </c>
      <c r="C66" s="1" t="str">
        <v>SOLUTION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 t="str">
        <v>SE2619T-2-1.5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>
        <v>0</v>
      </c>
      <c r="G67" s="1" t="str">
        <v>Delhi</v>
      </c>
      <c r="H67" s="1" t="str">
        <v>Sample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SE211A-10-1.5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>
        <v>0</v>
      </c>
      <c r="G68" s="1" t="str">
        <v>Delhi</v>
      </c>
      <c r="H68" s="1" t="str">
        <v>Sample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</row>
    <row r="90" spans="1:19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</row>
    <row r="91" spans="1:19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 t="str">
        <v>VS0141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16532</v>
      </c>
      <c r="B106" s="1">
        <v>20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</row>
    <row r="114" spans="1:8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424401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Priyanka Madam</v>
      </c>
    </row>
    <row r="128" spans="1:8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</row>
    <row r="129" spans="1:8" x14ac:dyDescent="0.25">
      <c r="A129" s="1" t="str">
        <v>B-003000-WB-100</v>
      </c>
      <c r="B129" s="1">
        <v>2</v>
      </c>
      <c r="C129" s="1" t="str">
        <v>Stock</v>
      </c>
      <c r="D129" s="1">
        <v>4</v>
      </c>
      <c r="E129" s="1" t="str">
        <v>Dharmacon</v>
      </c>
      <c r="F129" s="1" t="str">
        <v>Retrun From IGIB , Invoice Number 1058</v>
      </c>
      <c r="G129" s="1" t="str">
        <v>STOCK</v>
      </c>
      <c r="H129" s="1" t="str">
        <v>Stock</v>
      </c>
    </row>
    <row r="130" spans="1:8" x14ac:dyDescent="0.25">
      <c r="A130" s="1" t="str">
        <v>T-2001-01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Retrun From IGIB , Invoice Number 1058</v>
      </c>
      <c r="G130" s="1" t="str">
        <v>STOCK</v>
      </c>
      <c r="H130" s="1" t="str">
        <v>Stock</v>
      </c>
    </row>
    <row r="131" spans="1:8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Retrun From IGIB , Invoice Number 1058</v>
      </c>
      <c r="G131" s="1" t="str">
        <v>STOCK</v>
      </c>
      <c r="H131" s="1" t="str">
        <v>Stock</v>
      </c>
    </row>
    <row r="132" spans="1:8" x14ac:dyDescent="0.25">
      <c r="A132" s="1">
        <v>740811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 t="str">
        <v>Demo Kit Mohan Sir</v>
      </c>
      <c r="G132" s="1" t="str">
        <v>STOCK</v>
      </c>
      <c r="H132" s="1" t="str">
        <v>DemoKit (Mohan Sir)</v>
      </c>
    </row>
    <row r="133" spans="1:8" x14ac:dyDescent="0.25">
      <c r="A133" s="1">
        <v>741146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Demo Kit Mohan Sir</v>
      </c>
      <c r="G133" s="1" t="str">
        <v>STOCK</v>
      </c>
      <c r="H133" s="1" t="str">
        <v>DemoKit (Mohan Sir)</v>
      </c>
    </row>
    <row r="134" spans="1:8" x14ac:dyDescent="0.25">
      <c r="A134" s="1">
        <v>421101</v>
      </c>
      <c r="B134" s="1">
        <v>3</v>
      </c>
      <c r="C134" s="1" t="str">
        <v>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420301</v>
      </c>
      <c r="B136" s="1">
        <v>2</v>
      </c>
      <c r="C136" s="1" t="str">
        <v>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420801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41003</v>
      </c>
      <c r="B138" s="1">
        <v>4</v>
      </c>
      <c r="C138" s="1" t="str">
        <v>Stock</v>
      </c>
      <c r="D138" s="1" t="str">
        <v>RT</v>
      </c>
      <c r="E138" s="1" t="str">
        <v>Biotium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 t="str">
        <v>3617-1</v>
      </c>
      <c r="B139" s="1">
        <v>4</v>
      </c>
      <c r="C139" s="1" t="str">
        <v>SYNGENE</v>
      </c>
      <c r="D139" s="1">
        <v>-20</v>
      </c>
      <c r="E139" s="1" t="str">
        <v>MABTECH</v>
      </c>
      <c r="F139" s="1">
        <v>0</v>
      </c>
      <c r="G139" s="1" t="str">
        <v>Banglore</v>
      </c>
      <c r="H139" s="1" t="str">
        <v>Saturday</v>
      </c>
    </row>
    <row r="140" spans="1:8" x14ac:dyDescent="0.25">
      <c r="A140" s="1">
        <v>100527</v>
      </c>
      <c r="B140" s="1">
        <v>1</v>
      </c>
      <c r="C140" s="1" t="str">
        <v>THSTI</v>
      </c>
      <c r="D140" s="1">
        <v>4</v>
      </c>
      <c r="E140" s="1" t="str">
        <v>BioLegend</v>
      </c>
      <c r="F140" s="1">
        <v>0</v>
      </c>
      <c r="G140" s="1" t="str">
        <v>Faridabad</v>
      </c>
      <c r="H140" s="1" t="str">
        <v>Priyanka Madam</v>
      </c>
    </row>
    <row r="141" spans="1:8" x14ac:dyDescent="0.25">
      <c r="A141" s="1">
        <v>103005</v>
      </c>
      <c r="B141" s="1">
        <v>1</v>
      </c>
      <c r="C141" s="1" t="str">
        <v>THSTI</v>
      </c>
      <c r="D141" s="1">
        <v>4</v>
      </c>
      <c r="E141" s="1" t="str">
        <v>BioLegend</v>
      </c>
      <c r="F141" s="1">
        <v>0</v>
      </c>
      <c r="G141" s="1" t="str">
        <v>Faridabad</v>
      </c>
      <c r="H141" s="1" t="str">
        <v>Priyanka Madam</v>
      </c>
    </row>
    <row r="142" spans="1:8" x14ac:dyDescent="0.25">
      <c r="A142" s="1">
        <v>155903</v>
      </c>
      <c r="B142" s="1">
        <v>1</v>
      </c>
      <c r="C142" s="1" t="str">
        <v>THSTI</v>
      </c>
      <c r="D142" s="1">
        <v>4</v>
      </c>
      <c r="E142" s="1" t="str">
        <v>BioLegend</v>
      </c>
      <c r="F142" s="1">
        <v>0</v>
      </c>
      <c r="G142" s="1" t="str">
        <v>Faridabad</v>
      </c>
      <c r="H142" s="1" t="str">
        <v>Priyanka Madam</v>
      </c>
    </row>
    <row r="143" spans="1:8" x14ac:dyDescent="0.25">
      <c r="A143" s="1">
        <v>161203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>
        <v>0</v>
      </c>
      <c r="G143" s="1" t="str">
        <v>Faridabad</v>
      </c>
      <c r="H143" s="1" t="str">
        <v>Priyanka Madam</v>
      </c>
    </row>
    <row r="144" spans="1:8" x14ac:dyDescent="0.25">
      <c r="A144" s="1">
        <v>163503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>
        <v>0</v>
      </c>
      <c r="G144" s="1" t="str">
        <v>Faridabad</v>
      </c>
      <c r="H144" s="1" t="str">
        <v>Priyanka Madam</v>
      </c>
    </row>
    <row r="145" spans="1:8" x14ac:dyDescent="0.25">
      <c r="A145" s="1">
        <v>506915</v>
      </c>
      <c r="B145" s="1">
        <v>1</v>
      </c>
      <c r="C145" s="1" t="str">
        <v>THSTI</v>
      </c>
      <c r="D145" s="1">
        <v>4</v>
      </c>
      <c r="E145" s="1" t="str">
        <v>BioLegend</v>
      </c>
      <c r="F145" s="1">
        <v>0</v>
      </c>
      <c r="G145" s="1" t="str">
        <v>Faridabad</v>
      </c>
      <c r="H145" s="1" t="str">
        <v>Priyanka Madam</v>
      </c>
    </row>
    <row r="146" spans="1:8" x14ac:dyDescent="0.25">
      <c r="A146" s="1">
        <v>344613</v>
      </c>
      <c r="B146" s="1">
        <v>1</v>
      </c>
      <c r="C146" s="1" t="str">
        <v>VISHAL</v>
      </c>
      <c r="D146" s="1">
        <v>4</v>
      </c>
      <c r="E146" s="1" t="str">
        <v>BioLegend</v>
      </c>
      <c r="F146" s="1" t="str">
        <v>Demo Vail</v>
      </c>
      <c r="G146" s="1" t="str">
        <v>Noida</v>
      </c>
      <c r="H146" s="1" t="str">
        <v>VISHAL Demo Vail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2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MABTECH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MIRANDA</v>
      </c>
      <c r="B12" s="1">
        <v>4</v>
      </c>
      <c r="C12" s="1" t="str">
        <v>BioLegend</v>
      </c>
      <c r="D12" s="1">
        <v>14</v>
      </c>
      <c r="E12" s="1" t="str">
        <v>Local</v>
      </c>
      <c r="F12" s="1" t="str">
        <v>Priyanka Madam</v>
      </c>
    </row>
    <row r="13" spans="1:6" x14ac:dyDescent="0.25">
      <c r="A13" s="1" t="str">
        <v>MOHAN SIR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Mohan Sir</v>
      </c>
    </row>
    <row r="14" spans="1:6" x14ac:dyDescent="0.25">
      <c r="A14" s="1" t="str">
        <v>Nanogen Healthcare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12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4</v>
      </c>
      <c r="C20" s="1" t="str">
        <v>BioXcell</v>
      </c>
      <c r="D20" s="1">
        <v>1</v>
      </c>
      <c r="E20" s="1" t="str">
        <v>Local</v>
      </c>
      <c r="F20" s="1" t="str">
        <v>Priyanka Madam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12</v>
      </c>
      <c r="E21" s="1" t="str">
        <v>Local</v>
      </c>
      <c r="F21" s="1" t="str">
        <v>Priyanka Madam</v>
      </c>
    </row>
    <row r="22" spans="1:6" x14ac:dyDescent="0.25">
      <c r="A22" s="1" t="str">
        <v>RCB</v>
      </c>
      <c r="B22" s="1">
        <v>4</v>
      </c>
      <c r="C22" s="1" t="str">
        <v>Dharmacon</v>
      </c>
      <c r="D22" s="1">
        <v>2</v>
      </c>
      <c r="E22" s="1" t="str">
        <v>Local</v>
      </c>
      <c r="F22" s="1" t="str">
        <v>Priyanka Madam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Shubh Sales</v>
      </c>
      <c r="B24" s="1">
        <v>-80</v>
      </c>
      <c r="C24" s="1" t="str">
        <v>BPS</v>
      </c>
      <c r="D24" s="1">
        <v>1</v>
      </c>
      <c r="E24" s="1" t="str">
        <v>OutStation</v>
      </c>
      <c r="F24" s="1" t="str">
        <v>Saturday</v>
      </c>
    </row>
    <row r="25" spans="1:6" x14ac:dyDescent="0.25">
      <c r="A25" s="1" t="str">
        <v>SOLUTION</v>
      </c>
      <c r="B25" s="1">
        <v>4</v>
      </c>
      <c r="C25" s="1" t="str">
        <v>BioLegend</v>
      </c>
      <c r="D25" s="1">
        <v>2</v>
      </c>
      <c r="E25" s="1" t="str">
        <v>Local</v>
      </c>
      <c r="F25" s="1" t="str">
        <v>Priyanka Madam</v>
      </c>
    </row>
    <row r="26" spans="1:6" x14ac:dyDescent="0.25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9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6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Genexis Biotech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Intron</v>
      </c>
      <c r="D41" s="1">
        <v>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71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Mp Bio</v>
      </c>
      <c r="D43" s="1">
        <v>28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Mp Bio</v>
      </c>
      <c r="D44" s="1">
        <v>11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BioLegend</v>
      </c>
      <c r="D45" s="1">
        <v>4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Dharmacon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6</v>
      </c>
      <c r="E47" s="1" t="str">
        <v>STOCK</v>
      </c>
      <c r="F47" s="1" t="str">
        <v>DemoKit (Mohan Sir)</v>
      </c>
    </row>
    <row r="48" spans="1:6" x14ac:dyDescent="0.25">
      <c r="A48" s="1" t="str">
        <v>SYNGENE</v>
      </c>
      <c r="B48" s="1">
        <v>-20</v>
      </c>
      <c r="C48" s="1" t="str">
        <v>MABTECH</v>
      </c>
      <c r="D48" s="1">
        <v>4</v>
      </c>
      <c r="E48" s="1" t="str">
        <v>OutStation</v>
      </c>
      <c r="F48" s="1" t="str">
        <v>Saturday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6</v>
      </c>
      <c r="E49" s="1" t="str">
        <v>Local</v>
      </c>
      <c r="F49" s="1" t="str">
        <v>Priyanka Madam</v>
      </c>
    </row>
    <row r="50" spans="1:6" x14ac:dyDescent="0.25">
      <c r="A50" s="1" t="str">
        <v>VISHAL</v>
      </c>
      <c r="B50" s="1">
        <v>4</v>
      </c>
      <c r="C50" s="1" t="str">
        <v>BioLegend</v>
      </c>
      <c r="D50" s="1">
        <v>1</v>
      </c>
      <c r="E50" s="1" t="str">
        <v>Local</v>
      </c>
      <c r="F50" s="1" t="str">
        <v>VISHAL Demo Vail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 t="e">
        <v>#N/A</v>
      </c>
      <c r="F51" s="1">
        <v>0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6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58155668325</v>
      </c>
      <c r="C3" s="1">
        <v>0</v>
      </c>
      <c r="D3" s="1" t="str">
        <v>IISER PUNE</v>
      </c>
    </row>
    <row r="4" spans="1:4" x14ac:dyDescent="0.25">
      <c r="A4" s="2">
        <v>45915</v>
      </c>
      <c r="B4" s="1">
        <v>58155693046</v>
      </c>
      <c r="C4" s="1">
        <v>0</v>
      </c>
      <c r="D4" s="1" t="str">
        <v>IIT KANPUR</v>
      </c>
    </row>
    <row r="5" spans="1:4" x14ac:dyDescent="0.25">
      <c r="A5" s="2">
        <v>45915</v>
      </c>
      <c r="B5" s="1" t="str">
        <v>D3003568488</v>
      </c>
      <c r="C5" s="1">
        <v>0</v>
      </c>
      <c r="D5" s="1" t="str">
        <v>VECTOR</v>
      </c>
    </row>
    <row r="6" spans="1:4" x14ac:dyDescent="0.25">
      <c r="A6" s="2">
        <v>0</v>
      </c>
      <c r="B6" s="1">
        <v>0</v>
      </c>
      <c r="C6" s="1">
        <v>0</v>
      </c>
      <c r="D6" s="1">
        <v>0</v>
      </c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46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 t="str">
        <v>Lucknow</v>
      </c>
      <c r="G35" s="1" t="str">
        <v>Mohan Sir</v>
      </c>
      <c r="H35" s="1" t="str">
        <f>VLOOKUP(C35,'Customer List'!B:D,3,)</f>
        <v>OutStation</v>
      </c>
    </row>
    <row r="36" spans="1:8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 t="str">
        <v>Delhi</v>
      </c>
      <c r="G36" s="1" t="str">
        <v>Priyanka Madam</v>
      </c>
      <c r="H36" s="1" t="str">
        <f>VLOOKUP(C36,'Customer List'!B:D,3,)</f>
        <v>Local</v>
      </c>
    </row>
    <row r="37" spans="1:8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 t="str">
        <v>BP0075-1</v>
      </c>
      <c r="B49" s="1">
        <v>1</v>
      </c>
      <c r="C49" s="1" t="str">
        <v>RCB</v>
      </c>
      <c r="D49" s="1">
        <v>4</v>
      </c>
      <c r="E49" s="1" t="str">
        <v>BioXcell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CTM-1172803</v>
      </c>
      <c r="B50" s="1">
        <v>1</v>
      </c>
      <c r="C50" s="1" t="str">
        <v>RCB</v>
      </c>
      <c r="D50" s="1">
        <v>-20</v>
      </c>
      <c r="E50" s="1" t="str">
        <v>Dharmacon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CTM-1172804</v>
      </c>
      <c r="B51" s="1">
        <v>1</v>
      </c>
      <c r="C51" s="1" t="str">
        <v>RCB</v>
      </c>
      <c r="D51" s="1">
        <v>-20</v>
      </c>
      <c r="E51" s="1" t="str">
        <v>Dharmacon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CTM-1172805</v>
      </c>
      <c r="B52" s="1">
        <v>1</v>
      </c>
      <c r="C52" s="1" t="str">
        <v>RCB</v>
      </c>
      <c r="D52" s="1">
        <v>-20</v>
      </c>
      <c r="E52" s="1" t="str">
        <v>Dharmacon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CTM-1172806</v>
      </c>
      <c r="B53" s="1">
        <v>1</v>
      </c>
      <c r="C53" s="1" t="str">
        <v>RCB</v>
      </c>
      <c r="D53" s="1">
        <v>-20</v>
      </c>
      <c r="E53" s="1" t="str">
        <v>Dharmacon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CTM-1172807</v>
      </c>
      <c r="B54" s="1">
        <v>1</v>
      </c>
      <c r="C54" s="1" t="str">
        <v>RCB</v>
      </c>
      <c r="D54" s="1">
        <v>-20</v>
      </c>
      <c r="E54" s="1" t="str">
        <v>Dharmacon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 t="str">
        <v>CTM-1172808</v>
      </c>
      <c r="B55" s="1">
        <v>1</v>
      </c>
      <c r="C55" s="1" t="str">
        <v>RCB</v>
      </c>
      <c r="D55" s="1">
        <v>-20</v>
      </c>
      <c r="E55" s="1" t="str">
        <v>Dharmacon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 t="str">
        <v>CTM-1172820</v>
      </c>
      <c r="B56" s="1">
        <v>1</v>
      </c>
      <c r="C56" s="1" t="str">
        <v>RCB</v>
      </c>
      <c r="D56" s="1">
        <v>-20</v>
      </c>
      <c r="E56" s="1" t="str">
        <v>Dharmacon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CTM-1172821</v>
      </c>
      <c r="B57" s="1">
        <v>1</v>
      </c>
      <c r="C57" s="1" t="str">
        <v>RCB</v>
      </c>
      <c r="D57" s="1">
        <v>-20</v>
      </c>
      <c r="E57" s="1" t="str">
        <v>Dharmacon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CTM-1172822</v>
      </c>
      <c r="B58" s="1">
        <v>1</v>
      </c>
      <c r="C58" s="1" t="str">
        <v>RCB</v>
      </c>
      <c r="D58" s="1">
        <v>-20</v>
      </c>
      <c r="E58" s="1" t="str">
        <v>Dharmacon</v>
      </c>
      <c r="F58" s="1" t="str">
        <v>Delhi</v>
      </c>
      <c r="G58" s="1" t="str">
        <v>Priyanka Madam</v>
      </c>
      <c r="H58" s="1" t="str">
        <f>VLOOKUP(C58,'Customer List'!B:D,3,)</f>
        <v>Local</v>
      </c>
    </row>
    <row r="59" spans="1:8" x14ac:dyDescent="0.25">
      <c r="A59" s="1" t="str">
        <v>CTM-1172816</v>
      </c>
      <c r="B59" s="1">
        <v>1</v>
      </c>
      <c r="C59" s="1" t="str">
        <v>RCB</v>
      </c>
      <c r="D59" s="1">
        <v>-20</v>
      </c>
      <c r="E59" s="1" t="str">
        <v>Dharmacon</v>
      </c>
      <c r="F59" s="1" t="str">
        <v>Delhi</v>
      </c>
      <c r="G59" s="1" t="str">
        <v>Priyanka Madam</v>
      </c>
      <c r="H59" s="1" t="str">
        <f>VLOOKUP(C59,'Customer List'!B:D,3,)</f>
        <v>Local</v>
      </c>
    </row>
    <row r="60" spans="1:8" x14ac:dyDescent="0.25">
      <c r="A60" s="1" t="str">
        <v>CTM-1172817</v>
      </c>
      <c r="B60" s="1">
        <v>1</v>
      </c>
      <c r="C60" s="1" t="str">
        <v>RCB</v>
      </c>
      <c r="D60" s="1">
        <v>-20</v>
      </c>
      <c r="E60" s="1" t="str">
        <v>Dharmacon</v>
      </c>
      <c r="F60" s="1" t="str">
        <v>Delhi</v>
      </c>
      <c r="G60" s="1" t="str">
        <v>Priyanka Madam</v>
      </c>
      <c r="H60" s="1" t="str">
        <f>VLOOKUP(C60,'Customer List'!B:D,3,)</f>
        <v>Local</v>
      </c>
    </row>
    <row r="61" spans="1:8" x14ac:dyDescent="0.25">
      <c r="A61" s="1" t="str">
        <v>CTM-1172819</v>
      </c>
      <c r="B61" s="1">
        <v>1</v>
      </c>
      <c r="C61" s="1" t="str">
        <v>RCB</v>
      </c>
      <c r="D61" s="1">
        <v>-20</v>
      </c>
      <c r="E61" s="1" t="str">
        <v>Dharmacon</v>
      </c>
      <c r="F61" s="1" t="str">
        <v>Delhi</v>
      </c>
      <c r="G61" s="1" t="str">
        <v>Priyanka Madam</v>
      </c>
      <c r="H61" s="1" t="str">
        <f>VLOOKUP(C61,'Customer List'!B:D,3,)</f>
        <v>Local</v>
      </c>
    </row>
    <row r="62" spans="1:8" x14ac:dyDescent="0.25">
      <c r="A62" s="1" t="str">
        <v>T-2001-03</v>
      </c>
      <c r="B62" s="1">
        <v>2</v>
      </c>
      <c r="C62" s="1" t="str">
        <v>RCB</v>
      </c>
      <c r="D62" s="1">
        <v>4</v>
      </c>
      <c r="E62" s="1" t="str">
        <v>Dharmacon</v>
      </c>
      <c r="F62" s="1" t="str">
        <v>Delhi</v>
      </c>
      <c r="G62" s="1" t="str">
        <v>Priyanka Madam</v>
      </c>
      <c r="H62" s="1" t="str">
        <f>VLOOKUP(C62,'Customer List'!B:D,3,)</f>
        <v>Local</v>
      </c>
    </row>
    <row r="63" spans="1:8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delhi</v>
      </c>
      <c r="G63" s="1" t="str">
        <v>Priyanka Madam</v>
      </c>
      <c r="H63" s="1" t="str">
        <f>VLOOKUP(C63,'Customer List'!B:D,3,)</f>
        <v>Local</v>
      </c>
    </row>
    <row r="64" spans="1:8" x14ac:dyDescent="0.25">
      <c r="A64" s="1">
        <v>79700</v>
      </c>
      <c r="B64" s="1">
        <v>1</v>
      </c>
      <c r="C64" s="1" t="str">
        <v>Shubh Sales</v>
      </c>
      <c r="D64" s="1">
        <v>-80</v>
      </c>
      <c r="E64" s="1" t="str">
        <v>BPS</v>
      </c>
      <c r="F64" s="1" t="str">
        <v>JAIPUR</v>
      </c>
      <c r="G64" s="1" t="str">
        <v>Saturday</v>
      </c>
      <c r="H64" s="1" t="str">
        <f>VLOOKUP(C64,'Customer List'!B:D,3,)</f>
        <v>OutStation</v>
      </c>
    </row>
    <row r="65" spans="1:8" x14ac:dyDescent="0.25">
      <c r="A65" s="1">
        <v>369624</v>
      </c>
      <c r="B65" s="1">
        <v>1</v>
      </c>
      <c r="C65" s="1" t="str">
        <v>SOLUTION</v>
      </c>
      <c r="D65" s="1">
        <v>4</v>
      </c>
      <c r="E65" s="1" t="str">
        <v>BioLegend</v>
      </c>
      <c r="F65" s="1" t="str">
        <v>DELHI</v>
      </c>
      <c r="G65" s="1" t="str">
        <v>Priyanka Madam</v>
      </c>
      <c r="H65" s="1" t="str">
        <f>VLOOKUP(C65,'Customer List'!B:D,3,)</f>
        <v>Local</v>
      </c>
    </row>
    <row r="66" spans="1:8" x14ac:dyDescent="0.25">
      <c r="A66" s="1">
        <v>514106</v>
      </c>
      <c r="B66" s="1">
        <v>1</v>
      </c>
      <c r="C66" s="1" t="str">
        <v>SOLUTION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SE2619T-2-1.5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 t="str">
        <v>Delhi</v>
      </c>
      <c r="G67" s="1" t="str">
        <v>Sample</v>
      </c>
      <c r="H67" s="1" t="str">
        <f>VLOOKUP(C67,'Customer List'!B:D,3,)</f>
        <v>Local</v>
      </c>
    </row>
    <row r="68" spans="1:8" x14ac:dyDescent="0.25">
      <c r="A68" s="1" t="str">
        <v>SE211A-10-1.5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 t="str">
        <v>Delhi</v>
      </c>
      <c r="G68" s="1" t="str">
        <v>Sample</v>
      </c>
      <c r="H68" s="1" t="str">
        <f>VLOOKUP(C68,'Customer List'!B:D,3,)</f>
        <v>Local</v>
      </c>
    </row>
    <row r="69" spans="1:8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STOCK</v>
      </c>
      <c r="G76" s="1" t="str">
        <v>Priyanka Madam</v>
      </c>
      <c r="H76" s="1" t="str">
        <f>VLOOKUP(C76,'Customer List'!B:D,3,)</f>
        <v>STOCK</v>
      </c>
    </row>
    <row r="77" spans="1:8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 t="str">
        <v>VS0141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16532</v>
      </c>
      <c r="B106" s="1">
        <v>20</v>
      </c>
      <c r="C106" s="1" t="str">
        <v>Stock</v>
      </c>
      <c r="D106" s="1" t="str">
        <v>RT</v>
      </c>
      <c r="E106" s="1" t="str">
        <v>Sartorius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424401</v>
      </c>
      <c r="B127" s="1">
        <v>1</v>
      </c>
      <c r="C127" s="1" t="str">
        <v>STOCK</v>
      </c>
      <c r="D127" s="1">
        <v>4</v>
      </c>
      <c r="E127" s="1" t="str">
        <v>BioLegend</v>
      </c>
      <c r="F127" s="1" t="str">
        <v>STOCK</v>
      </c>
      <c r="G127" s="1" t="str">
        <v>Priyanka Madam</v>
      </c>
      <c r="H127" s="1" t="str">
        <f>VLOOKUP(C127,'Customer List'!B:D,3,)</f>
        <v>STOCK</v>
      </c>
    </row>
    <row r="128" spans="1:8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 t="str">
        <v>B-003000-WB-100</v>
      </c>
      <c r="B129" s="1">
        <v>2</v>
      </c>
      <c r="C129" s="1" t="str">
        <v>Stock</v>
      </c>
      <c r="D129" s="1">
        <v>4</v>
      </c>
      <c r="E129" s="1" t="str">
        <v>Dharmacon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T-2001-01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740811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 t="str">
        <v>STOCK</v>
      </c>
      <c r="G132" s="1" t="str">
        <v>DemoKit (Mohan Sir)</v>
      </c>
      <c r="H132" s="1" t="str">
        <f>VLOOKUP(C132,'Customer List'!B:D,3,)</f>
        <v>STOCK</v>
      </c>
    </row>
    <row r="133" spans="1:8" x14ac:dyDescent="0.25">
      <c r="A133" s="1">
        <v>741146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STOCK</v>
      </c>
      <c r="G133" s="1" t="str">
        <v>DemoKit (Mohan Sir)</v>
      </c>
      <c r="H133" s="1" t="str">
        <f>VLOOKUP(C133,'Customer List'!B:D,3,)</f>
        <v>STOCK</v>
      </c>
    </row>
    <row r="134" spans="1:8" x14ac:dyDescent="0.25">
      <c r="A134" s="1">
        <v>421101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420301</v>
      </c>
      <c r="B136" s="1">
        <v>2</v>
      </c>
      <c r="C136" s="1" t="str">
        <v>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420801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41003</v>
      </c>
      <c r="B138" s="1">
        <v>4</v>
      </c>
      <c r="C138" s="1" t="str">
        <v>Stock</v>
      </c>
      <c r="D138" s="1" t="str">
        <v>RT</v>
      </c>
      <c r="E138" s="1" t="str">
        <v>Biotium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 t="str">
        <v>3617-1</v>
      </c>
      <c r="B139" s="1">
        <v>4</v>
      </c>
      <c r="C139" s="1" t="str">
        <v>SYNGENE</v>
      </c>
      <c r="D139" s="1">
        <v>-20</v>
      </c>
      <c r="E139" s="1" t="str">
        <v>MABTECH</v>
      </c>
      <c r="F139" s="1" t="str">
        <v>Banglore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>
        <v>100527</v>
      </c>
      <c r="B140" s="1">
        <v>1</v>
      </c>
      <c r="C140" s="1" t="str">
        <v>THSTI</v>
      </c>
      <c r="D140" s="1">
        <v>4</v>
      </c>
      <c r="E140" s="1" t="str">
        <v>BioLegend</v>
      </c>
      <c r="F140" s="1" t="str">
        <v>Faridabad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103005</v>
      </c>
      <c r="B141" s="1">
        <v>1</v>
      </c>
      <c r="C141" s="1" t="str">
        <v>THSTI</v>
      </c>
      <c r="D141" s="1">
        <v>4</v>
      </c>
      <c r="E141" s="1" t="str">
        <v>BioLegend</v>
      </c>
      <c r="F141" s="1" t="str">
        <v>Faridabad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155903</v>
      </c>
      <c r="B142" s="1">
        <v>1</v>
      </c>
      <c r="C142" s="1" t="str">
        <v>THSTI</v>
      </c>
      <c r="D142" s="1">
        <v>4</v>
      </c>
      <c r="E142" s="1" t="str">
        <v>BioLegend</v>
      </c>
      <c r="F142" s="1" t="str">
        <v>Faridabad</v>
      </c>
      <c r="G142" s="1" t="str">
        <v>Priyanka Madam</v>
      </c>
      <c r="H142" s="1" t="str">
        <f>VLOOKUP(C142,'Customer List'!B:D,3,)</f>
        <v>Local</v>
      </c>
    </row>
    <row r="143" spans="1:8" x14ac:dyDescent="0.25">
      <c r="A143" s="1">
        <v>161203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 t="str">
        <v>Faridabad</v>
      </c>
      <c r="G143" s="1" t="str">
        <v>Priyanka Madam</v>
      </c>
      <c r="H143" s="1" t="str">
        <f>VLOOKUP(C143,'Customer List'!B:D,3,)</f>
        <v>Local</v>
      </c>
    </row>
    <row r="144" spans="1:8" x14ac:dyDescent="0.25">
      <c r="A144" s="1">
        <v>163503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 t="str">
        <v>Faridabad</v>
      </c>
      <c r="G144" s="1" t="str">
        <v>Priyanka Madam</v>
      </c>
      <c r="H144" s="1" t="str">
        <f>VLOOKUP(C144,'Customer List'!B:D,3,)</f>
        <v>Local</v>
      </c>
    </row>
    <row r="145" spans="1:8" x14ac:dyDescent="0.25">
      <c r="A145" s="1">
        <v>506915</v>
      </c>
      <c r="B145" s="1">
        <v>1</v>
      </c>
      <c r="C145" s="1" t="str">
        <v>THSTI</v>
      </c>
      <c r="D145" s="1">
        <v>4</v>
      </c>
      <c r="E145" s="1" t="str">
        <v>BioLegend</v>
      </c>
      <c r="F145" s="1" t="str">
        <v>Faridabad</v>
      </c>
      <c r="G145" s="1" t="str">
        <v>Priyanka Madam</v>
      </c>
      <c r="H145" s="1" t="str">
        <f>VLOOKUP(C145,'Customer List'!B:D,3,)</f>
        <v>Local</v>
      </c>
    </row>
    <row r="146" spans="1:8" x14ac:dyDescent="0.25">
      <c r="A146" s="1">
        <v>344613</v>
      </c>
      <c r="B146" s="1">
        <v>1</v>
      </c>
      <c r="C146" s="1" t="str">
        <v>VISHAL</v>
      </c>
      <c r="D146" s="1">
        <v>4</v>
      </c>
      <c r="E146" s="1" t="str">
        <v>BioLegend</v>
      </c>
      <c r="F146" s="1" t="str">
        <v>Noida</v>
      </c>
      <c r="G146" s="1" t="str">
        <v>VISHAL Demo Vail</v>
      </c>
      <c r="H146" s="1" t="str">
        <f>VLOOKUP(C146,'Customer List'!B:D,3,)</f>
        <v>Local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2732</v>
      </c>
      <c r="E2" s="26">
        <f ca="1">SUMIF('Report 2'!A:N,'Brand Wise Report'!A2,'Report 2'!M:M)</f>
        <v>40631907.360000014</v>
      </c>
      <c r="F2" s="26">
        <f ca="1">SUMIF('Report 2'!A:N,'Brand Wise Report'!A2,'Report 2'!I:I)</f>
        <v>104</v>
      </c>
      <c r="G2" s="26">
        <f ca="1">SUMIF('Report 2'!A:N,'Brand Wise Report'!A2,'Report 2'!N:N)</f>
        <v>1029516.4000000001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38</v>
      </c>
      <c r="L2" s="26">
        <f>SUMIFS('Report 2'!N:N,'Report 2'!A:A,A2,'Report 2'!J:J,"&lt;&gt;stock")</f>
        <v>650588.39999999991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188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22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3544</v>
      </c>
      <c r="E38" s="52">
        <f t="shared" ca="1" si="0"/>
        <v>64147817.520000018</v>
      </c>
      <c r="F38" s="52">
        <f t="shared" ca="1" si="0"/>
        <v>327</v>
      </c>
      <c r="G38" s="52">
        <f t="shared" ca="1" si="0"/>
        <v>2528646.3200000003</v>
      </c>
      <c r="H38" s="52"/>
      <c r="I38" s="52">
        <f>SUM(I2:I37)</f>
        <v>239</v>
      </c>
      <c r="J38" s="52">
        <f>SUM(J2:J37)</f>
        <v>1792330.08</v>
      </c>
      <c r="K38" s="52">
        <f>SUM(K2:K37)</f>
        <v>88</v>
      </c>
      <c r="L38" s="52">
        <f>SUM(L2:L37)</f>
        <v>736316.23999999987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>
        <v>0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2025-09-17T05:15:37Z</dcterms:modified>
  <cp:contentStatus/>
</cp:coreProperties>
</file>