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6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D8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2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<sst xmlns="http://schemas.openxmlformats.org/spreadsheetml/2006/main" count="513" uniqueCount="367">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</sst>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6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>2 kg</v>
          </cell>
          <cell r="E3" t="str">
            <v>2 pa</v>
          </cell>
          <cell r="F3" t="str">
            <v>Polyvalente (1d8)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>500 g</v>
          </cell>
          <cell r="E4" t="str">
            <v>2 po</v>
          </cell>
          <cell r="F4" t="str">
            <v>Finesse, légère, lancer (portée 6 m/18 m)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>1 kg</v>
          </cell>
          <cell r="E5" t="str">
            <v>1 pa</v>
          </cell>
          <cell r="F5" t="str">
            <v>Légère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>1 kg</v>
          </cell>
          <cell r="E6" t="str">
            <v>5 po</v>
          </cell>
          <cell r="F6" t="str">
            <v>Légère, lancer (portée 6 m/18 m)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>1 kg</v>
          </cell>
          <cell r="E7" t="str">
            <v>5 pa</v>
          </cell>
          <cell r="F7" t="str">
            <v>Lancer (portée 9 m/36 m)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>1,5 kg</v>
          </cell>
          <cell r="E8" t="str">
            <v>1 po</v>
          </cell>
          <cell r="F8" t="str">
            <v>Lancer (portée 6 m/18 m), polyvalente (1d8)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>1 kg</v>
          </cell>
          <cell r="E9" t="str">
            <v>2 po</v>
          </cell>
          <cell r="F9" t="str">
            <v>Légère, lancer (portée 6 m/18 m)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>2 kg</v>
          </cell>
          <cell r="E10" t="str">
            <v>5 po</v>
          </cell>
          <cell r="F10" t="str">
            <v>-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>5 kg</v>
          </cell>
          <cell r="E11" t="str">
            <v>2 pa</v>
          </cell>
          <cell r="F11" t="str">
            <v>À deux mains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>1 kg</v>
          </cell>
          <cell r="E12" t="str">
            <v>1 po</v>
          </cell>
          <cell r="F12" t="str">
            <v>Légère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>2,5 kg</v>
          </cell>
          <cell r="E14" t="str">
            <v>25 po</v>
          </cell>
          <cell r="F14" t="str">
            <v>Munitions (portée 24 m/96 m), chargement, à deux mains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>1 kg</v>
          </cell>
          <cell r="E15" t="str">
            <v>25 po</v>
          </cell>
          <cell r="F15" t="str">
            <v>Munitions (portée 24 m/96 m), à deux mains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>100 g</v>
          </cell>
          <cell r="E16" t="str">
            <v>5 pc</v>
          </cell>
          <cell r="F16" t="str">
            <v>Finesse, lancer (portée 6 m/18 m)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>0 g</v>
          </cell>
          <cell r="E17" t="str">
            <v>1 pa</v>
          </cell>
          <cell r="F17" t="str">
            <v>Munitions (portée 9 m/36 m)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>1,5 kg</v>
          </cell>
          <cell r="E19" t="str">
            <v>25 po</v>
          </cell>
          <cell r="F19" t="str">
            <v>Finesse, légère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>3 kg</v>
          </cell>
          <cell r="E20" t="str">
            <v>20 po</v>
          </cell>
          <cell r="F20" t="str">
            <v>Lourde, allonge, à deux mains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>3 kg</v>
          </cell>
          <cell r="E21" t="str">
            <v>50 po</v>
          </cell>
          <cell r="F21" t="str">
            <v>Lourde, à deux mains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>1 kg</v>
          </cell>
          <cell r="E22" t="str">
            <v>10 po</v>
          </cell>
          <cell r="F22" t="str">
            <v>Finesse, légère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>1,5 kg</v>
          </cell>
          <cell r="E23" t="str">
            <v>15 po</v>
          </cell>
          <cell r="F23" t="str">
            <v>Polyvalente (1d10)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>1 kg</v>
          </cell>
          <cell r="E24" t="str">
            <v>10 po</v>
          </cell>
          <cell r="F24" t="str">
            <v>-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>1,5 kg</v>
          </cell>
          <cell r="E25" t="str">
            <v>2 po</v>
          </cell>
          <cell r="F25" t="str">
            <v>Finesse, allonge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>3,5 kg</v>
          </cell>
          <cell r="E26" t="str">
            <v>30 po</v>
          </cell>
          <cell r="F26" t="str">
            <v>Lourde, à deux mains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>2 kg</v>
          </cell>
          <cell r="E27" t="str">
            <v>10 po</v>
          </cell>
          <cell r="F27" t="str">
            <v>Polyvalente (1d10)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>3 kg</v>
          </cell>
          <cell r="E28" t="str">
            <v>20 po</v>
          </cell>
          <cell r="F28" t="str">
            <v>Lourde, allonge, à deux mains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>3 kg</v>
          </cell>
          <cell r="E29" t="str">
            <v>10 po</v>
          </cell>
          <cell r="F29" t="str">
            <v>Allonge, spécial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>5 kg</v>
          </cell>
          <cell r="E30" t="str">
            <v>10 po</v>
          </cell>
          <cell r="F30" t="str">
            <v>Lourde, à deux mains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>1 kg</v>
          </cell>
          <cell r="E31" t="str">
            <v>15 po</v>
          </cell>
          <cell r="F31" t="str">
            <v>Polyvalente (1d10)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>2 kg</v>
          </cell>
          <cell r="E32" t="str">
            <v>15 po</v>
          </cell>
          <cell r="F32" t="str">
            <v>-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>1 kg</v>
          </cell>
          <cell r="E33" t="str">
            <v>5 po</v>
          </cell>
          <cell r="F33" t="str">
            <v>-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>9 kg</v>
          </cell>
          <cell r="E34" t="str">
            <v>5 po</v>
          </cell>
          <cell r="F34" t="str">
            <v>Lourde, allonge, à deux mains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>1 kg</v>
          </cell>
          <cell r="E35" t="str">
            <v>25 po</v>
          </cell>
          <cell r="F35" t="str">
            <v>Finesse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>2 kg</v>
          </cell>
          <cell r="E36" t="str">
            <v>5 po</v>
          </cell>
          <cell r="F36" t="str">
            <v>Lancer (portée 6 m/18 m), polyvalente (1d8)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>1,5 kg</v>
          </cell>
          <cell r="E38" t="str">
            <v>75 po</v>
          </cell>
          <cell r="F38" t="str">
            <v>Munitions (portée 9 m/36 m), légère, chargement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>9 kg</v>
          </cell>
          <cell r="E39" t="str">
            <v>50 po</v>
          </cell>
          <cell r="F39" t="str">
            <v>Munitions (portée 30 m/120 m), lourde, chargement, à deux mains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>1 kg</v>
          </cell>
          <cell r="E40" t="str">
            <v>50 po</v>
          </cell>
          <cell r="F40" t="str">
            <v>Munitions (portée 45 m/180 m), lourde, à deux mains</v>
          </cell>
        </row>
        <row r="41">
          <cell r="A41" t="str">
            <v>Filet</v>
          </cell>
          <cell r="B41" t="str">
            <v>Net</v>
          </cell>
          <cell r="D41" t="str">
            <v>1,5 kg</v>
          </cell>
          <cell r="E41" t="str">
            <v>1 po</v>
          </cell>
          <cell r="F41" t="str">
            <v>Spécial, lancer (portée 1,50 m/ 4,50 m)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>500 g</v>
          </cell>
          <cell r="E42" t="str">
            <v>10 po</v>
          </cell>
          <cell r="F42" t="str">
            <v>Munitions (portée 7,50 m/30 m), chargement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3" dataDxfId="2" tableBorderDxfId="1">
  <autoFilter ref="C1:C11"/>
  <tableColumns count="1">
    <tableColumn id="1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zoomScaleNormal="100" workbookViewId="0">
      <pane ySplit="2" topLeftCell="A3" activePane="bottomLeft" state="frozenSplit"/>
      <selection pane="bottomLeft" activeCell="G5" sqref="G5"/>
    </sheetView>
  </sheetViews>
  <sheetFormatPr baseColWidth="10" defaultColWidth="9.140625" defaultRowHeight="15" x14ac:dyDescent="0.2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 x14ac:dyDescent="0.25">
      <c r="B1" s="2" t="s">
        <v>0</v>
      </c>
      <c r="C1" s="187" t="s">
        <v>18</v>
      </c>
      <c r="D1" s="187"/>
      <c r="E1" s="93" t="s">
        <v>325</v>
      </c>
      <c r="F1" s="20" t="s">
        <v>11</v>
      </c>
      <c r="G1" s="21" t="s">
        <v>16</v>
      </c>
      <c r="H1" s="3" t="s">
        <v>17</v>
      </c>
      <c r="I1" s="192" t="s">
        <v>270</v>
      </c>
      <c r="J1" s="192"/>
      <c r="K1" s="3"/>
      <c r="L1" s="79"/>
      <c r="M1" s="79"/>
    </row>
    <row r="2" spans="2:15" x14ac:dyDescent="0.25">
      <c r="B2" s="41" t="s">
        <v>1</v>
      </c>
      <c r="C2" s="186" t="s">
        <v>301</v>
      </c>
      <c r="D2" s="186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193">
        <f>VLOOKUP($G$2+1,[1]Niveaux!$A$2:$C$21,2)</f>
        <v>300</v>
      </c>
      <c r="J2" s="193"/>
      <c r="K2" s="206"/>
      <c r="L2" s="206"/>
      <c r="M2" s="207"/>
    </row>
    <row r="3" spans="2:15" ht="11.25" customHeight="1" x14ac:dyDescent="0.25">
      <c r="K3" s="102"/>
    </row>
    <row r="4" spans="2:15" x14ac:dyDescent="0.25">
      <c r="C4" s="188"/>
      <c r="D4" s="188"/>
      <c r="E4" s="2" t="s">
        <v>36</v>
      </c>
      <c r="F4" s="2" t="s">
        <v>22</v>
      </c>
      <c r="H4" s="189" t="s">
        <v>46</v>
      </c>
      <c r="I4" s="189"/>
      <c r="J4" s="189"/>
      <c r="K4" s="145"/>
      <c r="L4" s="192" t="s">
        <v>47</v>
      </c>
      <c r="M4" s="192"/>
    </row>
    <row r="5" spans="2:15" x14ac:dyDescent="0.2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 x14ac:dyDescent="0.2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 x14ac:dyDescent="0.2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 x14ac:dyDescent="0.2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 x14ac:dyDescent="0.2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 x14ac:dyDescent="0.25">
      <c r="C10" s="196" t="s">
        <v>35</v>
      </c>
      <c r="D10" s="197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 x14ac:dyDescent="0.25">
      <c r="K11" s="102"/>
    </row>
    <row r="12" spans="2:15" x14ac:dyDescent="0.2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 x14ac:dyDescent="0.25">
      <c r="C13" s="196" t="s">
        <v>280</v>
      </c>
      <c r="D13" s="197"/>
      <c r="E13" s="40"/>
      <c r="F13" s="10"/>
      <c r="G13" s="12"/>
      <c r="H13" s="12"/>
      <c r="I13" s="12"/>
      <c r="J13" s="12"/>
      <c r="K13" s="12"/>
      <c r="L13" s="12"/>
    </row>
    <row r="14" spans="2:15" ht="15.75" thickBot="1" x14ac:dyDescent="0.3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 x14ac:dyDescent="0.2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8" t="s">
        <v>54</v>
      </c>
      <c r="M16" s="218"/>
      <c r="N16" s="218"/>
    </row>
    <row r="17" spans="3:14" x14ac:dyDescent="0.25">
      <c r="C17" s="190">
        <v>11</v>
      </c>
      <c r="D17" s="191"/>
      <c r="E17" s="109"/>
      <c r="F17" s="110"/>
      <c r="G17" s="110"/>
      <c r="H17" s="111"/>
      <c r="I17" s="112"/>
      <c r="L17" s="38">
        <v>1</v>
      </c>
      <c r="M17" s="219" t="s">
        <v>55</v>
      </c>
      <c r="N17" s="168"/>
    </row>
    <row r="18" spans="3:14" x14ac:dyDescent="0.25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8" t="s">
        <v>56</v>
      </c>
      <c r="N18" s="168"/>
    </row>
    <row r="19" spans="3:14" x14ac:dyDescent="0.25">
      <c r="C19" s="194">
        <v>10</v>
      </c>
      <c r="D19" s="195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68" t="s">
        <v>57</v>
      </c>
      <c r="N19" s="168"/>
    </row>
    <row r="20" spans="3:14" x14ac:dyDescent="0.25">
      <c r="C20" s="114" t="s">
        <v>327</v>
      </c>
      <c r="D20" s="115"/>
      <c r="E20" s="203" t="s">
        <v>328</v>
      </c>
      <c r="F20" s="203"/>
      <c r="G20" s="141" t="s">
        <v>365</v>
      </c>
      <c r="L20" s="39">
        <v>0</v>
      </c>
      <c r="M20" s="168" t="s">
        <v>58</v>
      </c>
      <c r="N20" s="168"/>
    </row>
    <row r="21" spans="3:14" x14ac:dyDescent="0.25">
      <c r="C21" s="194">
        <v>0</v>
      </c>
      <c r="D21" s="195"/>
      <c r="E21" s="200" t="str">
        <f>VLOOKUP($G$2,Classe!$A$3:$F$22,4)</f>
        <v>-</v>
      </c>
      <c r="F21" s="200"/>
      <c r="G21" s="142" t="str">
        <f>VLOOKUP($G$2,Classe!A3:G22,7)</f>
        <v>-</v>
      </c>
      <c r="L21" s="40">
        <v>0</v>
      </c>
      <c r="M21" s="220" t="s">
        <v>59</v>
      </c>
      <c r="N21" s="221"/>
    </row>
    <row r="22" spans="3:14" x14ac:dyDescent="0.25">
      <c r="C22" s="116"/>
      <c r="D22" s="116"/>
      <c r="E22" s="116"/>
    </row>
    <row r="24" spans="3:14" ht="15" customHeight="1" x14ac:dyDescent="0.25">
      <c r="C24" s="89" t="s">
        <v>285</v>
      </c>
      <c r="D24" s="89"/>
      <c r="E24" s="208" t="s">
        <v>261</v>
      </c>
      <c r="F24" s="208"/>
      <c r="G24" s="208"/>
      <c r="J24" s="2" t="s">
        <v>159</v>
      </c>
      <c r="K24" s="209" t="s">
        <v>64</v>
      </c>
      <c r="L24" s="210"/>
      <c r="M24" s="210"/>
      <c r="N24" s="211"/>
    </row>
    <row r="25" spans="3:14" x14ac:dyDescent="0.25">
      <c r="C25" s="155" t="s">
        <v>329</v>
      </c>
      <c r="D25" s="156" t="s">
        <v>362</v>
      </c>
      <c r="E25" s="201"/>
      <c r="F25" s="201"/>
      <c r="G25" s="202"/>
      <c r="J25" s="2" t="s">
        <v>156</v>
      </c>
      <c r="K25" s="181"/>
      <c r="L25" s="182"/>
      <c r="M25" s="182"/>
      <c r="N25" s="183"/>
    </row>
    <row r="26" spans="3:14" ht="14.25" customHeight="1" x14ac:dyDescent="0.25">
      <c r="C26" s="157" t="s">
        <v>329</v>
      </c>
      <c r="D26" s="158" t="s">
        <v>361</v>
      </c>
      <c r="E26" s="184" t="str">
        <f>VLOOKUP($G$2,Classe!A3:F22,3,FALSE)</f>
        <v>1d4</v>
      </c>
      <c r="F26" s="184"/>
      <c r="G26" s="185"/>
      <c r="J26" s="89" t="s">
        <v>157</v>
      </c>
      <c r="K26" s="179" t="str">
        <f>VLOOKUP($K24,[1]Armes!$A$2:$F$42,3)</f>
        <v>1d6 contondant</v>
      </c>
      <c r="L26" s="180"/>
      <c r="M26" s="180"/>
      <c r="N26" s="120">
        <f>IF(IFERROR(INDEX(Maitrise!$A$2:$B$40,MATCH($K$24,Maitrise!$B$2:$B$40,0),1),0)=1,Maitrise!$P$2,"")</f>
        <v>2</v>
      </c>
    </row>
    <row r="27" spans="3:14" ht="15" customHeight="1" x14ac:dyDescent="0.25">
      <c r="C27" s="157" t="s">
        <v>329</v>
      </c>
      <c r="D27" s="158" t="s">
        <v>281</v>
      </c>
      <c r="E27" s="184" t="s">
        <v>283</v>
      </c>
      <c r="F27" s="184"/>
      <c r="G27" s="185"/>
      <c r="J27" s="169" t="s">
        <v>158</v>
      </c>
      <c r="K27" s="212" t="str">
        <f>VLOOKUP($K24,[1]Armes!$A$2:$F$42,4,FALSE)&amp;" - "&amp;VLOOKUP($K24,[1]Armes!$A$2:$F$42,6,FALSE)</f>
        <v>2 kg - Polyvalente (1d8)</v>
      </c>
      <c r="L27" s="213"/>
      <c r="M27" s="213"/>
      <c r="N27" s="214"/>
    </row>
    <row r="28" spans="3:14" x14ac:dyDescent="0.25">
      <c r="C28" s="159">
        <v>1</v>
      </c>
      <c r="D28" s="158" t="s">
        <v>282</v>
      </c>
      <c r="E28" s="184" t="s">
        <v>326</v>
      </c>
      <c r="F28" s="184"/>
      <c r="G28" s="185"/>
      <c r="J28" s="170"/>
      <c r="K28" s="212"/>
      <c r="L28" s="213"/>
      <c r="M28" s="213"/>
      <c r="N28" s="214"/>
    </row>
    <row r="29" spans="3:14" x14ac:dyDescent="0.25">
      <c r="C29" s="39"/>
      <c r="D29" s="85"/>
      <c r="E29" s="184"/>
      <c r="F29" s="184"/>
      <c r="G29" s="185"/>
      <c r="J29" s="171"/>
      <c r="K29" s="215"/>
      <c r="L29" s="216"/>
      <c r="M29" s="216"/>
      <c r="N29" s="217"/>
    </row>
    <row r="30" spans="3:14" x14ac:dyDescent="0.25">
      <c r="C30" s="39"/>
      <c r="D30" s="85"/>
      <c r="E30" s="184"/>
      <c r="F30" s="184"/>
      <c r="G30" s="185"/>
    </row>
    <row r="31" spans="3:14" x14ac:dyDescent="0.25">
      <c r="C31" s="39"/>
      <c r="D31" s="85"/>
      <c r="E31" s="184"/>
      <c r="F31" s="184"/>
      <c r="G31" s="185"/>
      <c r="J31" s="2" t="s">
        <v>159</v>
      </c>
      <c r="K31" s="209" t="s">
        <v>330</v>
      </c>
      <c r="L31" s="210"/>
      <c r="M31" s="210"/>
      <c r="N31" s="211"/>
    </row>
    <row r="32" spans="3:14" x14ac:dyDescent="0.25">
      <c r="C32" s="39"/>
      <c r="D32" s="85"/>
      <c r="E32" s="184"/>
      <c r="F32" s="184"/>
      <c r="G32" s="185"/>
      <c r="J32" s="2" t="s">
        <v>156</v>
      </c>
      <c r="K32" s="181"/>
      <c r="L32" s="182"/>
      <c r="M32" s="182"/>
      <c r="N32" s="183"/>
    </row>
    <row r="33" spans="3:14" ht="15" customHeight="1" x14ac:dyDescent="0.25">
      <c r="C33" s="39"/>
      <c r="D33" s="85"/>
      <c r="E33" s="184"/>
      <c r="F33" s="184"/>
      <c r="G33" s="185"/>
      <c r="J33" s="80" t="s">
        <v>157</v>
      </c>
      <c r="K33" s="179" t="str">
        <f>VLOOKUP($K31,[1]Armes!$A$2:$F$42,3)</f>
        <v>1d4 tranchant</v>
      </c>
      <c r="L33" s="180"/>
      <c r="M33" s="180"/>
      <c r="N33" s="120">
        <f>IF(IFERROR(INDEX(Maitrise!$A$2:$B$40,MATCH($K$31,Maitrise!$B$2:$B$40,0),1),0)=1,Maitrise!$P$2,"")</f>
        <v>2</v>
      </c>
    </row>
    <row r="34" spans="3:14" ht="16.5" customHeight="1" x14ac:dyDescent="0.25">
      <c r="C34" s="39"/>
      <c r="D34" s="85"/>
      <c r="E34" s="184"/>
      <c r="F34" s="184"/>
      <c r="G34" s="185"/>
      <c r="J34" s="89" t="s">
        <v>28</v>
      </c>
      <c r="K34" s="178">
        <v>10</v>
      </c>
      <c r="L34" s="163"/>
      <c r="M34" s="163"/>
      <c r="N34" s="164"/>
    </row>
    <row r="35" spans="3:14" ht="15" customHeight="1" x14ac:dyDescent="0.25">
      <c r="C35" s="39"/>
      <c r="D35" s="85"/>
      <c r="E35" s="184"/>
      <c r="F35" s="184"/>
      <c r="G35" s="185"/>
      <c r="J35" s="169" t="s">
        <v>158</v>
      </c>
      <c r="K35" s="172" t="str">
        <f>VLOOKUP($K31,[1]Armes!$A$2:$F$42,4,FALSE)&amp;" - "&amp;VLOOKUP($K31,[1]Armes!$A$2:$F$42,6,FALSE)</f>
        <v>0 g - Munitions (portée 9 m/36 m)</v>
      </c>
      <c r="L35" s="173"/>
      <c r="M35" s="173"/>
      <c r="N35" s="174"/>
    </row>
    <row r="36" spans="3:14" x14ac:dyDescent="0.25">
      <c r="C36" s="40"/>
      <c r="D36" s="83"/>
      <c r="E36" s="204"/>
      <c r="F36" s="204"/>
      <c r="G36" s="205"/>
      <c r="J36" s="170"/>
      <c r="K36" s="172"/>
      <c r="L36" s="173"/>
      <c r="M36" s="173"/>
      <c r="N36" s="174"/>
    </row>
    <row r="37" spans="3:14" x14ac:dyDescent="0.25">
      <c r="J37" s="171"/>
      <c r="K37" s="175"/>
      <c r="L37" s="176"/>
      <c r="M37" s="176"/>
      <c r="N37" s="177"/>
    </row>
    <row r="38" spans="3:14" x14ac:dyDescent="0.25">
      <c r="C38" s="95" t="s">
        <v>160</v>
      </c>
      <c r="D38" s="95"/>
      <c r="E38" s="153" t="s">
        <v>170</v>
      </c>
      <c r="F38" s="153"/>
      <c r="G38" s="153"/>
      <c r="M38" s="94"/>
    </row>
    <row r="39" spans="3:14" x14ac:dyDescent="0.25">
      <c r="C39" s="98"/>
      <c r="D39" s="96">
        <v>0</v>
      </c>
      <c r="E39" s="198"/>
      <c r="F39" s="198"/>
      <c r="G39" s="199"/>
      <c r="J39" s="154"/>
      <c r="K39" s="165"/>
      <c r="L39" s="165"/>
      <c r="M39" s="165"/>
      <c r="N39" s="165"/>
    </row>
    <row r="40" spans="3:14" x14ac:dyDescent="0.25">
      <c r="C40" s="99"/>
      <c r="D40" s="97" t="s">
        <v>162</v>
      </c>
      <c r="E40" s="163"/>
      <c r="F40" s="163"/>
      <c r="G40" s="164"/>
      <c r="J40" s="154"/>
      <c r="K40" s="167"/>
      <c r="L40" s="167"/>
      <c r="M40" s="167"/>
      <c r="N40" s="167"/>
    </row>
    <row r="41" spans="3:14" x14ac:dyDescent="0.25">
      <c r="C41" s="99"/>
      <c r="D41" s="97" t="s">
        <v>161</v>
      </c>
      <c r="E41" s="163"/>
      <c r="F41" s="163"/>
      <c r="G41" s="164"/>
      <c r="H41" s="11"/>
      <c r="I41" s="11"/>
      <c r="J41" s="154"/>
      <c r="K41" s="166"/>
      <c r="L41" s="166"/>
      <c r="M41" s="166"/>
      <c r="N41" s="166"/>
    </row>
    <row r="42" spans="3:14" x14ac:dyDescent="0.25">
      <c r="C42" s="99"/>
      <c r="D42" s="97" t="s">
        <v>166</v>
      </c>
      <c r="E42" s="163"/>
      <c r="F42" s="163"/>
      <c r="G42" s="164"/>
    </row>
    <row r="43" spans="3:14" x14ac:dyDescent="0.25">
      <c r="C43" s="99"/>
      <c r="D43" s="97" t="s">
        <v>163</v>
      </c>
      <c r="E43" s="163"/>
      <c r="F43" s="163"/>
      <c r="G43" s="164"/>
    </row>
    <row r="44" spans="3:14" x14ac:dyDescent="0.25">
      <c r="C44" s="99"/>
      <c r="D44" s="97" t="s">
        <v>167</v>
      </c>
      <c r="E44" s="163"/>
      <c r="F44" s="163"/>
      <c r="G44" s="164"/>
    </row>
    <row r="45" spans="3:14" x14ac:dyDescent="0.25">
      <c r="C45" s="99"/>
      <c r="D45" s="97" t="s">
        <v>164</v>
      </c>
      <c r="E45" s="163"/>
      <c r="F45" s="163"/>
      <c r="G45" s="164"/>
    </row>
    <row r="46" spans="3:14" x14ac:dyDescent="0.25">
      <c r="C46" s="100"/>
      <c r="D46" s="97" t="s">
        <v>168</v>
      </c>
      <c r="E46" s="163"/>
      <c r="F46" s="163"/>
      <c r="G46" s="164"/>
    </row>
    <row r="47" spans="3:14" x14ac:dyDescent="0.25">
      <c r="C47" s="99"/>
      <c r="D47" s="97" t="s">
        <v>165</v>
      </c>
      <c r="E47" s="163"/>
      <c r="F47" s="163"/>
      <c r="G47" s="164"/>
    </row>
    <row r="48" spans="3:14" x14ac:dyDescent="0.25">
      <c r="C48" s="99"/>
      <c r="D48" s="97" t="s">
        <v>169</v>
      </c>
      <c r="E48" s="163"/>
      <c r="F48" s="163"/>
      <c r="G48" s="164"/>
    </row>
    <row r="49" spans="3:15" x14ac:dyDescent="0.25">
      <c r="C49" s="99"/>
      <c r="D49" s="147"/>
      <c r="E49" s="163"/>
      <c r="F49" s="163"/>
      <c r="G49" s="164"/>
    </row>
    <row r="50" spans="3:15" x14ac:dyDescent="0.25">
      <c r="C50" s="101"/>
      <c r="D50" s="160"/>
      <c r="E50" s="161"/>
      <c r="F50" s="161"/>
      <c r="G50" s="162"/>
    </row>
    <row r="56" spans="3:15" x14ac:dyDescent="0.25">
      <c r="I56" s="146"/>
      <c r="L56" s="12"/>
      <c r="M56" s="12"/>
      <c r="N56" s="12"/>
      <c r="O56" s="12"/>
    </row>
    <row r="57" spans="3:15" x14ac:dyDescent="0.25">
      <c r="I57" s="147"/>
      <c r="L57" s="12"/>
      <c r="M57" s="12"/>
      <c r="N57" s="12"/>
      <c r="O57" s="12"/>
    </row>
    <row r="58" spans="3:15" x14ac:dyDescent="0.25">
      <c r="I58" s="148"/>
      <c r="L58" s="12"/>
      <c r="M58" s="12"/>
      <c r="N58" s="12"/>
      <c r="O58" s="12"/>
    </row>
    <row r="59" spans="3:15" x14ac:dyDescent="0.25">
      <c r="I59" s="149"/>
      <c r="L59" s="151"/>
      <c r="M59" s="152"/>
      <c r="N59" s="12"/>
      <c r="O59" s="12"/>
    </row>
    <row r="60" spans="3:15" x14ac:dyDescent="0.25">
      <c r="I60" s="149"/>
      <c r="L60" s="12"/>
      <c r="M60" s="12"/>
      <c r="N60" s="12"/>
      <c r="O60" s="12"/>
    </row>
    <row r="61" spans="3:15" x14ac:dyDescent="0.25">
      <c r="I61" s="149"/>
      <c r="L61" s="12"/>
      <c r="M61" s="12"/>
      <c r="N61" s="12"/>
      <c r="O61" s="12"/>
    </row>
    <row r="62" spans="3:15" x14ac:dyDescent="0.25">
      <c r="L62" s="12"/>
      <c r="M62" s="12"/>
      <c r="N62" s="12"/>
      <c r="O62" s="12"/>
    </row>
    <row r="63" spans="3:15" x14ac:dyDescent="0.25">
      <c r="I63" s="146"/>
      <c r="L63" s="12"/>
      <c r="M63" s="12"/>
      <c r="N63" s="12"/>
      <c r="O63" s="12"/>
    </row>
    <row r="64" spans="3:15" x14ac:dyDescent="0.25">
      <c r="I64" s="147"/>
    </row>
    <row r="65" spans="9:9" x14ac:dyDescent="0.25">
      <c r="I65" s="148"/>
    </row>
    <row r="66" spans="9:9" x14ac:dyDescent="0.25">
      <c r="I66" s="147"/>
    </row>
    <row r="67" spans="9:9" x14ac:dyDescent="0.25">
      <c r="I67" s="150"/>
    </row>
    <row r="68" spans="9:9" x14ac:dyDescent="0.25">
      <c r="I68" s="150"/>
    </row>
    <row r="69" spans="9:9" x14ac:dyDescent="0.25">
      <c r="I69" s="150"/>
    </row>
    <row r="71" spans="9:9" x14ac:dyDescent="0.25">
      <c r="I71" s="146"/>
    </row>
    <row r="72" spans="9:9" x14ac:dyDescent="0.25">
      <c r="I72" s="147"/>
    </row>
    <row r="73" spans="9:9" x14ac:dyDescent="0.25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 x14ac:dyDescent="0.25"/>
  <cols>
    <col min="1" max="1" width="21.7109375" customWidth="1"/>
    <col min="2" max="2" width="24.140625" customWidth="1"/>
  </cols>
  <sheetData>
    <row r="1" spans="1:2" x14ac:dyDescent="0.25">
      <c r="A1" s="2" t="s">
        <v>14</v>
      </c>
      <c r="B1" s="66" t="s">
        <v>15</v>
      </c>
    </row>
    <row r="2" spans="1:2" x14ac:dyDescent="0.25">
      <c r="A2" s="2" t="s">
        <v>12</v>
      </c>
      <c r="B2" s="46" t="s">
        <v>13</v>
      </c>
    </row>
    <row r="4" spans="1:2" x14ac:dyDescent="0.25">
      <c r="A4" s="4" t="s">
        <v>2</v>
      </c>
      <c r="B4" s="47">
        <v>26</v>
      </c>
    </row>
    <row r="5" spans="1:2" x14ac:dyDescent="0.25">
      <c r="A5" s="4" t="s">
        <v>3</v>
      </c>
      <c r="B5" s="48">
        <v>176</v>
      </c>
    </row>
    <row r="6" spans="1:2" x14ac:dyDescent="0.25">
      <c r="A6" s="4" t="s">
        <v>4</v>
      </c>
      <c r="B6" s="49">
        <v>68</v>
      </c>
    </row>
    <row r="7" spans="1:2" x14ac:dyDescent="0.25">
      <c r="A7" s="4" t="s">
        <v>5</v>
      </c>
      <c r="B7" s="50" t="s">
        <v>6</v>
      </c>
    </row>
    <row r="8" spans="1:2" x14ac:dyDescent="0.25">
      <c r="A8" s="4" t="s">
        <v>7</v>
      </c>
      <c r="B8" s="50" t="s">
        <v>8</v>
      </c>
    </row>
    <row r="9" spans="1:2" x14ac:dyDescent="0.25">
      <c r="A9" s="4" t="s">
        <v>9</v>
      </c>
      <c r="B9" s="51" t="s">
        <v>10</v>
      </c>
    </row>
    <row r="11" spans="1:2" x14ac:dyDescent="0.25">
      <c r="A11" s="4" t="s">
        <v>271</v>
      </c>
      <c r="B11" s="47" t="s">
        <v>272</v>
      </c>
    </row>
    <row r="12" spans="1:2" x14ac:dyDescent="0.25">
      <c r="A12" s="4" t="s">
        <v>274</v>
      </c>
      <c r="B12" s="48" t="s">
        <v>273</v>
      </c>
    </row>
    <row r="13" spans="1:2" x14ac:dyDescent="0.25">
      <c r="A13" s="4" t="s">
        <v>275</v>
      </c>
      <c r="B13" s="49" t="s">
        <v>276</v>
      </c>
    </row>
    <row r="14" spans="1:2" x14ac:dyDescent="0.25">
      <c r="A14" s="4" t="s">
        <v>277</v>
      </c>
      <c r="B14" s="51" t="s">
        <v>278</v>
      </c>
    </row>
    <row r="16" spans="1:2" ht="134.25" customHeight="1" x14ac:dyDescent="0.25">
      <c r="A16" s="87" t="s">
        <v>210</v>
      </c>
      <c r="B16" s="88" t="s">
        <v>279</v>
      </c>
    </row>
    <row r="18" spans="1:2" x14ac:dyDescent="0.25">
      <c r="A18" s="222" t="s">
        <v>37</v>
      </c>
      <c r="B18" s="47" t="s">
        <v>38</v>
      </c>
    </row>
    <row r="19" spans="1:2" x14ac:dyDescent="0.25">
      <c r="A19" s="222"/>
      <c r="B19" s="48" t="s">
        <v>39</v>
      </c>
    </row>
    <row r="20" spans="1:2" x14ac:dyDescent="0.25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 x14ac:dyDescent="0.2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 x14ac:dyDescent="0.25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 x14ac:dyDescent="0.25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 x14ac:dyDescent="0.25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 x14ac:dyDescent="0.25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 x14ac:dyDescent="0.25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 x14ac:dyDescent="0.25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 x14ac:dyDescent="0.25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 x14ac:dyDescent="0.25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 x14ac:dyDescent="0.25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 x14ac:dyDescent="0.25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 x14ac:dyDescent="0.25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 x14ac:dyDescent="0.25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 x14ac:dyDescent="0.25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 x14ac:dyDescent="0.25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 x14ac:dyDescent="0.25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 x14ac:dyDescent="0.25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 x14ac:dyDescent="0.2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 x14ac:dyDescent="0.2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 x14ac:dyDescent="0.2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 x14ac:dyDescent="0.25">
      <c r="A20" s="39">
        <v>0</v>
      </c>
      <c r="B20" s="8" t="s">
        <v>84</v>
      </c>
      <c r="L20" s="12"/>
      <c r="M20" s="12"/>
      <c r="N20" s="12"/>
      <c r="O20" s="12"/>
    </row>
    <row r="21" spans="1:15" x14ac:dyDescent="0.25">
      <c r="A21" s="39">
        <v>0</v>
      </c>
      <c r="B21" s="8" t="s">
        <v>85</v>
      </c>
      <c r="L21" s="12"/>
      <c r="M21" s="12"/>
      <c r="N21" s="12"/>
      <c r="O21" s="12"/>
    </row>
    <row r="22" spans="1:15" x14ac:dyDescent="0.25">
      <c r="A22" s="39">
        <v>0</v>
      </c>
      <c r="B22" s="8" t="s">
        <v>86</v>
      </c>
      <c r="L22" s="12"/>
      <c r="M22" s="12"/>
      <c r="N22" s="12"/>
      <c r="O22" s="12"/>
    </row>
    <row r="23" spans="1:15" x14ac:dyDescent="0.25">
      <c r="A23" s="39">
        <v>0</v>
      </c>
      <c r="B23" s="8" t="s">
        <v>87</v>
      </c>
      <c r="L23" s="117"/>
      <c r="M23" s="12"/>
      <c r="N23" s="12"/>
      <c r="O23" s="12"/>
    </row>
    <row r="24" spans="1:15" x14ac:dyDescent="0.25">
      <c r="A24" s="39">
        <v>0</v>
      </c>
      <c r="B24" s="8" t="s">
        <v>89</v>
      </c>
      <c r="L24" s="117"/>
      <c r="M24" s="12"/>
      <c r="N24" s="12"/>
      <c r="O24" s="12"/>
    </row>
    <row r="25" spans="1:15" x14ac:dyDescent="0.25">
      <c r="A25" s="39">
        <v>0</v>
      </c>
      <c r="B25" s="8" t="s">
        <v>90</v>
      </c>
      <c r="L25" s="12"/>
      <c r="M25" s="12"/>
      <c r="N25" s="12"/>
      <c r="O25" s="12"/>
    </row>
    <row r="26" spans="1:15" x14ac:dyDescent="0.25">
      <c r="A26" s="39">
        <v>0</v>
      </c>
      <c r="B26" s="8" t="s">
        <v>91</v>
      </c>
      <c r="L26" s="12"/>
      <c r="M26" s="12"/>
      <c r="N26" s="12"/>
      <c r="O26" s="12"/>
    </row>
    <row r="27" spans="1:15" x14ac:dyDescent="0.25">
      <c r="A27" s="39">
        <v>0</v>
      </c>
      <c r="B27" s="8" t="s">
        <v>92</v>
      </c>
      <c r="L27" s="12"/>
      <c r="M27" s="12"/>
      <c r="N27" s="12"/>
      <c r="O27" s="12"/>
    </row>
    <row r="28" spans="1:15" x14ac:dyDescent="0.25">
      <c r="A28" s="39">
        <v>0</v>
      </c>
      <c r="B28" s="8" t="s">
        <v>93</v>
      </c>
      <c r="L28" s="12"/>
      <c r="M28" s="12"/>
      <c r="N28" s="12"/>
      <c r="O28" s="12"/>
    </row>
    <row r="29" spans="1:15" x14ac:dyDescent="0.25">
      <c r="A29" s="39">
        <v>0</v>
      </c>
      <c r="B29" s="8" t="s">
        <v>88</v>
      </c>
      <c r="L29" s="12"/>
      <c r="M29" s="12"/>
      <c r="N29" s="117"/>
      <c r="O29" s="12"/>
    </row>
    <row r="30" spans="1:15" x14ac:dyDescent="0.25">
      <c r="A30" s="32"/>
      <c r="B30" s="82" t="s">
        <v>61</v>
      </c>
      <c r="L30" s="12"/>
      <c r="M30" s="12"/>
      <c r="N30" s="117"/>
      <c r="O30" s="12"/>
    </row>
    <row r="31" spans="1:15" x14ac:dyDescent="0.25">
      <c r="A31" s="38">
        <v>1</v>
      </c>
      <c r="B31" s="8" t="s">
        <v>74</v>
      </c>
      <c r="L31" s="12"/>
      <c r="M31" s="12"/>
      <c r="N31" s="117"/>
      <c r="O31" s="12"/>
    </row>
    <row r="32" spans="1:15" x14ac:dyDescent="0.25">
      <c r="A32" s="39">
        <v>1</v>
      </c>
      <c r="B32" s="8" t="s">
        <v>75</v>
      </c>
      <c r="L32" s="12"/>
      <c r="M32" s="12"/>
      <c r="N32" s="117"/>
      <c r="O32" s="12"/>
    </row>
    <row r="33" spans="1:15" x14ac:dyDescent="0.25">
      <c r="A33" s="39">
        <v>1</v>
      </c>
      <c r="B33" s="8" t="s">
        <v>76</v>
      </c>
      <c r="L33" s="12"/>
      <c r="M33" s="12"/>
      <c r="N33" s="117"/>
      <c r="O33" s="12"/>
    </row>
    <row r="34" spans="1:15" x14ac:dyDescent="0.25">
      <c r="A34" s="39">
        <v>1</v>
      </c>
      <c r="B34" s="8" t="s">
        <v>330</v>
      </c>
      <c r="L34" s="12"/>
      <c r="M34" s="12"/>
      <c r="N34" s="117"/>
      <c r="O34" s="12"/>
    </row>
    <row r="35" spans="1:15" x14ac:dyDescent="0.25">
      <c r="A35" s="32"/>
      <c r="B35" s="82" t="s">
        <v>63</v>
      </c>
      <c r="L35" s="12"/>
      <c r="M35" s="12"/>
      <c r="N35" s="117"/>
      <c r="O35" s="12"/>
    </row>
    <row r="36" spans="1:15" x14ac:dyDescent="0.25">
      <c r="A36" s="38">
        <v>0</v>
      </c>
      <c r="B36" s="8" t="s">
        <v>98</v>
      </c>
      <c r="L36" s="117"/>
      <c r="M36" s="12"/>
      <c r="N36" s="117"/>
      <c r="O36" s="12"/>
    </row>
    <row r="37" spans="1:15" x14ac:dyDescent="0.25">
      <c r="A37" s="39">
        <v>0</v>
      </c>
      <c r="B37" s="8" t="s">
        <v>99</v>
      </c>
      <c r="L37" s="117"/>
      <c r="M37" s="12"/>
      <c r="N37" s="117"/>
      <c r="O37" s="12"/>
    </row>
    <row r="38" spans="1:15" x14ac:dyDescent="0.25">
      <c r="A38" s="39">
        <v>0</v>
      </c>
      <c r="B38" s="8" t="s">
        <v>100</v>
      </c>
      <c r="L38" s="117"/>
      <c r="M38" s="12"/>
      <c r="N38" s="117"/>
      <c r="O38" s="12"/>
    </row>
    <row r="39" spans="1:15" x14ac:dyDescent="0.25">
      <c r="A39" s="39">
        <v>0</v>
      </c>
      <c r="B39" s="8" t="s">
        <v>101</v>
      </c>
      <c r="L39" s="117"/>
      <c r="M39" s="12"/>
      <c r="N39" s="117"/>
      <c r="O39" s="12"/>
    </row>
    <row r="40" spans="1:15" x14ac:dyDescent="0.25">
      <c r="A40" s="40">
        <v>0</v>
      </c>
      <c r="B40" s="10" t="s">
        <v>102</v>
      </c>
      <c r="L40" s="117"/>
      <c r="M40" s="12"/>
      <c r="N40" s="117"/>
      <c r="O40" s="12"/>
    </row>
    <row r="41" spans="1:15" x14ac:dyDescent="0.25">
      <c r="L41" s="117"/>
      <c r="M41" s="12"/>
      <c r="N41" s="117"/>
      <c r="O41" s="12"/>
    </row>
    <row r="42" spans="1:15" x14ac:dyDescent="0.25">
      <c r="L42" s="117"/>
      <c r="M42" s="12"/>
      <c r="N42" s="117"/>
      <c r="O42" s="12"/>
    </row>
    <row r="43" spans="1:15" x14ac:dyDescent="0.2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showRowColHeaders="0" workbookViewId="0">
      <pane ySplit="1" topLeftCell="A2" activePane="bottomLeft" state="frozenSplit"/>
      <selection pane="bottomLeft" activeCell="B2" sqref="B2"/>
    </sheetView>
  </sheetViews>
  <sheetFormatPr baseColWidth="10" defaultRowHeight="15" x14ac:dyDescent="0.25"/>
  <cols>
    <col min="1" max="1" width="3" customWidth="1"/>
    <col min="2" max="2" width="33.5703125" customWidth="1"/>
    <col min="3" max="3" width="5" customWidth="1"/>
  </cols>
  <sheetData>
    <row r="1" spans="1:9" x14ac:dyDescent="0.25">
      <c r="A1" s="223" t="s">
        <v>171</v>
      </c>
      <c r="B1" s="224"/>
      <c r="C1" s="1"/>
    </row>
    <row r="2" spans="1:9" x14ac:dyDescent="0.25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},"</f>
        <v>"Acrobatie": {  "Caracteristic": "DEX",
  "Name": "Acrobatie"
 },</v>
      </c>
      <c r="I2">
        <v>0</v>
      </c>
    </row>
    <row r="3" spans="1:9" x14ac:dyDescent="0.25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},"</f>
        <v>"Ambidextrie": {  "Caracteristic": "DEX",
  "Name": "Ambidextrie"
 },</v>
      </c>
      <c r="I3">
        <v>1</v>
      </c>
    </row>
    <row r="4" spans="1:9" x14ac:dyDescent="0.25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},</v>
      </c>
      <c r="I4">
        <v>2</v>
      </c>
    </row>
    <row r="5" spans="1:9" x14ac:dyDescent="0.25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},</v>
      </c>
      <c r="I5">
        <v>3</v>
      </c>
    </row>
    <row r="6" spans="1:9" x14ac:dyDescent="0.25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},</v>
      </c>
      <c r="I6">
        <v>4</v>
      </c>
    </row>
    <row r="7" spans="1:9" x14ac:dyDescent="0.25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},</v>
      </c>
      <c r="I7">
        <v>5</v>
      </c>
    </row>
    <row r="8" spans="1:9" x14ac:dyDescent="0.25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},</v>
      </c>
      <c r="I8">
        <v>6</v>
      </c>
    </row>
    <row r="9" spans="1:9" x14ac:dyDescent="0.25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},</v>
      </c>
      <c r="I9">
        <v>7</v>
      </c>
    </row>
    <row r="10" spans="1:9" x14ac:dyDescent="0.25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},</v>
      </c>
      <c r="I10">
        <v>8</v>
      </c>
    </row>
    <row r="11" spans="1:9" x14ac:dyDescent="0.25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},</v>
      </c>
      <c r="I11">
        <v>9</v>
      </c>
    </row>
    <row r="12" spans="1:9" x14ac:dyDescent="0.25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},</v>
      </c>
      <c r="I12">
        <v>10</v>
      </c>
    </row>
    <row r="13" spans="1:9" x14ac:dyDescent="0.25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},</v>
      </c>
      <c r="I13">
        <v>11</v>
      </c>
    </row>
    <row r="14" spans="1:9" x14ac:dyDescent="0.25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},</v>
      </c>
      <c r="I14">
        <v>12</v>
      </c>
    </row>
    <row r="15" spans="1:9" x14ac:dyDescent="0.25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},</v>
      </c>
      <c r="I15">
        <v>13</v>
      </c>
    </row>
    <row r="16" spans="1:9" x14ac:dyDescent="0.25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},</v>
      </c>
      <c r="I16">
        <v>14</v>
      </c>
    </row>
    <row r="17" spans="1:9" x14ac:dyDescent="0.25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},</v>
      </c>
      <c r="I17">
        <v>15</v>
      </c>
    </row>
    <row r="18" spans="1:9" x14ac:dyDescent="0.25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},</v>
      </c>
      <c r="I18">
        <v>16</v>
      </c>
    </row>
    <row r="19" spans="1:9" x14ac:dyDescent="0.25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},</v>
      </c>
      <c r="I19">
        <v>17</v>
      </c>
    </row>
    <row r="20" spans="1:9" x14ac:dyDescent="0.25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},</v>
      </c>
      <c r="I20">
        <v>18</v>
      </c>
    </row>
    <row r="21" spans="1:9" x14ac:dyDescent="0.25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},</v>
      </c>
      <c r="I21">
        <v>19</v>
      </c>
    </row>
    <row r="22" spans="1:9" x14ac:dyDescent="0.25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},</v>
      </c>
      <c r="I22">
        <v>20</v>
      </c>
    </row>
    <row r="23" spans="1:9" x14ac:dyDescent="0.25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},</v>
      </c>
      <c r="I23">
        <v>21</v>
      </c>
    </row>
    <row r="24" spans="1:9" x14ac:dyDescent="0.25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},</v>
      </c>
      <c r="I24">
        <v>22</v>
      </c>
    </row>
    <row r="25" spans="1:9" x14ac:dyDescent="0.25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},</v>
      </c>
      <c r="I25">
        <v>23</v>
      </c>
    </row>
    <row r="26" spans="1:9" x14ac:dyDescent="0.25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},</v>
      </c>
      <c r="I26">
        <v>24</v>
      </c>
    </row>
    <row r="27" spans="1:9" x14ac:dyDescent="0.25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},</v>
      </c>
      <c r="I27">
        <v>25</v>
      </c>
    </row>
    <row r="28" spans="1:9" x14ac:dyDescent="0.25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},</v>
      </c>
      <c r="I28">
        <v>26</v>
      </c>
    </row>
    <row r="29" spans="1:9" x14ac:dyDescent="0.25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},</v>
      </c>
      <c r="I29">
        <v>27</v>
      </c>
    </row>
    <row r="30" spans="1:9" x14ac:dyDescent="0.25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},</v>
      </c>
      <c r="I30">
        <v>28</v>
      </c>
    </row>
    <row r="31" spans="1:9" x14ac:dyDescent="0.25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},</v>
      </c>
      <c r="I31">
        <v>29</v>
      </c>
    </row>
    <row r="32" spans="1:9" x14ac:dyDescent="0.25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},</v>
      </c>
      <c r="I32">
        <v>30</v>
      </c>
    </row>
    <row r="33" spans="1:9" x14ac:dyDescent="0.25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},</v>
      </c>
      <c r="I33">
        <v>31</v>
      </c>
    </row>
    <row r="34" spans="1:9" x14ac:dyDescent="0.25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},</v>
      </c>
      <c r="I34">
        <v>32</v>
      </c>
    </row>
    <row r="35" spans="1:9" x14ac:dyDescent="0.25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},</v>
      </c>
      <c r="I35">
        <v>33</v>
      </c>
    </row>
    <row r="36" spans="1:9" x14ac:dyDescent="0.25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},</v>
      </c>
      <c r="I36">
        <v>34</v>
      </c>
    </row>
    <row r="37" spans="1:9" x14ac:dyDescent="0.25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},</v>
      </c>
      <c r="I37">
        <v>35</v>
      </c>
    </row>
    <row r="38" spans="1:9" x14ac:dyDescent="0.25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},</v>
      </c>
      <c r="I38">
        <v>36</v>
      </c>
    </row>
    <row r="39" spans="1:9" x14ac:dyDescent="0.25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},</v>
      </c>
      <c r="I39">
        <v>37</v>
      </c>
    </row>
    <row r="40" spans="1:9" x14ac:dyDescent="0.25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},</v>
      </c>
      <c r="I40">
        <v>38</v>
      </c>
    </row>
    <row r="41" spans="1:9" x14ac:dyDescent="0.25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},</v>
      </c>
      <c r="I41">
        <v>39</v>
      </c>
    </row>
    <row r="42" spans="1:9" x14ac:dyDescent="0.25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},</v>
      </c>
      <c r="I42">
        <v>40</v>
      </c>
    </row>
    <row r="43" spans="1:9" x14ac:dyDescent="0.25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},</v>
      </c>
      <c r="I43">
        <v>41</v>
      </c>
    </row>
    <row r="44" spans="1:9" x14ac:dyDescent="0.25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},</v>
      </c>
      <c r="I44">
        <v>42</v>
      </c>
    </row>
    <row r="45" spans="1:9" x14ac:dyDescent="0.25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},</v>
      </c>
      <c r="I45">
        <v>43</v>
      </c>
    </row>
    <row r="46" spans="1:9" x14ac:dyDescent="0.25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},</v>
      </c>
      <c r="I46">
        <v>44</v>
      </c>
    </row>
    <row r="47" spans="1:9" x14ac:dyDescent="0.25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},</v>
      </c>
      <c r="I47">
        <v>45</v>
      </c>
    </row>
    <row r="48" spans="1:9" x14ac:dyDescent="0.25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},</v>
      </c>
      <c r="I48">
        <v>46</v>
      </c>
    </row>
    <row r="49" spans="1:9" x14ac:dyDescent="0.25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},</v>
      </c>
      <c r="I49">
        <v>47</v>
      </c>
    </row>
    <row r="50" spans="1:9" x14ac:dyDescent="0.25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},</v>
      </c>
      <c r="I50">
        <v>48</v>
      </c>
    </row>
    <row r="51" spans="1:9" x14ac:dyDescent="0.25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},</v>
      </c>
      <c r="I51">
        <v>49</v>
      </c>
    </row>
    <row r="52" spans="1:9" x14ac:dyDescent="0.25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},</v>
      </c>
      <c r="I52">
        <v>50</v>
      </c>
    </row>
    <row r="53" spans="1:9" x14ac:dyDescent="0.25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},</v>
      </c>
      <c r="I53">
        <v>51</v>
      </c>
    </row>
    <row r="54" spans="1:9" x14ac:dyDescent="0.25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},</v>
      </c>
      <c r="I54">
        <v>52</v>
      </c>
    </row>
    <row r="55" spans="1:9" x14ac:dyDescent="0.25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},</v>
      </c>
      <c r="I55">
        <v>53</v>
      </c>
    </row>
    <row r="56" spans="1:9" x14ac:dyDescent="0.25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},</v>
      </c>
      <c r="I56">
        <v>54</v>
      </c>
    </row>
    <row r="57" spans="1:9" x14ac:dyDescent="0.25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},</v>
      </c>
      <c r="I57">
        <v>55</v>
      </c>
    </row>
    <row r="58" spans="1:9" x14ac:dyDescent="0.25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},</v>
      </c>
      <c r="I58">
        <v>56</v>
      </c>
    </row>
    <row r="59" spans="1:9" x14ac:dyDescent="0.25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},</v>
      </c>
      <c r="I59">
        <v>57</v>
      </c>
    </row>
    <row r="60" spans="1:9" x14ac:dyDescent="0.25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},</v>
      </c>
      <c r="I60">
        <v>58</v>
      </c>
    </row>
    <row r="61" spans="1:9" x14ac:dyDescent="0.25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},</v>
      </c>
      <c r="I61">
        <v>59</v>
      </c>
    </row>
    <row r="62" spans="1:9" x14ac:dyDescent="0.25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},</v>
      </c>
      <c r="I62">
        <v>60</v>
      </c>
    </row>
    <row r="63" spans="1:9" x14ac:dyDescent="0.25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},</v>
      </c>
      <c r="I63">
        <v>61</v>
      </c>
    </row>
    <row r="64" spans="1:9" x14ac:dyDescent="0.25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},</v>
      </c>
      <c r="I64">
        <v>62</v>
      </c>
    </row>
    <row r="65" spans="1:9" x14ac:dyDescent="0.25">
      <c r="A65" s="39">
        <v>0</v>
      </c>
      <c r="B65" s="23" t="s">
        <v>231</v>
      </c>
      <c r="C65" s="36" t="s">
        <v>251</v>
      </c>
      <c r="D65" t="str">
        <f t="shared" si="0"/>
        <v>"Pêche": {  "Caracteristic": "SAG",
  "Name": "Pêche"
 },</v>
      </c>
      <c r="I65">
        <v>63</v>
      </c>
    </row>
    <row r="66" spans="1:9" x14ac:dyDescent="0.25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},</v>
      </c>
      <c r="I66">
        <v>64</v>
      </c>
    </row>
    <row r="67" spans="1:9" x14ac:dyDescent="0.25">
      <c r="A67" s="39">
        <v>0</v>
      </c>
      <c r="B67" s="23" t="s">
        <v>233</v>
      </c>
      <c r="C67" s="36" t="s">
        <v>252</v>
      </c>
      <c r="D67" t="str">
        <f t="shared" ref="D67:D80" si="1">""""&amp;B67&amp;""": {  ""Caracteristic"": """&amp;LEFT(RIGHT(C67,4),3)&amp;""",
  ""Name"": """&amp;B67&amp;"""
 },"</f>
        <v>"Persuasion": {  "Caracteristic": "CHA",
  "Name": "Persuasion"
 },</v>
      </c>
      <c r="I67">
        <v>65</v>
      </c>
    </row>
    <row r="68" spans="1:9" x14ac:dyDescent="0.25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},</v>
      </c>
      <c r="I68">
        <v>66</v>
      </c>
    </row>
    <row r="69" spans="1:9" x14ac:dyDescent="0.25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},</v>
      </c>
      <c r="I69">
        <v>67</v>
      </c>
    </row>
    <row r="70" spans="1:9" x14ac:dyDescent="0.25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},</v>
      </c>
      <c r="I70">
        <v>68</v>
      </c>
    </row>
    <row r="71" spans="1:9" x14ac:dyDescent="0.25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},</v>
      </c>
      <c r="I71">
        <v>69</v>
      </c>
    </row>
    <row r="72" spans="1:9" x14ac:dyDescent="0.25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},</v>
      </c>
      <c r="I72">
        <v>70</v>
      </c>
    </row>
    <row r="73" spans="1:9" x14ac:dyDescent="0.25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},</v>
      </c>
      <c r="I73">
        <v>71</v>
      </c>
    </row>
    <row r="74" spans="1:9" x14ac:dyDescent="0.25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},</v>
      </c>
      <c r="I74">
        <v>72</v>
      </c>
    </row>
    <row r="75" spans="1:9" x14ac:dyDescent="0.25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},</v>
      </c>
      <c r="I75">
        <v>73</v>
      </c>
    </row>
    <row r="76" spans="1:9" x14ac:dyDescent="0.25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},</v>
      </c>
      <c r="I76">
        <v>74</v>
      </c>
    </row>
    <row r="77" spans="1:9" x14ac:dyDescent="0.25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},</v>
      </c>
      <c r="I77">
        <v>75</v>
      </c>
    </row>
    <row r="78" spans="1:9" x14ac:dyDescent="0.25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},</v>
      </c>
      <c r="I78">
        <v>76</v>
      </c>
    </row>
    <row r="79" spans="1:9" x14ac:dyDescent="0.25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},</v>
      </c>
      <c r="I79">
        <v>77</v>
      </c>
    </row>
    <row r="80" spans="1:9" x14ac:dyDescent="0.25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},</v>
      </c>
      <c r="I80">
        <v>78</v>
      </c>
    </row>
    <row r="81" spans="1:9" x14ac:dyDescent="0.25">
      <c r="A81" s="40">
        <v>0</v>
      </c>
      <c r="B81" s="22" t="s">
        <v>246</v>
      </c>
      <c r="C81" s="37" t="s">
        <v>251</v>
      </c>
      <c r="D81" t="str">
        <f>""""&amp;B81&amp;""": {  ""Caracteristic"": """&amp;LEFT(RIGHT(C81,4),3)&amp;""",
  ""Name"": """&amp;B81&amp;"""
 },"</f>
        <v>"Vigilance": {  "Caracteristic": "SAG",
  "Name": "Vigilance"
 },</v>
      </c>
      <c r="I81">
        <v>79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 x14ac:dyDescent="0.2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 x14ac:dyDescent="0.25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 x14ac:dyDescent="0.25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3"/>
      <c r="I2" s="234"/>
      <c r="J2" s="234"/>
      <c r="K2" s="235"/>
      <c r="L2" s="67">
        <v>0</v>
      </c>
      <c r="M2" s="68">
        <v>20</v>
      </c>
    </row>
    <row r="3" spans="1:13" x14ac:dyDescent="0.25">
      <c r="A3" s="73" t="s">
        <v>260</v>
      </c>
      <c r="B3" s="230" t="s">
        <v>261</v>
      </c>
      <c r="C3" s="230"/>
      <c r="D3" s="230"/>
      <c r="E3" s="230"/>
      <c r="F3" s="231"/>
      <c r="H3" s="73" t="s">
        <v>260</v>
      </c>
      <c r="I3" s="232" t="s">
        <v>261</v>
      </c>
      <c r="J3" s="232"/>
      <c r="K3" s="76" t="s">
        <v>117</v>
      </c>
      <c r="L3" s="230" t="s">
        <v>261</v>
      </c>
      <c r="M3" s="231"/>
    </row>
    <row r="4" spans="1:13" x14ac:dyDescent="0.25">
      <c r="A4" s="39"/>
      <c r="B4" s="226"/>
      <c r="C4" s="226"/>
      <c r="D4" s="226"/>
      <c r="E4" s="226"/>
      <c r="F4" s="227"/>
      <c r="H4" s="39" t="s">
        <v>262</v>
      </c>
      <c r="I4" s="226"/>
      <c r="J4" s="227"/>
      <c r="K4" s="39"/>
      <c r="L4" s="226"/>
      <c r="M4" s="227"/>
    </row>
    <row r="5" spans="1:13" x14ac:dyDescent="0.25">
      <c r="A5" s="39"/>
      <c r="B5" s="226"/>
      <c r="C5" s="226"/>
      <c r="D5" s="226"/>
      <c r="E5" s="226"/>
      <c r="F5" s="227"/>
      <c r="H5" s="39" t="s">
        <v>263</v>
      </c>
      <c r="I5" s="226"/>
      <c r="J5" s="227"/>
      <c r="K5" s="39"/>
      <c r="L5" s="226"/>
      <c r="M5" s="227"/>
    </row>
    <row r="6" spans="1:13" x14ac:dyDescent="0.25">
      <c r="A6" s="39"/>
      <c r="B6" s="226"/>
      <c r="C6" s="226"/>
      <c r="D6" s="226"/>
      <c r="E6" s="226"/>
      <c r="F6" s="227"/>
      <c r="H6" s="39"/>
      <c r="I6" s="226"/>
      <c r="J6" s="227"/>
      <c r="K6" s="39"/>
      <c r="L6" s="226"/>
      <c r="M6" s="227"/>
    </row>
    <row r="7" spans="1:13" x14ac:dyDescent="0.25">
      <c r="A7" s="39"/>
      <c r="B7" s="226"/>
      <c r="C7" s="226"/>
      <c r="D7" s="226"/>
      <c r="E7" s="226"/>
      <c r="F7" s="227"/>
      <c r="H7" s="39"/>
      <c r="I7" s="226"/>
      <c r="J7" s="227"/>
      <c r="K7" s="39"/>
      <c r="L7" s="226"/>
      <c r="M7" s="227"/>
    </row>
    <row r="8" spans="1:13" x14ac:dyDescent="0.25">
      <c r="A8" s="39"/>
      <c r="B8" s="226"/>
      <c r="C8" s="226"/>
      <c r="D8" s="226"/>
      <c r="E8" s="226"/>
      <c r="F8" s="227"/>
      <c r="H8" s="39"/>
      <c r="I8" s="226"/>
      <c r="J8" s="227"/>
      <c r="K8" s="75" t="s">
        <v>267</v>
      </c>
      <c r="L8" s="230" t="s">
        <v>261</v>
      </c>
      <c r="M8" s="231"/>
    </row>
    <row r="9" spans="1:13" x14ac:dyDescent="0.25">
      <c r="A9" s="39"/>
      <c r="B9" s="226"/>
      <c r="C9" s="226"/>
      <c r="D9" s="226"/>
      <c r="E9" s="226"/>
      <c r="F9" s="227"/>
      <c r="H9" s="39"/>
      <c r="I9" s="226"/>
      <c r="J9" s="227"/>
      <c r="K9" s="39" t="s">
        <v>269</v>
      </c>
      <c r="L9" s="226"/>
      <c r="M9" s="227"/>
    </row>
    <row r="10" spans="1:13" x14ac:dyDescent="0.25">
      <c r="A10" s="39"/>
      <c r="B10" s="226"/>
      <c r="C10" s="226"/>
      <c r="D10" s="226"/>
      <c r="E10" s="226"/>
      <c r="F10" s="227"/>
      <c r="H10" s="39"/>
      <c r="I10" s="226"/>
      <c r="J10" s="227"/>
      <c r="K10" s="39"/>
      <c r="L10" s="226"/>
      <c r="M10" s="227"/>
    </row>
    <row r="11" spans="1:13" x14ac:dyDescent="0.25">
      <c r="A11" s="39"/>
      <c r="B11" s="226"/>
      <c r="C11" s="226"/>
      <c r="D11" s="226"/>
      <c r="E11" s="226"/>
      <c r="F11" s="227"/>
      <c r="H11" s="39"/>
      <c r="I11" s="226"/>
      <c r="J11" s="227"/>
      <c r="K11" s="39"/>
      <c r="L11" s="226"/>
      <c r="M11" s="227"/>
    </row>
    <row r="12" spans="1:13" x14ac:dyDescent="0.25">
      <c r="A12" s="39"/>
      <c r="B12" s="226"/>
      <c r="C12" s="226"/>
      <c r="D12" s="226"/>
      <c r="E12" s="226"/>
      <c r="F12" s="227"/>
      <c r="H12" s="39"/>
      <c r="I12" s="226"/>
      <c r="J12" s="227"/>
      <c r="K12" s="39"/>
      <c r="L12" s="226"/>
      <c r="M12" s="227"/>
    </row>
    <row r="13" spans="1:13" x14ac:dyDescent="0.25">
      <c r="A13" s="39"/>
      <c r="B13" s="226"/>
      <c r="C13" s="226"/>
      <c r="D13" s="226"/>
      <c r="E13" s="226"/>
      <c r="F13" s="227"/>
      <c r="H13" s="39"/>
      <c r="I13" s="226"/>
      <c r="J13" s="227"/>
      <c r="K13" s="75" t="s">
        <v>268</v>
      </c>
      <c r="L13" s="230" t="s">
        <v>261</v>
      </c>
      <c r="M13" s="231"/>
    </row>
    <row r="14" spans="1:13" x14ac:dyDescent="0.25">
      <c r="A14" s="39"/>
      <c r="B14" s="226"/>
      <c r="C14" s="226"/>
      <c r="D14" s="226"/>
      <c r="E14" s="226"/>
      <c r="F14" s="227"/>
      <c r="H14" s="39"/>
      <c r="I14" s="226"/>
      <c r="J14" s="227"/>
      <c r="K14" s="39" t="s">
        <v>264</v>
      </c>
      <c r="L14" s="226"/>
      <c r="M14" s="227"/>
    </row>
    <row r="15" spans="1:13" x14ac:dyDescent="0.25">
      <c r="A15" s="39"/>
      <c r="B15" s="226"/>
      <c r="C15" s="226"/>
      <c r="D15" s="226"/>
      <c r="E15" s="226"/>
      <c r="F15" s="227"/>
      <c r="H15" s="39"/>
      <c r="I15" s="226"/>
      <c r="J15" s="227"/>
      <c r="K15" s="39"/>
      <c r="L15" s="226"/>
      <c r="M15" s="227"/>
    </row>
    <row r="16" spans="1:13" x14ac:dyDescent="0.25">
      <c r="A16" s="39"/>
      <c r="B16" s="226"/>
      <c r="C16" s="226"/>
      <c r="D16" s="226"/>
      <c r="E16" s="226"/>
      <c r="F16" s="227"/>
      <c r="H16" s="39"/>
      <c r="I16" s="226"/>
      <c r="J16" s="227"/>
      <c r="K16" s="39"/>
      <c r="L16" s="226"/>
      <c r="M16" s="227"/>
    </row>
    <row r="17" spans="1:13" x14ac:dyDescent="0.25">
      <c r="A17" s="40"/>
      <c r="B17" s="228"/>
      <c r="C17" s="228"/>
      <c r="D17" s="228"/>
      <c r="E17" s="228"/>
      <c r="F17" s="229"/>
      <c r="H17" s="40" t="s">
        <v>265</v>
      </c>
      <c r="I17" s="228"/>
      <c r="J17" s="229"/>
      <c r="K17" s="40"/>
      <c r="L17" s="228"/>
      <c r="M17" s="229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 x14ac:dyDescent="0.2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 x14ac:dyDescent="0.25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 x14ac:dyDescent="0.25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 x14ac:dyDescent="0.25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 x14ac:dyDescent="0.25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 x14ac:dyDescent="0.25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 x14ac:dyDescent="0.25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 x14ac:dyDescent="0.25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 x14ac:dyDescent="0.25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 x14ac:dyDescent="0.25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 x14ac:dyDescent="0.25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 x14ac:dyDescent="0.25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 x14ac:dyDescent="0.25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 x14ac:dyDescent="0.25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 x14ac:dyDescent="0.25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 x14ac:dyDescent="0.25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 x14ac:dyDescent="0.25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 x14ac:dyDescent="0.25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 x14ac:dyDescent="0.25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 x14ac:dyDescent="0.25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 x14ac:dyDescent="0.25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 x14ac:dyDescent="0.25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 x14ac:dyDescent="0.25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showRowColHeaders="0" tabSelected="1" workbookViewId="0">
      <selection activeCell="D1" sqref="C1:D1048576"/>
    </sheetView>
  </sheetViews>
  <sheetFormatPr baseColWidth="10" defaultRowHeight="15" x14ac:dyDescent="0.25"/>
  <cols>
    <col min="1" max="1" width="26.5703125" customWidth="1"/>
    <col min="2" max="2" width="6.140625" customWidth="1"/>
    <col min="4" max="4" width="6.28515625" customWidth="1"/>
  </cols>
  <sheetData>
    <row r="1" spans="1:3" x14ac:dyDescent="0.25">
      <c r="A1" t="s">
        <v>297</v>
      </c>
      <c r="C1" s="24" t="s">
        <v>129</v>
      </c>
    </row>
    <row r="2" spans="1:3" ht="15" customHeight="1" x14ac:dyDescent="0.25">
      <c r="A2" t="s">
        <v>311</v>
      </c>
      <c r="C2" s="91" t="s">
        <v>286</v>
      </c>
    </row>
    <row r="3" spans="1:3" x14ac:dyDescent="0.25">
      <c r="A3" t="s">
        <v>310</v>
      </c>
      <c r="C3" s="91" t="s">
        <v>287</v>
      </c>
    </row>
    <row r="4" spans="1:3" x14ac:dyDescent="0.25">
      <c r="A4" t="s">
        <v>309</v>
      </c>
      <c r="C4" s="91" t="s">
        <v>288</v>
      </c>
    </row>
    <row r="5" spans="1:3" x14ac:dyDescent="0.25">
      <c r="A5" t="s">
        <v>308</v>
      </c>
      <c r="C5" s="91" t="s">
        <v>289</v>
      </c>
    </row>
    <row r="6" spans="1:3" x14ac:dyDescent="0.25">
      <c r="A6" t="s">
        <v>307</v>
      </c>
      <c r="C6" s="91" t="s">
        <v>290</v>
      </c>
    </row>
    <row r="7" spans="1:3" x14ac:dyDescent="0.25">
      <c r="A7" t="s">
        <v>306</v>
      </c>
      <c r="C7" s="91" t="s">
        <v>291</v>
      </c>
    </row>
    <row r="8" spans="1:3" x14ac:dyDescent="0.25">
      <c r="A8" t="s">
        <v>305</v>
      </c>
      <c r="C8" s="91" t="s">
        <v>292</v>
      </c>
    </row>
    <row r="9" spans="1:3" x14ac:dyDescent="0.25">
      <c r="A9" t="s">
        <v>304</v>
      </c>
      <c r="C9" s="91" t="s">
        <v>293</v>
      </c>
    </row>
    <row r="10" spans="1:3" x14ac:dyDescent="0.25">
      <c r="A10" t="s">
        <v>299</v>
      </c>
      <c r="C10" s="91" t="s">
        <v>294</v>
      </c>
    </row>
    <row r="11" spans="1:3" x14ac:dyDescent="0.25">
      <c r="A11" t="s">
        <v>300</v>
      </c>
      <c r="C11" s="92" t="s">
        <v>295</v>
      </c>
    </row>
    <row r="12" spans="1:3" x14ac:dyDescent="0.25">
      <c r="A12" t="s">
        <v>301</v>
      </c>
    </row>
    <row r="13" spans="1:3" ht="15" customHeight="1" x14ac:dyDescent="0.25">
      <c r="A13" t="s">
        <v>302</v>
      </c>
    </row>
    <row r="14" spans="1:3" x14ac:dyDescent="0.25">
      <c r="A14" t="s">
        <v>303</v>
      </c>
    </row>
    <row r="18" ht="15" customHeight="1" x14ac:dyDescent="0.25"/>
    <row r="37" ht="15" customHeight="1" x14ac:dyDescent="0.25"/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2020-01-14T16:32:06Z</dcterms:modified>
</cp:coreProperties>
</file>