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D8040899-41A5-43C0-8159-2A449108737A}" xr6:coauthVersionLast="45" xr6:coauthVersionMax="45" xr10:uidLastSave="{00000000-0000-0000-0000-000000000000}"/>
  <bookViews>
    <workbookView xWindow="-120" yWindow="-120" windowWidth="20730" windowHeight="11160" firstSheet="12" activeTab="18"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Montures" sheetId="13" r:id="rId12"/>
    <sheet name="Bâteaux" sheetId="14" r:id="rId13"/>
    <sheet name="Objets" sheetId="11" r:id="rId14"/>
    <sheet name="Babioles" sheetId="17" r:id="rId15"/>
    <sheet name="Services" sheetId="16" r:id="rId16"/>
    <sheet name="Equipements" sheetId="12" r:id="rId17"/>
    <sheet name="Sorts" sheetId="21" r:id="rId18"/>
    <sheet name="Compléments de sort" sheetId="34" r:id="rId19"/>
    <sheet name="Alignements" sheetId="22" r:id="rId20"/>
    <sheet name="Langues" sheetId="23" r:id="rId21"/>
    <sheet name="Altérations" sheetId="24" r:id="rId22"/>
    <sheet name="Monstres" sheetId="32" r:id="rId23"/>
    <sheet name="Export global" sheetId="20"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34" l="1"/>
  <c r="I4" i="34"/>
  <c r="I5" i="34"/>
  <c r="I6" i="34"/>
  <c r="I7" i="34"/>
  <c r="I8" i="34"/>
  <c r="I9" i="34"/>
  <c r="I10" i="34"/>
  <c r="I11" i="34"/>
  <c r="I12" i="34"/>
  <c r="I2" i="34"/>
  <c r="M439" i="21" l="1"/>
  <c r="I14" i="34" l="1"/>
  <c r="B29" i="20" s="1"/>
  <c r="C29" i="20" s="1"/>
  <c r="I80" i="11"/>
  <c r="I81" i="11"/>
  <c r="I82" i="11"/>
  <c r="I83" i="11"/>
  <c r="I84" i="11"/>
  <c r="I85" i="11"/>
  <c r="I86" i="11"/>
  <c r="I87" i="11"/>
  <c r="I88" i="11"/>
  <c r="I89" i="11"/>
  <c r="I90" i="11"/>
  <c r="I91" i="11"/>
  <c r="I92" i="11"/>
  <c r="I93" i="11"/>
  <c r="I94" i="11"/>
  <c r="I95" i="11"/>
  <c r="I96" i="11"/>
  <c r="I97" i="11"/>
  <c r="I98" i="11"/>
  <c r="I99" i="11"/>
  <c r="I100" i="11"/>
  <c r="I101" i="11"/>
  <c r="I102" i="11"/>
  <c r="I103" i="11"/>
  <c r="H181" i="11" s="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79" i="11"/>
  <c r="I66" i="11"/>
  <c r="I67" i="11"/>
  <c r="I68" i="11"/>
  <c r="I69" i="11"/>
  <c r="I70" i="11"/>
  <c r="I71" i="11"/>
  <c r="I72" i="11"/>
  <c r="I73" i="11"/>
  <c r="I74" i="11"/>
  <c r="I75" i="11"/>
  <c r="I76" i="11"/>
  <c r="I77" i="11"/>
  <c r="I65" i="11"/>
  <c r="H182" i="11"/>
  <c r="I58" i="11"/>
  <c r="I59" i="11"/>
  <c r="I60" i="11"/>
  <c r="I61" i="11"/>
  <c r="I57" i="11"/>
  <c r="I48" i="11"/>
  <c r="I49" i="11"/>
  <c r="I50" i="11"/>
  <c r="I51" i="11"/>
  <c r="I52" i="11"/>
  <c r="I53" i="11"/>
  <c r="I54" i="11"/>
  <c r="I55" i="11"/>
  <c r="I47" i="11"/>
  <c r="I45" i="11"/>
  <c r="I44" i="11"/>
  <c r="I25" i="11"/>
  <c r="I26" i="11"/>
  <c r="I27" i="11"/>
  <c r="I28" i="11"/>
  <c r="I29" i="11"/>
  <c r="I30" i="11"/>
  <c r="I31" i="11"/>
  <c r="I32" i="11"/>
  <c r="I33" i="11"/>
  <c r="I34" i="11"/>
  <c r="I35" i="11"/>
  <c r="I36" i="11"/>
  <c r="I37" i="11"/>
  <c r="I38" i="11"/>
  <c r="I39" i="11"/>
  <c r="I40" i="11"/>
  <c r="I41" i="11"/>
  <c r="I42" i="11"/>
  <c r="I24" i="11"/>
  <c r="I20" i="11"/>
  <c r="I21" i="11"/>
  <c r="I22" i="11"/>
  <c r="I19" i="11"/>
  <c r="I15" i="11"/>
  <c r="I16" i="11"/>
  <c r="I17" i="11"/>
  <c r="I14" i="11"/>
  <c r="I4" i="11"/>
  <c r="I5" i="11"/>
  <c r="I6" i="11"/>
  <c r="I7" i="11"/>
  <c r="I8" i="11"/>
  <c r="I9" i="11"/>
  <c r="I10" i="11"/>
  <c r="I11" i="11"/>
  <c r="I12" i="11"/>
  <c r="I3" i="11"/>
  <c r="F80" i="11"/>
  <c r="G80" i="11"/>
  <c r="F81" i="11"/>
  <c r="G81" i="11"/>
  <c r="F82" i="11"/>
  <c r="G82" i="11"/>
  <c r="F83" i="11"/>
  <c r="G83" i="11"/>
  <c r="F84" i="11"/>
  <c r="G84" i="11"/>
  <c r="F85" i="11"/>
  <c r="G85" i="11"/>
  <c r="F86" i="11"/>
  <c r="G86" i="11"/>
  <c r="F87" i="11"/>
  <c r="G87" i="11"/>
  <c r="F88" i="11"/>
  <c r="G88" i="11"/>
  <c r="F89" i="11"/>
  <c r="G89" i="11"/>
  <c r="F90" i="11"/>
  <c r="G90" i="11"/>
  <c r="F91" i="11"/>
  <c r="G91" i="11"/>
  <c r="F92" i="11"/>
  <c r="G92" i="11"/>
  <c r="F93" i="11"/>
  <c r="G93" i="11"/>
  <c r="F94" i="11"/>
  <c r="G94" i="11"/>
  <c r="F95" i="11"/>
  <c r="G95" i="11"/>
  <c r="F96" i="11"/>
  <c r="G96" i="11"/>
  <c r="F97" i="11"/>
  <c r="G97" i="11"/>
  <c r="F98" i="11"/>
  <c r="G98" i="11"/>
  <c r="F99" i="11"/>
  <c r="G99" i="11"/>
  <c r="F100" i="11"/>
  <c r="G100" i="11"/>
  <c r="F101" i="11"/>
  <c r="G101" i="11"/>
  <c r="F102" i="11"/>
  <c r="G102" i="11"/>
  <c r="F103" i="11"/>
  <c r="G103" i="11"/>
  <c r="F104" i="11"/>
  <c r="G104" i="11"/>
  <c r="F105" i="11"/>
  <c r="G105" i="11"/>
  <c r="F106" i="11"/>
  <c r="G106" i="11"/>
  <c r="F107" i="11"/>
  <c r="G107" i="11"/>
  <c r="F108" i="11"/>
  <c r="G108" i="11"/>
  <c r="F109" i="11"/>
  <c r="G109" i="11"/>
  <c r="F110" i="11"/>
  <c r="G110" i="11"/>
  <c r="F111" i="11"/>
  <c r="G111" i="11"/>
  <c r="F112" i="11"/>
  <c r="G112" i="11"/>
  <c r="F113" i="11"/>
  <c r="G113" i="11"/>
  <c r="F114" i="11"/>
  <c r="G114" i="11"/>
  <c r="F115" i="11"/>
  <c r="G115" i="11"/>
  <c r="F116" i="11"/>
  <c r="G116" i="11"/>
  <c r="F117" i="11"/>
  <c r="G117" i="11"/>
  <c r="F118" i="11"/>
  <c r="G118" i="11"/>
  <c r="F119" i="11"/>
  <c r="G119" i="11"/>
  <c r="F120" i="11"/>
  <c r="G120" i="11"/>
  <c r="F121" i="11"/>
  <c r="G121" i="11"/>
  <c r="F122" i="11"/>
  <c r="G122" i="11"/>
  <c r="F123" i="11"/>
  <c r="G123" i="11"/>
  <c r="F124" i="11"/>
  <c r="G124" i="11"/>
  <c r="F125" i="11"/>
  <c r="G125" i="11"/>
  <c r="F126" i="11"/>
  <c r="G126" i="11"/>
  <c r="F127" i="11"/>
  <c r="G127" i="11"/>
  <c r="F128" i="11"/>
  <c r="G128" i="11"/>
  <c r="F129" i="11"/>
  <c r="G129" i="11"/>
  <c r="F130" i="11"/>
  <c r="G130" i="11"/>
  <c r="F131" i="11"/>
  <c r="G131" i="11"/>
  <c r="F132" i="11"/>
  <c r="G132" i="11"/>
  <c r="F133" i="11"/>
  <c r="G133" i="11"/>
  <c r="F134" i="11"/>
  <c r="G134" i="11"/>
  <c r="F135" i="11"/>
  <c r="G135" i="11"/>
  <c r="F136" i="11"/>
  <c r="G136" i="11"/>
  <c r="F137" i="11"/>
  <c r="G137" i="11"/>
  <c r="F138" i="11"/>
  <c r="G138" i="11"/>
  <c r="F139" i="11"/>
  <c r="G139" i="11"/>
  <c r="F140" i="11"/>
  <c r="G140" i="11"/>
  <c r="F141" i="11"/>
  <c r="G141" i="11"/>
  <c r="F142" i="11"/>
  <c r="G142" i="11"/>
  <c r="F143" i="11"/>
  <c r="G143" i="11"/>
  <c r="F144" i="11"/>
  <c r="G144" i="11"/>
  <c r="F145" i="11"/>
  <c r="G145" i="11"/>
  <c r="F146" i="11"/>
  <c r="G146" i="11"/>
  <c r="F147" i="11"/>
  <c r="G147" i="11"/>
  <c r="F148" i="11"/>
  <c r="G148" i="11"/>
  <c r="F149" i="11"/>
  <c r="G149" i="11"/>
  <c r="F150" i="11"/>
  <c r="G150" i="11"/>
  <c r="F151" i="11"/>
  <c r="G151" i="11"/>
  <c r="F152" i="11"/>
  <c r="G152" i="11"/>
  <c r="F153" i="11"/>
  <c r="G153" i="11"/>
  <c r="F154" i="11"/>
  <c r="G154" i="11"/>
  <c r="F155" i="11"/>
  <c r="G155" i="11"/>
  <c r="F156" i="11"/>
  <c r="G156" i="11"/>
  <c r="F157" i="11"/>
  <c r="G157" i="11"/>
  <c r="F158" i="11"/>
  <c r="G158" i="11"/>
  <c r="F159" i="11"/>
  <c r="G159" i="11"/>
  <c r="F160" i="11"/>
  <c r="G160" i="11"/>
  <c r="F161" i="11"/>
  <c r="G161" i="11"/>
  <c r="F162" i="11"/>
  <c r="G162" i="11"/>
  <c r="F163" i="11"/>
  <c r="G163" i="11"/>
  <c r="F164" i="11"/>
  <c r="G164" i="11"/>
  <c r="F165" i="11"/>
  <c r="G165" i="11"/>
  <c r="F166" i="11"/>
  <c r="G166" i="11"/>
  <c r="F167" i="11"/>
  <c r="G167" i="11"/>
  <c r="F168" i="11"/>
  <c r="G168" i="11"/>
  <c r="F169" i="11"/>
  <c r="G169" i="11"/>
  <c r="F170" i="11"/>
  <c r="G170" i="11"/>
  <c r="F171" i="11"/>
  <c r="G171" i="11"/>
  <c r="F172" i="11"/>
  <c r="G172" i="11"/>
  <c r="F173" i="11"/>
  <c r="G173" i="11"/>
  <c r="F174" i="11"/>
  <c r="G174" i="11"/>
  <c r="F175" i="11"/>
  <c r="G175" i="11"/>
  <c r="F176" i="11"/>
  <c r="G176" i="11"/>
  <c r="F177" i="11"/>
  <c r="G177" i="11"/>
  <c r="F178" i="11"/>
  <c r="G178" i="11"/>
  <c r="G79" i="11"/>
  <c r="F79" i="11"/>
  <c r="H78" i="11"/>
  <c r="F65" i="11"/>
  <c r="G65" i="11"/>
  <c r="F66" i="11"/>
  <c r="G66" i="11"/>
  <c r="F67" i="11"/>
  <c r="G67" i="11"/>
  <c r="F68" i="11"/>
  <c r="G68" i="11"/>
  <c r="F69" i="11"/>
  <c r="G69" i="11"/>
  <c r="F70" i="11"/>
  <c r="G70" i="11"/>
  <c r="F71" i="11"/>
  <c r="G71" i="11"/>
  <c r="F72" i="11"/>
  <c r="G72" i="11"/>
  <c r="F73" i="11"/>
  <c r="G73" i="11"/>
  <c r="F74" i="11"/>
  <c r="G74" i="11"/>
  <c r="F75" i="11"/>
  <c r="G75" i="11"/>
  <c r="F76" i="11"/>
  <c r="G76" i="11"/>
  <c r="F77" i="11"/>
  <c r="G77" i="11"/>
  <c r="H64" i="11"/>
  <c r="D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CN4" i="19"/>
  <c r="CN5" i="19"/>
  <c r="CN6" i="19"/>
  <c r="CN7" i="19"/>
  <c r="CN8" i="19"/>
  <c r="CN9" i="19"/>
  <c r="CN10" i="19"/>
  <c r="CN11" i="19"/>
  <c r="CN12" i="19"/>
  <c r="CN13" i="19"/>
  <c r="CN14" i="19"/>
  <c r="CN15" i="19"/>
  <c r="CN16" i="19"/>
  <c r="CN17" i="19"/>
  <c r="CN18" i="19"/>
  <c r="CN19" i="19"/>
  <c r="CN20" i="19"/>
  <c r="CN21" i="19"/>
  <c r="CN22" i="19"/>
  <c r="CN3" i="19"/>
  <c r="H3" i="19"/>
  <c r="H4" i="19"/>
  <c r="H5" i="19"/>
  <c r="H6" i="19"/>
  <c r="H7" i="19"/>
  <c r="H8" i="19"/>
  <c r="H9" i="19"/>
  <c r="H10" i="19"/>
  <c r="H11" i="19"/>
  <c r="H12" i="19"/>
  <c r="H13" i="19"/>
  <c r="H14" i="19"/>
  <c r="H15" i="19"/>
  <c r="H16" i="19"/>
  <c r="H17" i="19"/>
  <c r="H18" i="19"/>
  <c r="H19" i="19"/>
  <c r="H20" i="19"/>
  <c r="H21" i="19"/>
  <c r="H22" i="19"/>
  <c r="H180" i="11" l="1"/>
  <c r="D39" i="6"/>
  <c r="D40" i="6"/>
  <c r="D42" i="6"/>
  <c r="D38" i="6"/>
  <c r="D20" i="6"/>
  <c r="D21" i="6"/>
  <c r="D22" i="6"/>
  <c r="D23" i="6"/>
  <c r="D24" i="6"/>
  <c r="D25" i="6"/>
  <c r="D26" i="6"/>
  <c r="D27" i="6"/>
  <c r="D28" i="6"/>
  <c r="D29" i="6"/>
  <c r="D30" i="6"/>
  <c r="D31" i="6"/>
  <c r="D32" i="6"/>
  <c r="D33" i="6"/>
  <c r="D34" i="6"/>
  <c r="D35" i="6"/>
  <c r="D36" i="6"/>
  <c r="D19" i="6"/>
  <c r="D15" i="6"/>
  <c r="D16" i="6"/>
  <c r="D17" i="6"/>
  <c r="D14" i="6"/>
  <c r="D4" i="6"/>
  <c r="D5" i="6"/>
  <c r="D6" i="6"/>
  <c r="D7" i="6"/>
  <c r="D8" i="6"/>
  <c r="D9" i="6"/>
  <c r="D10" i="6"/>
  <c r="D11" i="6"/>
  <c r="D12" i="6"/>
  <c r="D3" i="6"/>
  <c r="Z3" i="5" l="1"/>
  <c r="Z4" i="5"/>
  <c r="Z5" i="5"/>
  <c r="Z6" i="5"/>
  <c r="Z7" i="5"/>
  <c r="Z8" i="5"/>
  <c r="Z9" i="5"/>
  <c r="Z10" i="5"/>
  <c r="Z11" i="5"/>
  <c r="Z12" i="5"/>
  <c r="Z13" i="5"/>
  <c r="Z2" i="5"/>
  <c r="CX22" i="19" l="1"/>
  <c r="CX21" i="19"/>
  <c r="CX20" i="19"/>
  <c r="CX19" i="19"/>
  <c r="CX18" i="19"/>
  <c r="CX17" i="19"/>
  <c r="CX16" i="19"/>
  <c r="CX15" i="19"/>
  <c r="CX14" i="19"/>
  <c r="CX13" i="19"/>
  <c r="CX12" i="19"/>
  <c r="CX11" i="19"/>
  <c r="CX10" i="19"/>
  <c r="CX9" i="19"/>
  <c r="CX8" i="19"/>
  <c r="CX7" i="19"/>
  <c r="CX6" i="19"/>
  <c r="CX5" i="19"/>
  <c r="CX4" i="19"/>
  <c r="CX3" i="19"/>
  <c r="N18" i="10"/>
  <c r="N16" i="10"/>
  <c r="N20" i="10" s="1"/>
  <c r="B5" i="20" s="1"/>
  <c r="C5" i="20" s="1"/>
  <c r="N15" i="10"/>
  <c r="N14" i="10"/>
  <c r="N13" i="10"/>
  <c r="N11" i="10"/>
  <c r="N10" i="10"/>
  <c r="N9" i="10"/>
  <c r="N8" i="10"/>
  <c r="N7" i="10"/>
  <c r="N5" i="10"/>
  <c r="N4" i="10"/>
  <c r="N3" i="10"/>
  <c r="R8" i="9"/>
  <c r="R2" i="9"/>
  <c r="H3" i="18"/>
  <c r="H4" i="18"/>
  <c r="H5" i="18"/>
  <c r="H6" i="18"/>
  <c r="H7" i="18"/>
  <c r="H8" i="18"/>
  <c r="H9" i="18"/>
  <c r="H10" i="18"/>
  <c r="H11" i="18"/>
  <c r="H12" i="18"/>
  <c r="H13" i="18"/>
  <c r="H14" i="18"/>
  <c r="H15" i="18"/>
  <c r="H16" i="18"/>
  <c r="H17" i="18"/>
  <c r="H18" i="18"/>
  <c r="H19" i="18"/>
  <c r="H2" i="18"/>
  <c r="Z15" i="5"/>
  <c r="B9" i="20" s="1"/>
  <c r="C9" i="20" s="1"/>
  <c r="M452" i="21"/>
  <c r="I371" i="29"/>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9" i="9"/>
  <c r="R10" i="9"/>
  <c r="R11" i="9"/>
  <c r="R12" i="9"/>
  <c r="R13" i="9"/>
  <c r="R14" i="9"/>
  <c r="R15" i="9"/>
  <c r="R16" i="9"/>
  <c r="R17" i="9"/>
  <c r="R18" i="9"/>
  <c r="R19" i="9"/>
  <c r="R20" i="9"/>
  <c r="R21" i="9"/>
  <c r="R22" i="9"/>
  <c r="R23" i="9"/>
  <c r="R24" i="9"/>
  <c r="R25" i="9"/>
  <c r="R26" i="9"/>
  <c r="R27" i="9"/>
  <c r="R28" i="9"/>
  <c r="R29" i="9"/>
  <c r="R30" i="9"/>
  <c r="R31" i="9"/>
  <c r="C45" i="28"/>
  <c r="D45" i="28"/>
  <c r="E45" i="28"/>
  <c r="F45" i="28"/>
  <c r="G45" i="28"/>
  <c r="H45" i="28"/>
  <c r="I45" i="28"/>
  <c r="J45" i="28"/>
  <c r="K45" i="28"/>
  <c r="L45" i="28"/>
  <c r="M45" i="28"/>
  <c r="N45" i="28"/>
  <c r="O45" i="28"/>
  <c r="P45" i="28"/>
  <c r="Q45" i="28"/>
  <c r="R45" i="28"/>
  <c r="S45" i="28"/>
  <c r="T45" i="28"/>
  <c r="U45" i="28"/>
  <c r="B48" i="28"/>
  <c r="B47" i="28"/>
  <c r="B45" i="28"/>
  <c r="I367" i="29"/>
  <c r="M420" i="21"/>
  <c r="BK3" i="19"/>
  <c r="BT4" i="19"/>
  <c r="BT5" i="19"/>
  <c r="BT6" i="19"/>
  <c r="BT7" i="19"/>
  <c r="BT8" i="19"/>
  <c r="BT9" i="19"/>
  <c r="BT10" i="19"/>
  <c r="BT11" i="19"/>
  <c r="BT12" i="19"/>
  <c r="BT13" i="19"/>
  <c r="BT14" i="19"/>
  <c r="BT15" i="19"/>
  <c r="BT16" i="19"/>
  <c r="BT17" i="19"/>
  <c r="BT18" i="19"/>
  <c r="BT19" i="19"/>
  <c r="BT20" i="19"/>
  <c r="BT21" i="19"/>
  <c r="BT22" i="19"/>
  <c r="BT3" i="19"/>
  <c r="I366" i="29"/>
  <c r="I365" i="29"/>
  <c r="I2" i="29"/>
  <c r="I364" i="29"/>
  <c r="B31" i="19"/>
  <c r="I17" i="5"/>
  <c r="I60" i="5" s="1"/>
  <c r="B27" i="20" s="1"/>
  <c r="C27" i="20" s="1"/>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I78" i="5" s="1"/>
  <c r="B12" i="20" s="1"/>
  <c r="C12" i="20" s="1"/>
  <c r="K67" i="5"/>
  <c r="K68" i="5"/>
  <c r="K69" i="5"/>
  <c r="K70" i="5"/>
  <c r="K71" i="5"/>
  <c r="K72" i="5"/>
  <c r="K73" i="5"/>
  <c r="K74" i="5"/>
  <c r="K75" i="5"/>
  <c r="K76" i="5"/>
  <c r="K63" i="5"/>
  <c r="CG3" i="19"/>
  <c r="DQ4" i="19"/>
  <c r="DQ5" i="19"/>
  <c r="DQ6" i="19"/>
  <c r="DQ7" i="19"/>
  <c r="DQ8" i="19"/>
  <c r="DQ9" i="19"/>
  <c r="DQ10" i="19"/>
  <c r="DQ11" i="19"/>
  <c r="DQ12" i="19"/>
  <c r="DQ13" i="19"/>
  <c r="DQ14" i="19"/>
  <c r="DQ15" i="19"/>
  <c r="DQ16" i="19"/>
  <c r="DQ17" i="19"/>
  <c r="DQ18" i="19"/>
  <c r="DQ19" i="19"/>
  <c r="DQ20" i="19"/>
  <c r="DQ21" i="19"/>
  <c r="DQ22" i="19"/>
  <c r="DQ3" i="19"/>
  <c r="DG3" i="19"/>
  <c r="H21" i="18"/>
  <c r="B13" i="20"/>
  <c r="C13" i="20" s="1"/>
  <c r="B26" i="20"/>
  <c r="C26" i="20" s="1"/>
  <c r="DY4" i="19"/>
  <c r="DY5" i="19"/>
  <c r="DY6" i="19"/>
  <c r="DY7" i="19"/>
  <c r="DY8" i="19"/>
  <c r="DY9" i="19"/>
  <c r="DY10" i="19"/>
  <c r="DY11" i="19"/>
  <c r="DY12" i="19"/>
  <c r="DY13" i="19"/>
  <c r="DY14" i="19"/>
  <c r="DY15" i="19"/>
  <c r="DY16" i="19"/>
  <c r="DY17" i="19"/>
  <c r="DY18" i="19"/>
  <c r="DY19" i="19"/>
  <c r="DY20" i="19"/>
  <c r="DY21" i="19"/>
  <c r="DY22" i="19"/>
  <c r="DY3" i="19"/>
  <c r="DG4" i="19"/>
  <c r="DG5" i="19"/>
  <c r="DG6" i="19"/>
  <c r="DG7" i="19"/>
  <c r="DG8" i="19"/>
  <c r="DG9" i="19"/>
  <c r="DG10" i="19"/>
  <c r="DG11" i="19"/>
  <c r="DG12" i="19"/>
  <c r="DG13" i="19"/>
  <c r="DG14" i="19"/>
  <c r="DG15" i="19"/>
  <c r="DG16" i="19"/>
  <c r="DG17" i="19"/>
  <c r="DG18" i="19"/>
  <c r="DG19" i="19"/>
  <c r="DG20" i="19"/>
  <c r="DG21" i="19"/>
  <c r="DG22" i="19"/>
  <c r="CG4" i="19"/>
  <c r="CG5" i="19"/>
  <c r="CG6" i="19"/>
  <c r="CG7" i="19"/>
  <c r="CG8" i="19"/>
  <c r="CG9" i="19"/>
  <c r="CG10" i="19"/>
  <c r="CG11" i="19"/>
  <c r="CG12" i="19"/>
  <c r="CG13" i="19"/>
  <c r="CG14" i="19"/>
  <c r="CG15" i="19"/>
  <c r="CG16" i="19"/>
  <c r="CG17" i="19"/>
  <c r="CG18" i="19"/>
  <c r="CG19" i="19"/>
  <c r="CG20" i="19"/>
  <c r="CG21" i="19"/>
  <c r="CG22" i="19"/>
  <c r="BK4" i="19"/>
  <c r="BK5" i="19"/>
  <c r="BK6" i="19"/>
  <c r="BK7" i="19"/>
  <c r="BK8" i="19"/>
  <c r="BK9" i="19"/>
  <c r="BK10" i="19"/>
  <c r="BK11" i="19"/>
  <c r="BK12" i="19"/>
  <c r="BK13" i="19"/>
  <c r="BK14" i="19"/>
  <c r="BK15" i="19"/>
  <c r="BK16" i="19"/>
  <c r="BK17" i="19"/>
  <c r="BK18" i="19"/>
  <c r="BK19" i="19"/>
  <c r="BK20" i="19"/>
  <c r="BK21" i="19"/>
  <c r="BK22" i="19"/>
  <c r="AV4" i="19"/>
  <c r="AV5" i="19"/>
  <c r="AV6" i="19"/>
  <c r="AV7" i="19"/>
  <c r="AV8" i="19"/>
  <c r="AV9" i="19"/>
  <c r="AV10" i="19"/>
  <c r="AV11" i="19"/>
  <c r="AV12" i="19"/>
  <c r="AV13" i="19"/>
  <c r="AV14" i="19"/>
  <c r="AV15" i="19"/>
  <c r="AV16" i="19"/>
  <c r="AV17" i="19"/>
  <c r="AV18" i="19"/>
  <c r="AV19" i="19"/>
  <c r="AV20" i="19"/>
  <c r="AV21" i="19"/>
  <c r="AV22" i="19"/>
  <c r="AV3" i="19"/>
  <c r="AI4" i="19"/>
  <c r="AI5" i="19"/>
  <c r="AI6" i="19"/>
  <c r="AI7" i="19"/>
  <c r="AI8" i="19"/>
  <c r="AI9" i="19"/>
  <c r="AI10" i="19"/>
  <c r="AI11" i="19"/>
  <c r="AI12" i="19"/>
  <c r="AI13" i="19"/>
  <c r="AI14" i="19"/>
  <c r="AI15" i="19"/>
  <c r="AI16" i="19"/>
  <c r="AI17" i="19"/>
  <c r="AI18" i="19"/>
  <c r="AI19" i="19"/>
  <c r="AI20" i="19"/>
  <c r="AI21" i="19"/>
  <c r="AI22" i="19"/>
  <c r="AI3" i="19"/>
  <c r="V4" i="19"/>
  <c r="V5" i="19"/>
  <c r="V6" i="19"/>
  <c r="V7" i="19"/>
  <c r="V8" i="19"/>
  <c r="V9" i="19"/>
  <c r="V10" i="19"/>
  <c r="V11" i="19"/>
  <c r="V12" i="19"/>
  <c r="V13" i="19"/>
  <c r="V14" i="19"/>
  <c r="V15" i="19"/>
  <c r="V16" i="19"/>
  <c r="V17" i="19"/>
  <c r="V18" i="19"/>
  <c r="V19" i="19"/>
  <c r="V20" i="19"/>
  <c r="V21" i="19"/>
  <c r="V22" i="19"/>
  <c r="V3" i="19"/>
  <c r="B24" i="19"/>
  <c r="H63" i="11"/>
  <c r="G3" i="11"/>
  <c r="F3" i="11"/>
  <c r="G4" i="11"/>
  <c r="F4" i="11"/>
  <c r="G5" i="11"/>
  <c r="F5" i="11"/>
  <c r="G6" i="11"/>
  <c r="F6" i="11"/>
  <c r="G7" i="11"/>
  <c r="F7" i="11"/>
  <c r="G8" i="11"/>
  <c r="F8" i="11"/>
  <c r="G9" i="11"/>
  <c r="F9" i="11"/>
  <c r="G10" i="11"/>
  <c r="F10" i="11"/>
  <c r="G11" i="11"/>
  <c r="F11" i="11"/>
  <c r="G12" i="11"/>
  <c r="F12" i="11"/>
  <c r="G14" i="11"/>
  <c r="F14" i="11"/>
  <c r="G15" i="11"/>
  <c r="F15" i="11"/>
  <c r="G16" i="11"/>
  <c r="F16" i="11"/>
  <c r="G17" i="11"/>
  <c r="F17" i="11"/>
  <c r="G19" i="11"/>
  <c r="F19" i="11"/>
  <c r="G20" i="11"/>
  <c r="F20" i="11"/>
  <c r="G21" i="11"/>
  <c r="F21" i="11"/>
  <c r="G22" i="11"/>
  <c r="F22" i="11"/>
  <c r="G24" i="11"/>
  <c r="F24" i="11"/>
  <c r="G25" i="11"/>
  <c r="F25" i="11"/>
  <c r="G26" i="11"/>
  <c r="F26" i="11"/>
  <c r="G27" i="11"/>
  <c r="F27" i="11"/>
  <c r="G28" i="11"/>
  <c r="F28" i="11"/>
  <c r="G29" i="11"/>
  <c r="F29" i="11"/>
  <c r="G30" i="11"/>
  <c r="F30" i="11"/>
  <c r="G31" i="11"/>
  <c r="F31" i="11"/>
  <c r="G32" i="11"/>
  <c r="F32" i="11"/>
  <c r="G33" i="11"/>
  <c r="F33" i="11"/>
  <c r="G34" i="11"/>
  <c r="F34" i="11"/>
  <c r="G35" i="11"/>
  <c r="F35" i="11"/>
  <c r="G36" i="11"/>
  <c r="F36" i="11"/>
  <c r="G37" i="11"/>
  <c r="F37" i="11"/>
  <c r="G38" i="11"/>
  <c r="F38" i="11"/>
  <c r="G39" i="11"/>
  <c r="F39" i="11"/>
  <c r="G40" i="11"/>
  <c r="F40" i="11"/>
  <c r="G41" i="11"/>
  <c r="F41" i="11"/>
  <c r="G42" i="11"/>
  <c r="F42" i="11"/>
  <c r="G47" i="11"/>
  <c r="F47" i="11"/>
  <c r="G48" i="11"/>
  <c r="F48" i="11"/>
  <c r="G49" i="11"/>
  <c r="F49" i="11"/>
  <c r="G50" i="11"/>
  <c r="F50" i="11"/>
  <c r="G52" i="11"/>
  <c r="F52" i="11"/>
  <c r="G53" i="11"/>
  <c r="F53" i="11"/>
  <c r="G54" i="11"/>
  <c r="F54" i="11"/>
  <c r="G55" i="11"/>
  <c r="F55" i="11"/>
  <c r="G57" i="11"/>
  <c r="F57" i="11"/>
  <c r="G58" i="11"/>
  <c r="F58" i="11"/>
  <c r="G59" i="11"/>
  <c r="F59" i="11"/>
  <c r="G60" i="11"/>
  <c r="F60" i="11"/>
  <c r="G61" i="11"/>
  <c r="B20" i="20" s="1"/>
  <c r="C20" i="20" s="1"/>
  <c r="F61"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40" i="21"/>
  <c r="M441" i="21"/>
  <c r="M442" i="21"/>
  <c r="M443" i="21"/>
  <c r="M444" i="21"/>
  <c r="M445" i="21"/>
  <c r="M446" i="21"/>
  <c r="M447" i="21"/>
  <c r="M448" i="21"/>
  <c r="M449" i="21"/>
  <c r="M450" i="21"/>
  <c r="M451" i="21"/>
  <c r="M453" i="21"/>
  <c r="M454" i="21"/>
  <c r="M455" i="21"/>
  <c r="M456" i="21"/>
  <c r="M457" i="21"/>
  <c r="M458" i="21"/>
  <c r="M459" i="21"/>
  <c r="M460" i="21"/>
  <c r="L468" i="21" s="1"/>
  <c r="M461" i="21"/>
  <c r="M2" i="21"/>
  <c r="L463" i="21" s="1"/>
  <c r="B25" i="19"/>
  <c r="B26" i="19"/>
  <c r="B27" i="19"/>
  <c r="B28" i="19"/>
  <c r="B30" i="19"/>
  <c r="B33" i="19"/>
  <c r="B35" i="19"/>
  <c r="B29" i="19"/>
  <c r="B32" i="19"/>
  <c r="B34" i="19"/>
  <c r="E2" i="22"/>
  <c r="E3" i="22"/>
  <c r="E4" i="22"/>
  <c r="E5" i="22"/>
  <c r="E6" i="22"/>
  <c r="E7" i="22"/>
  <c r="E8" i="22"/>
  <c r="E9" i="22"/>
  <c r="E10" i="22"/>
  <c r="E12" i="22"/>
  <c r="B1" i="20"/>
  <c r="C1" i="20" s="1"/>
  <c r="G2" i="24"/>
  <c r="G13" i="24"/>
  <c r="G10" i="24"/>
  <c r="G11" i="24"/>
  <c r="G12" i="24"/>
  <c r="G9" i="24"/>
  <c r="G5" i="24"/>
  <c r="G6" i="24"/>
  <c r="G7" i="24"/>
  <c r="G8" i="24"/>
  <c r="G3" i="24"/>
  <c r="G17" i="24"/>
  <c r="G18" i="24"/>
  <c r="G15" i="24"/>
  <c r="G16" i="24"/>
  <c r="G19" i="24"/>
  <c r="G21" i="24"/>
  <c r="G23" i="24"/>
  <c r="G22" i="24"/>
  <c r="G14" i="24"/>
  <c r="G20" i="24"/>
  <c r="G4" i="24"/>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C7" i="20"/>
  <c r="C8" i="20"/>
  <c r="H2" i="12"/>
  <c r="H8" i="12"/>
  <c r="H13" i="12"/>
  <c r="H18" i="12"/>
  <c r="H22" i="12"/>
  <c r="H27" i="12"/>
  <c r="H108" i="12"/>
  <c r="B10" i="20"/>
  <c r="C10" i="20" s="1"/>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s="1"/>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s="1"/>
  <c r="G2" i="13"/>
  <c r="F2" i="13"/>
  <c r="H2" i="13"/>
  <c r="G3" i="13"/>
  <c r="F3" i="13"/>
  <c r="H3" i="13"/>
  <c r="G4" i="13"/>
  <c r="F4" i="13"/>
  <c r="H4" i="13"/>
  <c r="G5" i="13"/>
  <c r="F5" i="13"/>
  <c r="H5" i="13"/>
  <c r="G6" i="13"/>
  <c r="F6" i="13"/>
  <c r="H6" i="13"/>
  <c r="G7" i="13"/>
  <c r="F7" i="13"/>
  <c r="H7" i="13"/>
  <c r="G8" i="13"/>
  <c r="F8" i="13"/>
  <c r="H8" i="13"/>
  <c r="H10" i="13"/>
  <c r="B18" i="20"/>
  <c r="C18" i="20" s="1"/>
  <c r="B19" i="20"/>
  <c r="C19" i="20" s="1"/>
  <c r="P15" i="4"/>
  <c r="B21" i="20"/>
  <c r="C21" i="20" s="1"/>
  <c r="C22" i="20"/>
  <c r="F24" i="16"/>
  <c r="F25" i="16"/>
  <c r="F26" i="16"/>
  <c r="F27" i="16"/>
  <c r="F28" i="16"/>
  <c r="F29" i="16"/>
  <c r="F30" i="16"/>
  <c r="F32" i="16"/>
  <c r="B23" i="20"/>
  <c r="C23" i="20" s="1"/>
  <c r="F2" i="14"/>
  <c r="H2" i="14"/>
  <c r="F3" i="14"/>
  <c r="H3" i="14"/>
  <c r="F4" i="14"/>
  <c r="H4" i="14"/>
  <c r="F5" i="14"/>
  <c r="H5" i="14"/>
  <c r="F6" i="14"/>
  <c r="H6" i="14"/>
  <c r="F7" i="14"/>
  <c r="H7" i="14"/>
  <c r="H9" i="14"/>
  <c r="B24" i="20"/>
  <c r="C24" i="20" s="1"/>
  <c r="C25" i="20"/>
  <c r="R33" i="9"/>
  <c r="B30" i="20"/>
  <c r="C30" i="20" s="1"/>
  <c r="D103" i="17"/>
  <c r="B31" i="20" s="1"/>
  <c r="C31" i="20" s="1"/>
  <c r="C32" i="20"/>
  <c r="E3" i="6"/>
  <c r="K3" i="6"/>
  <c r="L3" i="6"/>
  <c r="E4" i="6"/>
  <c r="K4" i="6"/>
  <c r="L4" i="6"/>
  <c r="E5" i="6"/>
  <c r="M5" i="6" s="1"/>
  <c r="K5" i="6"/>
  <c r="L5" i="6"/>
  <c r="E6" i="6"/>
  <c r="K6" i="6"/>
  <c r="L6" i="6"/>
  <c r="E7" i="6"/>
  <c r="K7" i="6"/>
  <c r="L7" i="6"/>
  <c r="E8" i="6"/>
  <c r="K8" i="6"/>
  <c r="L8" i="6"/>
  <c r="E9" i="6"/>
  <c r="M9" i="6" s="1"/>
  <c r="K9" i="6"/>
  <c r="L9" i="6"/>
  <c r="E10" i="6"/>
  <c r="K10" i="6"/>
  <c r="L10" i="6"/>
  <c r="E11" i="6"/>
  <c r="K11" i="6"/>
  <c r="L11" i="6"/>
  <c r="E12" i="6"/>
  <c r="K12" i="6"/>
  <c r="L12" i="6"/>
  <c r="E14" i="6"/>
  <c r="M14" i="6" s="1"/>
  <c r="K14" i="6"/>
  <c r="L14" i="6"/>
  <c r="E15" i="6"/>
  <c r="K15" i="6"/>
  <c r="L15" i="6"/>
  <c r="E16" i="6"/>
  <c r="K16" i="6"/>
  <c r="L16" i="6"/>
  <c r="E17" i="6"/>
  <c r="K17" i="6"/>
  <c r="L17" i="6"/>
  <c r="E19" i="6"/>
  <c r="M19" i="6" s="1"/>
  <c r="K19" i="6"/>
  <c r="L19" i="6"/>
  <c r="E20" i="6"/>
  <c r="K20" i="6"/>
  <c r="L20" i="6"/>
  <c r="E21" i="6"/>
  <c r="K21" i="6"/>
  <c r="L21" i="6"/>
  <c r="E22" i="6"/>
  <c r="K22" i="6"/>
  <c r="L22" i="6"/>
  <c r="E23" i="6"/>
  <c r="M23" i="6" s="1"/>
  <c r="K23" i="6"/>
  <c r="L23" i="6"/>
  <c r="E24" i="6"/>
  <c r="K24" i="6"/>
  <c r="L24" i="6"/>
  <c r="E25" i="6"/>
  <c r="K25" i="6"/>
  <c r="L25" i="6"/>
  <c r="E26" i="6"/>
  <c r="K26" i="6"/>
  <c r="L26" i="6"/>
  <c r="E27" i="6"/>
  <c r="M27" i="6" s="1"/>
  <c r="K27" i="6"/>
  <c r="L27" i="6"/>
  <c r="E28" i="6"/>
  <c r="K28" i="6"/>
  <c r="L28" i="6"/>
  <c r="E29" i="6"/>
  <c r="K29" i="6"/>
  <c r="L29" i="6"/>
  <c r="E30" i="6"/>
  <c r="K30" i="6"/>
  <c r="L30" i="6"/>
  <c r="E31" i="6"/>
  <c r="M31" i="6" s="1"/>
  <c r="K31" i="6"/>
  <c r="L31" i="6"/>
  <c r="E32" i="6"/>
  <c r="K32" i="6"/>
  <c r="L32" i="6"/>
  <c r="E33" i="6"/>
  <c r="K33" i="6"/>
  <c r="L33" i="6"/>
  <c r="E34" i="6"/>
  <c r="K34" i="6"/>
  <c r="L34" i="6"/>
  <c r="E35" i="6"/>
  <c r="M35" i="6" s="1"/>
  <c r="K35" i="6"/>
  <c r="L35" i="6"/>
  <c r="E36" i="6"/>
  <c r="K36" i="6"/>
  <c r="L36" i="6"/>
  <c r="E38" i="6"/>
  <c r="K38" i="6"/>
  <c r="M38" i="6" s="1"/>
  <c r="L38" i="6"/>
  <c r="E39" i="6"/>
  <c r="M39" i="6" s="1"/>
  <c r="K39" i="6"/>
  <c r="L39" i="6"/>
  <c r="E40" i="6"/>
  <c r="M40" i="6" s="1"/>
  <c r="K40" i="6"/>
  <c r="L40" i="6"/>
  <c r="K41" i="6"/>
  <c r="M41" i="6" s="1"/>
  <c r="L41" i="6"/>
  <c r="E42" i="6"/>
  <c r="M42" i="6" s="1"/>
  <c r="K42" i="6"/>
  <c r="L42" i="6"/>
  <c r="G3" i="14"/>
  <c r="G4" i="14"/>
  <c r="G5" i="14"/>
  <c r="G6" i="14"/>
  <c r="G7" i="14"/>
  <c r="G2" i="14"/>
  <c r="L467" i="21" l="1"/>
  <c r="L466" i="21"/>
  <c r="L465" i="21"/>
  <c r="L464" i="21"/>
  <c r="B37" i="19"/>
  <c r="B6" i="20" s="1"/>
  <c r="C6" i="20" s="1"/>
  <c r="G25" i="24"/>
  <c r="B2" i="20" s="1"/>
  <c r="C2" i="20" s="1"/>
  <c r="M36" i="6"/>
  <c r="M34" i="6"/>
  <c r="M30" i="6"/>
  <c r="M26" i="6"/>
  <c r="M22" i="6"/>
  <c r="M17" i="6"/>
  <c r="M12" i="6"/>
  <c r="M8" i="6"/>
  <c r="M4" i="6"/>
  <c r="M28" i="6"/>
  <c r="M24" i="6"/>
  <c r="M20" i="6"/>
  <c r="M15" i="6"/>
  <c r="M10" i="6"/>
  <c r="M6" i="6"/>
  <c r="M32" i="6"/>
  <c r="M33" i="6"/>
  <c r="M29" i="6"/>
  <c r="M25" i="6"/>
  <c r="M21" i="6"/>
  <c r="M16" i="6"/>
  <c r="M11" i="6"/>
  <c r="M7" i="6"/>
  <c r="M3" i="6"/>
  <c r="M44" i="6" s="1"/>
  <c r="B33" i="20" s="1"/>
  <c r="C33" i="20" s="1"/>
  <c r="L470" i="21" l="1"/>
  <c r="B28" i="20" s="1"/>
  <c r="C28" i="20" s="1"/>
  <c r="C35" i="20" s="1"/>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<sst xmlns="http://schemas.openxmlformats.org/spreadsheetml/2006/main" count="13224" uniqueCount="5680">
  <si>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</si>
  <si>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</si>
  <si>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</si>
  <si>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</si>
  <si>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</si>
  <si>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</si>
  <si>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</si>
  <si>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</si>
  <si>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</si>
  <si>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</si>
  <si>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</si>
  <si>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</si>
  <si>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</si>
  <si>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</si>
  <si>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</si>
  <si>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</si>
  <si>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</si>
  <si>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</si>
  <si>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</si>
  <si>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</si>
  <si>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</si>
  <si>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</si>
  <si>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</si>
  <si>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</si>
  <si>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</si>
  <si>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</si>
  <si>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</si>
  <si>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</si>
  <si>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</si>
  <si>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</si>
  <si>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</si>
  <si>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</si>
  <si>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</si>
  <si>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</si>
  <si>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</si>
  <si>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</si>
  <si>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</si>
  <si>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</si>
  <si>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</si>
  <si>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</si>
  <si>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</si>
  <si>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</si>
  <si>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</si>
  <si>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</si>
  <si>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</si>
  <si>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</si>
  <si>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</si>
  <si>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</si>
  <si>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</si>
  <si>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</si>
  <si>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</si>
  <si>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</si>
  <si>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</si>
  <si>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</si>
  <si>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</si>
  <si>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</si>
  <si>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</si>
  <si>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</si>
  <si>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</si>
  <si>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</si>
  <si>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</si>
  <si>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</si>
  <si>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</si>
  <si>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</si>
  <si>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</si>
  <si>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</si>
  <si>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</si>
  <si>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</si>
  <si>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</si>
  <si>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</si>
  <si>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</si>
  <si>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</si>
  <si>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</si>
  <si>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</si>
  <si>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</si>
  <si>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</si>
  <si>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</si>
  <si>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</si>
  <si>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</si>
  <si>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</si>
  <si>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</si>
  <si>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</si>
  <si>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</si>
  <si>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</si>
  <si>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</si>
  <si>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</si>
  <si>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</si>
  <si>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</si>
  <si>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</si>
  <si>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</si>
  <si>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</si>
  <si>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</si>
  <si>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</si>
  <si>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</si>
  <si>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</si>
  <si>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</si>
  <si>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</si>
  <si>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</si>
  <si>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</si>
  <si>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</si>
  <si>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</si>
  <si>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</si>
  <si>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</si>
  <si>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</si>
  <si>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</si>
  <si>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</si>
  <si>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</si>
  <si>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</si>
  <si>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</si>
  <si>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</si>
  <si>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</si>
  <si>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</si>
  <si>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</si>
  <si>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</si>
  <si>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</si>
  <si>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</si>
  <si>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</si>
  <si>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</si>
  <si>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</si>
  <si>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</si>
  <si>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</si>
  <si>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</si>
  <si>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</si>
  <si>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</si>
  <si>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</si>
  <si>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</si>
  <si>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</si>
  <si>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</si>
  <si>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</si>
  <si>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</si>
  <si>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</si>
  <si>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</si>
  <si>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</si>
  <si>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</si>
  <si>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</si>
  <si>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</si>
  <si>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</si>
  <si>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</si>
  <si>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</si>
  <si>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</si>
  <si>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</si>
  <si>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</si>
  <si>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</si>
  <si>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</si>
  <si>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</si>
  <si>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</si>
  <si>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</si>
  <si>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</si>
  <si>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</si>
  <si>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</si>
  <si>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</si>
  <si>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</si>
  <si>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</si>
  <si>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</si>
  <si>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</si>
  <si>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</si>
  <si>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</si>
  <si>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</si>
  <si>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</si>
  <si>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</si>
  <si>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 de la terre</t>
  </si>
  <si>
    <t>Génasi du feu</t>
  </si>
  <si>
    <t>Moine</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</si>
  <si>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</si>
  <si>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</si>
  <si>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</si>
  <si>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</si>
  <si>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</si>
  <si>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</si>
  <si>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</si>
  <si>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</si>
  <si>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</si>
  <si>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</si>
  <si>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</si>
  <si>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</si>
  <si>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</si>
  <si>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</si>
  <si>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</si>
  <si>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</si>
  <si>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</si>
  <si>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</si>
  <si>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</si>
  <si>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</si>
  <si>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</si>
  <si>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</si>
  <si>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</si>
  <si>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</si>
  <si>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</si>
  <si>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</si>
  <si>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</si>
  <si>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</si>
  <si>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</si>
  <si>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</si>
  <si>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</si>
  <si>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</si>
  <si>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</si>
  <si>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</si>
  <si>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Frappes de ki</t>
  </si>
  <si>
    <t>À partir du niveau 6, vos attaques à mains nues sont considérées comme des attaques magiques pour ce qui est de vaincre la résistance et l'immunité aux attaques et dégâts non-magiques.</t>
  </si>
  <si>
    <t>Dérobade</t>
  </si>
  <si>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</si>
  <si>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</si>
  <si>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</si>
  <si>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</si>
  <si>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</si>
  <si>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</si>
  <si>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Au niveau 20, lorsque vous lancez l'initiative et n'avez plus de points de ki disponibles, vous regagnez 4 points ki.</t>
  </si>
  <si>
    <t>Voie de la main ouverte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</si>
  <si>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</si>
  <si>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</si>
  <si>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</si>
  <si>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</si>
  <si>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</si>
  <si>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</si>
  <si>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</si>
  <si>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</si>
  <si>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</si>
  <si>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</si>
  <si>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</si>
  <si>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</si>
  <si>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</si>
  <si>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</si>
  <si>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</si>
  <si>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</si>
  <si>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</si>
  <si>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</si>
  <si>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</si>
  <si>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Bonus de maitrise</t>
  </si>
  <si>
    <t>Arts Martiaux</t>
  </si>
  <si>
    <t>Mouvement sans armure</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</si>
  <si>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</si>
  <si>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</si>
  <si>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</si>
  <si>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</si>
  <si>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</si>
  <si>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</si>
  <si>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</si>
  <si>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</si>
  <si>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</si>
  <si>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</si>
  <si>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</si>
  <si>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</si>
  <si>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</si>
  <si>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</si>
  <si>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</si>
  <si>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</si>
  <si>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</si>
  <si>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</si>
  <si>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</si>
  <si>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</si>
  <si>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</si>
  <si>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</si>
  <si>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</si>
  <si>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</si>
  <si>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</si>
  <si>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</si>
  <si>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</si>
  <si>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</si>
  <si>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</si>
  <si>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</si>
  <si>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</si>
  <si>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</si>
  <si>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</si>
  <si>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</si>
  <si>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</si>
  <si>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</si>
  <si>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</si>
  <si>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</si>
  <si>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</si>
  <si>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</si>
  <si>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</si>
  <si>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</si>
  <si>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</si>
  <si>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</si>
  <si>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</si>
  <si>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</si>
  <si>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</si>
  <si>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</si>
  <si>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</si>
  <si>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</si>
  <si>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</si>
  <si>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</si>
  <si>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</si>
  <si>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</si>
  <si>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</si>
  <si>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</si>
  <si>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</si>
  <si>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</si>
  <si>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</si>
  <si>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</si>
  <si>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</si>
  <si>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</si>
  <si>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</si>
  <si>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</si>
  <si>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</si>
  <si>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</si>
  <si>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</si>
  <si>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</si>
  <si>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</si>
  <si>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</si>
  <si>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</si>
  <si>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</si>
  <si>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</si>
  <si>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</si>
  <si>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</si>
  <si>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</si>
  <si>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</si>
  <si>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</si>
  <si>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</si>
  <si>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</si>
  <si>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</si>
  <si>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</si>
  <si>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</si>
  <si>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</si>
  <si>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</si>
  <si>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</si>
  <si>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</si>
  <si>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</si>
  <si>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</si>
  <si>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</si>
  <si>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</si>
  <si>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</si>
  <si>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</si>
  <si>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</si>
  <si>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</si>
  <si>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</si>
  <si>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</si>
  <si>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</si>
  <si>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</si>
  <si>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</si>
  <si>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</si>
  <si>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</si>
  <si>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</si>
  <si>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</si>
  <si>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</si>
  <si>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</si>
  <si>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</si>
  <si>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</si>
  <si>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</si>
  <si>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</si>
  <si>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</si>
  <si>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</si>
  <si>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</si>
  <si>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</si>
  <si>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</si>
  <si>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</si>
  <si>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</si>
  <si>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</si>
  <si>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</si>
  <si>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</si>
  <si>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</si>
  <si>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</si>
  <si>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</si>
  <si>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</si>
  <si>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</si>
  <si>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</si>
  <si>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</si>
  <si>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</si>
  <si>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</si>
  <si>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</si>
  <si>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</si>
  <si>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</si>
  <si>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</si>
  <si>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</si>
  <si>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</si>
  <si>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</si>
  <si>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</si>
  <si>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</si>
  <si>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</si>
  <si>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</si>
  <si>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</si>
  <si>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</si>
  <si>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</si>
  <si>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</si>
  <si>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</si>
  <si>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</si>
  <si>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</si>
  <si>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</si>
  <si>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</si>
  <si>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</si>
  <si>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</si>
  <si>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</si>
  <si>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</si>
  <si>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</si>
  <si>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</si>
  <si>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</si>
  <si>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</si>
  <si>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</si>
  <si>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</si>
  <si>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</si>
  <si>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</si>
  <si>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</si>
  <si>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</si>
  <si>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</si>
  <si>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</si>
  <si>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</si>
  <si>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</si>
  <si>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</si>
  <si>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</si>
  <si>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</si>
  <si>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</si>
  <si>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</si>
  <si>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</si>
  <si>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</si>
  <si>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</si>
  <si>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</si>
  <si>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</si>
  <si>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</si>
  <si>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</si>
  <si>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</si>
  <si>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</si>
  <si>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</si>
  <si>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</si>
  <si>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</si>
  <si>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</si>
  <si>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</si>
  <si>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</si>
  <si>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</si>
  <si>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</si>
  <si>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</si>
  <si>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</si>
  <si>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</si>
  <si>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</si>
  <si>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</si>
  <si>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</si>
  <si>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</si>
  <si>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</si>
  <si>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</si>
  <si>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</si>
  <si>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</si>
  <si>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</si>
  <si>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</si>
  <si>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</si>
  <si>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</si>
  <si>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</si>
  <si>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</si>
  <si>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</si>
  <si>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</si>
  <si>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</si>
  <si>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</si>
  <si>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</si>
  <si>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</si>
  <si>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</si>
  <si>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</si>
  <si>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</si>
  <si>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</si>
  <si>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</si>
  <si>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</si>
  <si>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</si>
  <si>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</si>
  <si>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</si>
  <si>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</si>
  <si>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</si>
  <si>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</si>
  <si>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</si>
  <si>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</si>
  <si>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</si>
  <si>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</si>
  <si>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</si>
  <si>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</si>
  <si>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</si>
  <si>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</si>
  <si>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</si>
  <si>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</si>
  <si>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</si>
  <si>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</si>
  <si>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</si>
  <si>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</si>
  <si>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</si>
  <si>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</si>
  <si>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</si>
  <si>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</si>
  <si>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</si>
  <si>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</si>
  <si>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</si>
  <si>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</si>
  <si>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</si>
  <si>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</si>
  <si>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</si>
  <si>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</si>
  <si>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</si>
  <si>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</si>
  <si>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</si>
  <si>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</si>
  <si>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</si>
  <si>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</si>
  <si>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</si>
  <si>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</si>
  <si>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</si>
  <si>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</si>
  <si>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</si>
  <si>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</si>
  <si>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</si>
  <si>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</si>
  <si>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</si>
  <si>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</si>
  <si>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</si>
  <si>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</si>
  <si>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</si>
  <si>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</si>
  <si>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</si>
  <si>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</si>
  <si>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</si>
  <si>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</si>
  <si>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</si>
  <si>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</si>
  <si>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</si>
  <si>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</si>
  <si>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</si>
  <si>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</si>
  <si>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</si>
  <si>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</si>
  <si>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</si>
  <si>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</si>
  <si>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</si>
  <si>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</si>
  <si>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</si>
  <si>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</si>
  <si>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</si>
  <si>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</si>
  <si>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</si>
  <si>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</si>
  <si>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</si>
  <si>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</si>
  <si>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</si>
  <si>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</si>
  <si>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</si>
  <si>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</si>
  <si>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</si>
  <si>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</si>
  <si>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</si>
  <si>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</si>
  <si>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</si>
  <si>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</si>
  <si>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</si>
  <si>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</si>
  <si>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</si>
  <si>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</si>
  <si>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</si>
  <si>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</si>
  <si>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</si>
  <si>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</si>
  <si>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</si>
  <si>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</si>
  <si>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</si>
  <si>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</si>
  <si>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</si>
  <si>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</si>
  <si>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</si>
  <si>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</si>
  <si>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</si>
  <si>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</si>
  <si>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</si>
  <si>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</si>
  <si>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</si>
  <si>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</si>
  <si>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</si>
  <si>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</si>
  <si>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</si>
  <si>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</si>
  <si>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</si>
  <si>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</si>
  <si>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</si>
  <si>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</si>
  <si>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</si>
  <si>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</si>
  <si>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</si>
  <si>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</si>
  <si>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</si>
  <si>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</si>
  <si>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</si>
  <si>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</si>
  <si>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</si>
  <si>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</si>
  <si>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</si>
  <si>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</si>
  <si>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</si>
  <si>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</si>
  <si>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</si>
  <si>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</si>
  <si>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</si>
  <si>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</si>
  <si>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</si>
  <si>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</si>
  <si>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</si>
  <si>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</si>
  <si>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</si>
  <si>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</si>
  <si>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</si>
  <si>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</si>
  <si>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</si>
  <si>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</si>
  <si>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</si>
  <si>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</si>
  <si>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</si>
  <si>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</si>
  <si>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</si>
  <si>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</si>
  <si>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</si>
  <si>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</si>
  <si>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</si>
  <si>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</si>
  <si>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</si>
  <si>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</si>
  <si>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</si>
  <si>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</si>
  <si>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</si>
  <si>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</si>
  <si>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</si>
  <si>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</si>
  <si>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</si>
  <si>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</si>
  <si>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</si>
  <si>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</si>
  <si>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</si>
  <si>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</si>
  <si>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</si>
  <si>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</si>
  <si>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</si>
  <si>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</si>
  <si>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</si>
  <si>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</si>
  <si>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</si>
  <si>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</si>
  <si>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</si>
  <si>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</si>
  <si>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</si>
  <si>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</si>
  <si>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</si>
  <si>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</si>
  <si>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</si>
  <si>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</si>
  <si>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</si>
  <si>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</si>
  <si>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</si>
  <si>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</si>
  <si>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</si>
  <si>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</si>
  <si>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</si>
  <si>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</si>
  <si>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</si>
  <si>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</si>
  <si>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</si>
  <si>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</si>
  <si>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</si>
  <si>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</si>
  <si>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</si>
  <si>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</si>
  <si>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</si>
  <si>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</si>
  <si>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</si>
  <si>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</si>
  <si>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</si>
  <si>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</si>
  <si>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</si>
  <si>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</si>
  <si>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</si>
  <si>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</si>
  <si>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</si>
  <si>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</si>
  <si>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</si>
  <si>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</si>
  <si>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</si>
  <si>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</si>
  <si>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</si>
  <si>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</si>
  <si>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</si>
  <si>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</si>
  <si>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</si>
  <si>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</si>
  <si>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</si>
  <si>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</si>
  <si>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</si>
  <si>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</si>
  <si>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</si>
  <si>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</si>
  <si>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</si>
  <si>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</si>
  <si>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</si>
  <si>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</si>
  <si>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</si>
  <si>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</si>
  <si>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</si>
  <si>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</si>
  <si>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</si>
  <si>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</si>
  <si>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</si>
  <si>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</si>
  <si>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</si>
  <si>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</si>
  <si>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</si>
  <si>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</si>
  <si>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</si>
  <si>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</si>
  <si>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</si>
  <si>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</si>
  <si>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</si>
  <si>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</si>
  <si>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</si>
  <si>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</si>
  <si>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</si>
  <si>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</si>
  <si>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</si>
  <si>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</si>
  <si>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</si>
  <si>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</si>
  <si>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</si>
  <si>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</si>
  <si>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</si>
  <si>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</si>
  <si>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</si>
  <si>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</si>
  <si>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</si>
  <si>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</si>
  <si>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</si>
  <si>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</si>
  <si>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</si>
  <si>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</si>
  <si>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</si>
  <si>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</si>
  <si>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</si>
  <si>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</si>
  <si>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</si>
  <si>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</si>
  <si>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</si>
  <si>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</si>
  <si>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</si>
  <si>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</si>
  <si>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</si>
  <si>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</si>
  <si>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</si>
  <si>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</si>
  <si>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</si>
  <si>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</si>
  <si>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</si>
  <si>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</si>
  <si>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</si>
  <si>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</si>
  <si>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</si>
  <si>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</si>
  <si>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</si>
  <si>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</si>
  <si>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</si>
  <si>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</si>
  <si>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</si>
  <si>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</si>
  <si>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</si>
  <si>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</si>
  <si>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</si>
  <si>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</si>
  <si>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</si>
  <si>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</si>
  <si>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</si>
  <si>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</si>
  <si>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</si>
  <si>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</si>
  <si>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</si>
  <si>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</si>
  <si>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</si>
  <si>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</si>
  <si>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</si>
  <si>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</si>
  <si>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</si>
  <si>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</si>
  <si>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</si>
  <si>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</si>
  <si>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</si>
  <si>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</si>
  <si>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</si>
  <si>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</si>
  <si>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</si>
  <si>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</si>
  <si>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</si>
  <si>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</si>
  <si>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</si>
  <si>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</si>
  <si>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</si>
  <si>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</si>
  <si>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</si>
  <si>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</si>
  <si>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</si>
  <si>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</si>
  <si>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</si>
  <si>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</si>
  <si>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</si>
  <si>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</si>
  <si>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</si>
  <si>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</si>
  <si>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</si>
  <si>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</si>
  <si>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</si>
  <si>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</si>
  <si>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</si>
  <si>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</si>
  <si>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</si>
  <si>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</si>
  <si>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</si>
  <si>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</si>
  <si>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</si>
  <si>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</si>
  <si>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</si>
  <si>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</si>
  <si>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</si>
  <si>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</si>
  <si>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</si>
  <si>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</si>
  <si>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</si>
  <si>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</si>
  <si>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</si>
  <si>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</si>
  <si>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</si>
  <si>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</si>
  <si>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</si>
  <si>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</si>
  <si>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</si>
  <si>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</si>
  <si>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</si>
  <si>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</si>
  <si>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</si>
  <si>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</si>
  <si>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</si>
  <si>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</si>
  <si>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</si>
  <si>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</si>
  <si>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</si>
  <si>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</si>
  <si>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</si>
  <si>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</si>
  <si>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</si>
  <si>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</si>
  <si>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</si>
  <si>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</si>
  <si>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</si>
  <si>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</si>
  <si>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</si>
  <si>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</si>
  <si>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</si>
  <si>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</si>
  <si>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</si>
  <si>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</si>
  <si>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</si>
  <si>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</si>
  <si>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</si>
  <si>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</si>
  <si>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</si>
  <si>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</si>
  <si>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</si>
  <si>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</si>
  <si>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</si>
  <si>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</si>
  <si>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</si>
  <si>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</si>
  <si>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</si>
  <si>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</si>
  <si>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</si>
  <si>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</si>
  <si>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</si>
  <si>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</si>
  <si>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</si>
  <si>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</si>
  <si>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</si>
  <si>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</si>
  <si>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</si>
  <si>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</si>
  <si>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</si>
  <si>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</si>
  <si>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</si>
  <si>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</si>
  <si>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</si>
  <si>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</si>
  <si>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</si>
  <si>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</si>
  <si>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</si>
  <si>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</si>
  <si>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</si>
  <si>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</si>
  <si>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</si>
  <si>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</si>
  <si>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</si>
  <si>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</si>
  <si>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</si>
  <si>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</si>
  <si>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</si>
  <si>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</si>
  <si>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</si>
  <si>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</si>
  <si>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</si>
  <si>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</si>
  <si>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</si>
  <si>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</si>
  <si>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</si>
  <si>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</si>
  <si>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</si>
  <si>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</si>
  <si>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</si>
  <si>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</si>
  <si>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</si>
  <si>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</si>
  <si>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</si>
  <si>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</si>
  <si>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</si>
  <si>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</si>
  <si>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</si>
  <si>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</si>
  <si>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</si>
  <si>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</si>
  <si>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</si>
  <si>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</si>
  <si>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</si>
  <si>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</si>
  <si>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</si>
  <si>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</si>
  <si>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</si>
  <si>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</si>
  <si>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</si>
  <si>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</si>
  <si>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</si>
  <si>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</si>
  <si>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</si>
  <si>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</si>
  <si>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</si>
  <si>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</si>
  <si>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</si>
  <si>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</si>
  <si>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</si>
  <si>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</si>
  <si>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</si>
  <si>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</si>
  <si>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</si>
  <si>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</si>
  <si>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</si>
  <si>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</si>
  <si>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</si>
  <si>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</si>
  <si>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</si>
  <si>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</si>
  <si>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</si>
  <si>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</si>
  <si>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</si>
  <si>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</si>
  <si>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</si>
  <si>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</si>
  <si>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</si>
  <si>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</si>
  <si>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</si>
  <si>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</si>
  <si>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</si>
  <si>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</si>
  <si>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</si>
  <si>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</si>
  <si>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</si>
  <si>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</si>
  <si>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</si>
  <si>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</si>
  <si>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</si>
  <si>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</si>
  <si>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</si>
  <si>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</si>
  <si>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</si>
  <si>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</si>
  <si>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</si>
  <si>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</si>
  <si>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</si>
  <si>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</si>
  <si>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</si>
  <si>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</si>
  <si>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</si>
  <si>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</si>
  <si>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</si>
  <si>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</si>
  <si>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</si>
  <si>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</si>
  <si>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</si>
  <si>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</si>
  <si>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</si>
  <si>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</si>
  <si>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</si>
  <si>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</si>
  <si>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</si>
  <si>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</si>
  <si>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</si>
  <si>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</si>
  <si>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</si>
  <si>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</si>
  <si>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</si>
  <si>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</si>
  <si>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</si>
  <si>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</si>
  <si>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</si>
  <si>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</si>
  <si>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</si>
  <si>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</si>
  <si>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</si>
  <si>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</si>
  <si>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</si>
  <si>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</si>
  <si>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</si>
  <si>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</si>
  <si>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</si>
  <si>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</si>
  <si>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</si>
  <si>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</si>
  <si>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</si>
  <si>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</si>
  <si>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</si>
  <si>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</si>
  <si>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</si>
  <si>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</si>
  <si>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</si>
  <si>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</si>
  <si>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</si>
  <si>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</si>
  <si>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</si>
  <si>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</si>
  <si>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</si>
  <si>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</si>
  <si>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</si>
  <si>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</si>
  <si>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</si>
  <si>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</si>
  <si>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</si>
  <si>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</si>
  <si>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</si>
  <si>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</si>
  <si>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</si>
  <si>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</si>
  <si>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</si>
  <si>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</si>
  <si>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</si>
  <si>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</si>
  <si>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</si>
  <si>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</si>
  <si>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</si>
  <si>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</si>
  <si>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</si>
  <si>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</si>
  <si>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</si>
  <si>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</si>
  <si>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</si>
  <si>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</si>
  <si>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</si>
  <si>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</si>
  <si>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</si>
  <si>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</si>
  <si>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</si>
  <si>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</si>
  <si>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</si>
  <si>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</si>
  <si>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</si>
  <si>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</si>
  <si>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</si>
  <si>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</si>
  <si>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</si>
  <si>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</si>
  <si>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</si>
  <si>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</si>
  <si>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</si>
  <si>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</si>
  <si>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</si>
  <si>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</si>
  <si>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</si>
  <si>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</si>
  <si>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</si>
  <si>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</si>
  <si>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</si>
  <si>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</si>
  <si>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</si>
  <si>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</si>
  <si>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</si>
  <si>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</si>
  <si>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</si>
  <si>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</si>
  <si>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</si>
  <si>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</si>
  <si>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</si>
  <si>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</si>
  <si>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</si>
  <si>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</si>
  <si>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</si>
  <si>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</si>
  <si>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</si>
  <si>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</si>
  <si>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</si>
  <si>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</si>
  <si>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</si>
  <si>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</si>
  <si>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</si>
  <si>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</si>
  <si>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</si>
  <si>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</si>
  <si>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</si>
  <si>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</si>
  <si>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</si>
  <si>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</si>
  <si>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</si>
  <si>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</si>
  <si>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</si>
  <si>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</si>
  <si>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</si>
  <si>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</si>
  <si>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</si>
  <si>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</si>
  <si>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</si>
  <si>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</si>
  <si>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</si>
  <si>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</si>
  <si>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</si>
  <si>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</si>
  <si>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</si>
  <si>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</si>
  <si>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</si>
  <si>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</si>
  <si>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</si>
  <si>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</si>
  <si>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</si>
  <si>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</si>
  <si>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</si>
  <si>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</si>
  <si>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</si>
  <si>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</si>
  <si>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</si>
  <si>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</si>
  <si>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</si>
  <si>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</si>
  <si>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</si>
  <si>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</si>
  <si>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</si>
  <si>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</si>
  <si>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</si>
  <si>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</si>
  <si>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</si>
  <si>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</si>
  <si>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</si>
  <si>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</si>
  <si>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</si>
  <si>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</si>
  <si>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</si>
  <si>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</si>
  <si>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</si>
  <si>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</si>
  <si>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</si>
  <si>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</si>
  <si>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</si>
  <si>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</si>
  <si>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</si>
  <si>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</si>
  <si>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</si>
  <si>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</si>
  <si>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</si>
  <si>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</si>
  <si>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</si>
  <si>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</si>
  <si>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</si>
  <si>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</si>
  <si>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</si>
  <si>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</si>
  <si>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</si>
  <si>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</si>
  <si>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</si>
  <si>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</si>
  <si>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</si>
  <si>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</si>
  <si>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</si>
  <si>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</si>
  <si>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</si>
  <si>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</si>
  <si>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</si>
  <si>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</si>
  <si>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</si>
  <si>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</si>
  <si>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</si>
  <si>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</si>
  <si>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</si>
  <si>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</si>
  <si>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</si>
  <si>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</si>
  <si>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</si>
  <si>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</si>
  <si>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</si>
  <si>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</si>
  <si>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</si>
  <si>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</si>
  <si>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</si>
  <si>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</si>
  <si>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</si>
  <si>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</si>
  <si>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</si>
  <si>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</si>
  <si>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</si>
  <si>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</si>
  <si>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</si>
  <si>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</si>
  <si>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</si>
  <si>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</si>
  <si>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</si>
  <si>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</si>
  <si>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</si>
  <si>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</si>
  <si>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</si>
  <si>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</si>
  <si>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</si>
  <si>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</si>
  <si>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</si>
  <si>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</si>
  <si>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</si>
  <si>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</si>
  <si>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</si>
  <si>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</si>
  <si>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</si>
  <si>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</si>
  <si>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</si>
  <si>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</si>
  <si>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</si>
  <si>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</si>
  <si>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</si>
  <si>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</si>
  <si>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</si>
  <si>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</si>
  <si>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</si>
  <si>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</si>
  <si>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</si>
  <si>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</si>
  <si>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</si>
  <si>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</si>
  <si>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</si>
  <si>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</si>
  <si>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</si>
  <si>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</si>
  <si>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</si>
  <si>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</si>
  <si>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</si>
  <si>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</si>
  <si>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</si>
  <si>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</si>
  <si>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</si>
  <si>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</si>
  <si>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</si>
  <si>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</si>
  <si>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</si>
  <si>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</si>
  <si>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</si>
  <si>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</si>
  <si>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</si>
  <si>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</si>
  <si>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</si>
  <si>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</si>
  <si>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</si>
  <si>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</si>
  <si>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</si>
  <si>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</si>
  <si>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</si>
  <si>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</si>
  <si>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</si>
  <si>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</si>
  <si>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</si>
  <si>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</si>
  <si>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</si>
  <si>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</si>
  <si>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</si>
  <si>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</si>
  <si>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</si>
  <si>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</si>
  <si>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</si>
  <si>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</si>
  <si>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</si>
  <si>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</si>
  <si>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</si>
  <si>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</si>
  <si>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</si>
  <si>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</si>
  <si>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</si>
  <si>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</si>
  <si>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</si>
  <si>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</si>
  <si>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</si>
  <si>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</si>
  <si>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</si>
  <si>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</si>
  <si>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</si>
  <si>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</si>
  <si>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</si>
  <si>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</si>
  <si>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</si>
  <si>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</si>
  <si>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</si>
  <si>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</si>
  <si>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</si>
  <si>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</si>
  <si>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</si>
  <si>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</si>
  <si>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</si>
  <si>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</si>
  <si>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</si>
  <si>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</si>
  <si>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</si>
  <si>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</si>
  <si>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</si>
  <si>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</si>
  <si>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</si>
  <si>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</si>
  <si>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</si>
  <si>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</si>
  <si>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</si>
  <si>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</si>
  <si>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</si>
  <si>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</si>
  <si>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</si>
  <si>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</si>
  <si>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</si>
  <si>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</si>
  <si>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</si>
  <si>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</si>
  <si>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</si>
  <si>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</si>
  <si>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</si>
  <si>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</si>
  <si>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</si>
  <si>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</si>
  <si>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</si>
  <si>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</si>
  <si>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</si>
  <si>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</si>
  <si>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</si>
  <si>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</si>
  <si>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</si>
  <si>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</si>
  <si>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</si>
  <si>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</si>
  <si>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</si>
  <si>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</si>
  <si>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</si>
  <si>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</si>
  <si>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</si>
  <si>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</si>
  <si>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</si>
  <si>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</si>
  <si>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</si>
  <si>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</si>
  <si>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</si>
  <si>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</si>
  <si>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</si>
  <si>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</si>
  <si>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</si>
  <si>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</si>
  <si>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</si>
  <si>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</si>
  <si>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</si>
  <si>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</si>
  <si>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</si>
  <si>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</si>
  <si>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</si>
  <si>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</si>
  <si>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</si>
  <si>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</si>
  <si>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</si>
  <si>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</si>
  <si>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</si>
  <si>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</si>
  <si>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</si>
  <si>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</si>
  <si>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</si>
  <si>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</si>
  <si>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</si>
  <si>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</si>
  <si>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</si>
  <si>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</si>
  <si>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</si>
  <si>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</si>
  <si>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</si>
  <si>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</si>
  <si>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</si>
  <si>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</si>
  <si>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</si>
  <si>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</si>
  <si>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</si>
  <si>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</si>
  <si>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</si>
  <si>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</si>
  <si>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</si>
  <si>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</si>
  <si>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</si>
  <si>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</si>
  <si>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</si>
  <si>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</si>
  <si>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</si>
  <si>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</si>
  <si>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</si>
  <si>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</si>
  <si>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</si>
  <si>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</si>
  <si>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</si>
  <si>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</si>
  <si>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</si>
  <si>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</si>
  <si>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</si>
  <si>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</si>
  <si>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</si>
  <si>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</si>
  <si>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</si>
  <si>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</si>
  <si>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</si>
  <si>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</si>
  <si>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</si>
  <si>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</si>
  <si>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</si>
  <si>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</si>
  <si>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</si>
  <si>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</si>
  <si>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</si>
  <si>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</si>
  <si>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</si>
  <si>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</si>
  <si>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</si>
  <si>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</si>
  <si>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</si>
  <si>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</si>
  <si>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</si>
  <si>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</si>
  <si>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</si>
  <si>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</si>
  <si>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</si>
  <si>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</si>
  <si>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</si>
  <si>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</si>
  <si>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</si>
  <si>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</si>
  <si>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</si>
  <si>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</si>
  <si>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</si>
  <si>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</si>
  <si>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</si>
  <si>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</si>
  <si>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</si>
  <si>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</si>
  <si>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</si>
  <si>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</si>
  <si>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</si>
  <si>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</si>
  <si>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</si>
  <si>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</si>
  <si>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</si>
  <si>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</si>
  <si>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</si>
  <si>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</si>
  <si>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</si>
  <si>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</si>
  <si>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</si>
  <si>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</si>
  <si>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</si>
  <si>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</si>
  <si>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</si>
  <si>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</si>
  <si>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</si>
  <si>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</si>
  <si>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</si>
  <si>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</si>
  <si>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</si>
  <si>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</si>
  <si>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</si>
  <si>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</si>
  <si>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</si>
  <si>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</si>
  <si>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</si>
  <si>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</si>
  <si>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</si>
  <si>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</si>
  <si>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</si>
  <si>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</si>
  <si>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</si>
  <si>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</si>
  <si>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</si>
  <si>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</si>
  <si>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</si>
  <si>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</si>
  <si>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</si>
  <si>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</si>
  <si>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</si>
  <si>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</si>
  <si>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</si>
  <si>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</si>
  <si>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</si>
  <si>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</si>
  <si>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</si>
  <si>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</si>
  <si>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</si>
  <si>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</si>
  <si>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</si>
  <si>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</si>
  <si>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</si>
  <si>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</si>
  <si>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</si>
  <si>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</si>
  <si>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</si>
  <si>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</si>
  <si>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</si>
  <si>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</si>
  <si>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</si>
  <si>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</si>
  <si>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</si>
  <si>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</si>
  <si>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</si>
  <si>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</si>
  <si>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</si>
  <si>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</si>
  <si>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</si>
  <si>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</si>
  <si>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</si>
  <si>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</si>
  <si>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</si>
  <si>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</si>
  <si>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</si>
  <si>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</si>
  <si>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</si>
  <si>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</si>
  <si>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</si>
  <si>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</si>
  <si>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</si>
  <si>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</si>
  <si>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</si>
  <si>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</si>
  <si>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</si>
  <si>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</si>
  <si>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</si>
  <si>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</si>
  <si>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</si>
  <si>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</si>
  <si>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</si>
  <si>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</si>
  <si>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</si>
  <si>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</si>
  <si>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</si>
  <si>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</si>
  <si>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</si>
  <si>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</si>
  <si>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</si>
  <si>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</si>
  <si>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</si>
  <si>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</si>
  <si>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</si>
  <si>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</si>
  <si>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</si>
  <si>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</si>
  <si>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</si>
  <si>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</si>
  <si>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</si>
  <si>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</si>
  <si>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</si>
  <si>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</si>
  <si>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</si>
  <si>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</si>
  <si>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</si>
  <si>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</si>
  <si>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</si>
  <si>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</si>
  <si>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</si>
  <si>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</si>
  <si>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</si>
  <si>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</si>
  <si>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</si>
  <si>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</si>
  <si>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</si>
  <si>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</si>
  <si>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</si>
  <si>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</si>
  <si>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</si>
  <si>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</si>
  <si>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</si>
  <si>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</si>
  <si>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</si>
  <si>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</si>
  <si>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</si>
  <si>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</si>
  <si>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</si>
  <si>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</si>
  <si>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</si>
  <si>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</si>
  <si>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</si>
  <si>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</si>
  <si>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</si>
  <si>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</si>
  <si>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</si>
  <si>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</si>
  <si>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</si>
  <si>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</si>
  <si>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</si>
  <si>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</si>
  <si>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</si>
  <si>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</si>
  <si>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</si>
  <si>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</si>
  <si>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</si>
  <si>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</si>
  <si>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</si>
  <si>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</si>
  <si>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</si>
  <si>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</si>
  <si>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</si>
  <si>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</si>
  <si>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</si>
  <si>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</si>
  <si>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</si>
  <si>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</si>
  <si>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</si>
  <si>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</si>
  <si>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</si>
  <si>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</si>
  <si>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</si>
  <si>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</si>
  <si>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</si>
  <si>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</si>
  <si>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</si>
  <si>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</si>
  <si>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</si>
  <si>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</si>
  <si>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</si>
  <si>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</si>
  <si>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</si>
  <si>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</si>
  <si>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</si>
  <si>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</si>
  <si>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</si>
  <si>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</si>
  <si>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</si>
  <si>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</si>
  <si>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</si>
  <si>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</si>
  <si>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</si>
  <si>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</si>
  <si>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</si>
  <si>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</si>
  <si>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</si>
  <si>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</si>
  <si>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</si>
  <si>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</si>
  <si>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</si>
  <si>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</si>
  <si>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</si>
  <si>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</si>
  <si>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</si>
  <si>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</si>
  <si>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</si>
  <si>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</si>
  <si>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</si>
  <si>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</si>
  <si>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</si>
  <si>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</si>
  <si>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</si>
  <si>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</si>
  <si>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</si>
  <si>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</si>
  <si>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</si>
  <si>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</si>
  <si>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</si>
  <si>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</si>
  <si>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</si>
  <si>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</si>
  <si>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</si>
  <si>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</si>
  <si>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</si>
  <si>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</si>
  <si>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</si>
  <si>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</si>
  <si>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</si>
  <si>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</si>
  <si>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</si>
  <si>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</si>
  <si>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</si>
  <si>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</si>
  <si>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</si>
  <si>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</si>
  <si>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</si>
  <si>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</si>
  <si>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</si>
  <si>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</si>
  <si>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</si>
  <si>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</si>
  <si>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</si>
  <si>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</si>
  <si>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</si>
  <si>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</si>
  <si>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</si>
  <si>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</si>
  <si>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</si>
  <si>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</si>
  <si>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</si>
  <si>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</si>
  <si>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</si>
  <si>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</si>
  <si>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</si>
  <si>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</si>
  <si>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</si>
  <si>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</si>
  <si>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</si>
  <si>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</si>
  <si>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</si>
  <si>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</si>
  <si>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</si>
  <si>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</si>
  <si>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</si>
  <si>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</si>
  <si>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</si>
  <si>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</si>
  <si>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</si>
  <si>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</si>
  <si>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</si>
  <si>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</si>
  <si>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</si>
  <si>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</si>
  <si>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</si>
  <si>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</si>
  <si>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</si>
  <si>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</si>
  <si>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</si>
  <si>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</si>
  <si>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</si>
  <si>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</si>
  <si>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</si>
  <si>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</si>
  <si>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</si>
  <si>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</si>
  <si>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</si>
  <si>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</si>
  <si>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</si>
  <si>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</si>
  <si>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</si>
  <si>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</si>
  <si>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</si>
  <si>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</si>
  <si>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</si>
  <si>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</si>
  <si>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</si>
  <si>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</si>
  <si>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</si>
  <si>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</si>
  <si>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</si>
  <si>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</si>
  <si>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</si>
  <si>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</si>
  <si>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</si>
  <si>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</si>
  <si>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</si>
  <si>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</si>
  <si>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</si>
  <si>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</si>
  <si>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</si>
  <si>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</si>
  <si>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</si>
  <si>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</si>
  <si>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</si>
  <si>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</si>
  <si>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</si>
  <si>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</si>
  <si>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</si>
  <si>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</si>
  <si>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</si>
  <si>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</si>
  <si>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</si>
  <si>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</si>
  <si>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</si>
  <si>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</si>
  <si>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</si>
  <si>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</si>
  <si>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</si>
  <si>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</si>
  <si>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</si>
  <si>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</si>
  <si>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</si>
  <si>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</si>
  <si>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</si>
  <si>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</si>
  <si>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</si>
  <si>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</si>
  <si>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</si>
  <si>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</si>
  <si>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</si>
  <si>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</si>
  <si>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</si>
  <si>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</si>
  <si>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</si>
  <si>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</si>
  <si>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</si>
  <si>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</si>
  <si>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</si>
  <si>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</si>
  <si>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</si>
  <si>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</si>
  <si>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</si>
  <si>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</si>
  <si>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</si>
  <si>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</si>
  <si>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</si>
  <si>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</si>
  <si>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</si>
  <si>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</si>
  <si>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</si>
  <si>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</si>
  <si>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</si>
  <si>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</si>
  <si>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</si>
  <si>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</si>
  <si>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</si>
  <si>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</si>
  <si>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</si>
  <si>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</si>
  <si>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</si>
  <si>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</si>
  <si>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</si>
  <si>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</si>
  <si>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</si>
  <si>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</si>
  <si>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</si>
  <si>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</si>
  <si>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</si>
  <si>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</si>
  <si>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</si>
  <si>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</si>
  <si>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</si>
  <si>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</si>
  <si>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</si>
  <si>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</si>
  <si>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</si>
  <si>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</si>
  <si>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</si>
  <si>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</si>
  <si>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</si>
  <si>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</si>
  <si>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</si>
  <si>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</si>
  <si>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</si>
  <si>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</si>
  <si>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</si>
  <si>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</si>
  <si>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</si>
  <si>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</si>
  <si>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</si>
  <si>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</si>
  <si>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</si>
  <si>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</si>
  <si>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</si>
  <si>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</si>
  <si>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</si>
  <si>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</si>
  <si>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</si>
  <si>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</si>
  <si>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</si>
  <si>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</si>
  <si>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</si>
  <si>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</si>
  <si>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</si>
  <si>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</si>
  <si>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</si>
  <si>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</si>
  <si>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</si>
  <si>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</si>
  <si>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</si>
  <si>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</si>
  <si>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</si>
  <si>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</si>
  <si>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</si>
  <si>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</si>
  <si>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</si>
  <si>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</si>
  <si>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</si>
  <si>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</si>
  <si>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</si>
  <si>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</si>
  <si>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</si>
  <si>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</si>
  <si>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</si>
  <si>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</si>
  <si>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</si>
  <si>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</si>
  <si>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</si>
  <si>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</si>
  <si>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</si>
  <si>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</si>
  <si>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</si>
  <si>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</si>
  <si>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</si>
  <si>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</si>
  <si>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</si>
  <si>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</si>
  <si>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</si>
  <si>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</si>
  <si>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</si>
  <si>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</si>
  <si>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</si>
  <si>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</si>
  <si>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</si>
  <si>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</si>
  <si>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</si>
  <si>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</si>
  <si>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</si>
  <si>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</si>
  <si>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</si>
  <si>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</si>
  <si>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</si>
  <si>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</si>
  <si>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</si>
  <si>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</si>
  <si>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</si>
  <si>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</si>
  <si>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</si>
  <si>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</si>
  <si>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</si>
  <si>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</si>
  <si>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</si>
  <si>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</si>
  <si>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</si>
  <si>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</si>
  <si>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</si>
  <si>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</si>
  <si>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</si>
  <si>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</si>
  <si>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</si>
  <si>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</si>
  <si>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</si>
  <si>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</si>
  <si>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</si>
  <si>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</si>
  <si>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</si>
  <si>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</si>
  <si>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</si>
  <si>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</si>
  <si>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</si>
  <si>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</si>
  <si>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</si>
  <si>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</si>
  <si>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</si>
  <si>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</si>
  <si>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</si>
  <si>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</si>
  <si>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</si>
  <si>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</si>
  <si>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</si>
  <si>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</si>
  <si>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</si>
  <si>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</si>
  <si>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</si>
  <si>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</si>
  <si>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</si>
  <si>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</si>
  <si>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</si>
  <si>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</si>
  <si>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</si>
  <si>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</si>
  <si>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</si>
  <si>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</si>
  <si>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</si>
  <si>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</si>
  <si>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</si>
  <si>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</si>
  <si>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</si>
  <si>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</si>
  <si>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</si>
  <si>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</si>
  <si>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</si>
  <si>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</si>
  <si>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</si>
  <si>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</si>
  <si>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</si>
  <si>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</si>
  <si>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</si>
  <si>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</si>
  <si>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</si>
  <si>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</si>
  <si>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</si>
  <si>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</si>
  <si>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</si>
  <si>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</si>
  <si>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</si>
  <si>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</si>
  <si>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</si>
  <si>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</si>
  <si>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</si>
  <si>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</si>
  <si>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</si>
  <si>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</si>
  <si>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</si>
  <si>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</si>
  <si>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</si>
  <si>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</si>
  <si>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</si>
  <si>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</si>
  <si>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</si>
  <si>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</si>
  <si>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</si>
  <si>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</si>
  <si>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</si>
  <si>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</si>
  <si>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</si>
  <si>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</si>
  <si>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</si>
  <si>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</si>
  <si>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</si>
  <si>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</si>
  <si>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</si>
  <si>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</si>
  <si>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</si>
  <si>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</si>
  <si>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</si>
  <si>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</si>
  <si>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</si>
  <si>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</si>
  <si>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</si>
  <si>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</si>
  <si>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</si>
  <si>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</si>
  <si>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</si>
  <si>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</si>
  <si>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</si>
  <si>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</si>
  <si>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</si>
  <si>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</si>
  <si>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</si>
  <si>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</si>
  <si>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</si>
  <si>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</si>
  <si>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</si>
  <si>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</si>
  <si>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</si>
  <si>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</si>
  <si>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</si>
  <si>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</si>
  <si>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</si>
  <si>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</si>
  <si>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</si>
  <si>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</si>
  <si>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</si>
  <si>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</si>
  <si>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</si>
  <si>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</si>
  <si>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</si>
  <si>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</si>
  <si>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</si>
  <si>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</si>
  <si>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</si>
  <si>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</si>
  <si>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</si>
  <si>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</si>
  <si>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</si>
  <si>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</si>
  <si>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</si>
  <si>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</si>
  <si>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</si>
  <si>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</si>
  <si>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</si>
  <si>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</si>
  <si>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</si>
  <si>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</si>
  <si>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</si>
  <si>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</si>
  <si>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</si>
  <si>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</si>
  <si>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</si>
  <si>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</si>
  <si>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</si>
  <si>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</si>
  <si>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</si>
  <si>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</si>
  <si>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</si>
  <si>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</si>
  <si>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</si>
  <si>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</si>
  <si>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</si>
  <si>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</si>
  <si>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</si>
  <si>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</si>
  <si>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</si>
  <si>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</si>
  <si>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</si>
  <si>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</si>
  <si>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</si>
  <si>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</si>
  <si>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</si>
  <si>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</si>
  <si>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</si>
  <si>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</si>
  <si>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</si>
  <si>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</si>
  <si>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</si>
  <si>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</si>
  <si>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</si>
  <si>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</si>
  <si>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</si>
  <si>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</si>
  <si>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</si>
  <si>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</si>
  <si>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</si>
  <si>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</si>
  <si>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</si>
  <si>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</si>
  <si>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</si>
  <si>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</si>
  <si>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</si>
  <si>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</si>
  <si>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</si>
  <si>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</si>
  <si>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</si>
  <si>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</si>
  <si>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</si>
  <si>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</si>
  <si>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</si>
  <si>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</si>
  <si>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</si>
  <si>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</si>
  <si>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</si>
  <si>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</si>
  <si>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</si>
  <si>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</si>
  <si>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</si>
  <si>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</si>
  <si>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</si>
  <si>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</si>
  <si>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</si>
  <si>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</si>
  <si>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</si>
  <si>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</si>
  <si>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</si>
  <si>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</si>
  <si>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</si>
  <si>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</si>
  <si>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</si>
  <si>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</si>
  <si>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</si>
  <si>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</si>
  <si>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</si>
  <si>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</si>
  <si>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</si>
  <si>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</si>
  <si>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</si>
  <si>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</si>
  <si>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</si>
  <si>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</si>
  <si>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</si>
  <si>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</si>
  <si>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</si>
  <si>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</si>
  <si>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</si>
  <si>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</si>
  <si>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</si>
  <si>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</si>
  <si>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</si>
  <si>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</si>
  <si>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</si>
  <si>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</si>
  <si>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</si>
  <si>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</si>
  <si>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</si>
  <si>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</si>
  <si>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</si>
  <si>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</si>
  <si>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</si>
  <si>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</si>
  <si>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</si>
  <si>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</si>
  <si>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</si>
  <si>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</si>
  <si>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</si>
  <si>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</si>
  <si>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</si>
  <si>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</si>
  <si>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</si>
  <si>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</si>
  <si>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</si>
  <si>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</si>
  <si>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</si>
  <si>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</si>
  <si>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</si>
  <si>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</si>
  <si>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</si>
  <si>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</si>
  <si>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</si>
  <si>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</si>
  <si>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</si>
  <si>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</si>
  <si>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</si>
  <si>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</si>
  <si>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</si>
  <si>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</si>
  <si>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</si>
  <si>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</si>
  <si>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</si>
  <si>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</si>
  <si>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</si>
  <si>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</si>
  <si>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</si>
  <si>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</si>
  <si>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</si>
  <si>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</si>
  <si>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</si>
  <si>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</si>
  <si>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</si>
  <si>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</si>
  <si>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</si>
  <si>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</si>
  <si>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</si>
  <si>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</si>
  <si>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</si>
  <si>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</si>
  <si>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</si>
  <si>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</si>
  <si>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</si>
  <si>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</si>
  <si>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</si>
  <si>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</si>
  <si>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</si>
  <si>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</si>
  <si>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</si>
  <si>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</si>
  <si>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</si>
  <si>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</si>
  <si>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</si>
  <si>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</si>
  <si>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</si>
  <si>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</si>
  <si>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</si>
  <si>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</si>
  <si>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</si>
  <si>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</si>
  <si>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</si>
  <si>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</si>
  <si>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</si>
  <si>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</si>
  <si>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</si>
  <si>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</si>
  <si>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</si>
  <si>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</si>
  <si>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</si>
  <si>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</si>
  <si>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</si>
  <si>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</si>
  <si>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</si>
  <si>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</si>
  <si>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</si>
  <si>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</si>
  <si>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</si>
  <si>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</si>
  <si>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</si>
  <si>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</si>
  <si>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</si>
  <si>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</si>
  <si>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</si>
  <si>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</si>
  <si>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</si>
  <si>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</si>
  <si>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</si>
  <si>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</si>
  <si>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</si>
  <si>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</si>
  <si>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</si>
  <si>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</si>
  <si>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</si>
  <si>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</si>
  <si>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</si>
  <si>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</si>
  <si>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</si>
  <si>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</si>
  <si>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</si>
  <si>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</si>
  <si>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</si>
  <si>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</si>
  <si>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</si>
  <si>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</si>
  <si>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</si>
  <si>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</si>
  <si>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</si>
  <si>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</si>
  <si>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</si>
  <si>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</si>
  <si>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</si>
  <si>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</si>
  <si>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</si>
  <si>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</si>
  <si>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</si>
  <si>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</si>
  <si>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</si>
  <si>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</si>
  <si>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</si>
  <si>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</si>
  <si>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</si>
  <si>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</si>
  <si>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</si>
  <si>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</si>
  <si>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</si>
  <si>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</si>
  <si>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</si>
  <si>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</si>
  <si>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</si>
  <si>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</si>
  <si>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</si>
  <si>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</si>
  <si>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</si>
  <si>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</si>
  <si>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</si>
  <si>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</si>
  <si>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</si>
  <si>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</si>
  <si>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</si>
  <si>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</si>
  <si>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</si>
  <si>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</si>
  <si>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</si>
  <si>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</si>
  <si>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</si>
  <si>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</si>
  <si>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</si>
  <si>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</si>
  <si>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</si>
  <si>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</si>
  <si>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</si>
  <si>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</si>
  <si>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</si>
  <si>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</si>
  <si>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</si>
  <si>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</si>
  <si>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</si>
  <si>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</si>
  <si>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</si>
  <si>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</si>
  <si>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</si>
  <si>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</si>
  <si>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</si>
  <si>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</si>
  <si>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</si>
  <si>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</si>
  <si>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</si>
  <si>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</si>
  <si>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</si>
  <si>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</si>
  <si>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</si>
  <si>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</si>
  <si>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</si>
  <si>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</si>
  <si>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</si>
  <si>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</si>
  <si>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</si>
  <si>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</si>
  <si>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</si>
  <si>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</si>
  <si>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</si>
  <si>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</si>
  <si>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</si>
  <si>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</si>
  <si>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</si>
  <si>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</si>
  <si>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</si>
  <si>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</si>
  <si>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</si>
  <si>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</si>
  <si>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</si>
  <si>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</si>
  <si>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</si>
  <si>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</si>
  <si>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</si>
  <si>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</si>
  <si>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</si>
  <si>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</si>
  <si>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</si>
  <si>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</si>
  <si>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</si>
  <si>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</si>
  <si>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</si>
  <si>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</si>
  <si>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</si>
  <si>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</si>
  <si>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</si>
  <si>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</si>
  <si>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</si>
  <si>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</si>
  <si>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</si>
  <si>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</si>
  <si>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</si>
  <si>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</si>
  <si>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</si>
  <si>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</si>
  <si>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</si>
  <si>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</si>
  <si>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</si>
  <si>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</si>
  <si>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</si>
  <si>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</si>
  <si>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</si>
  <si>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</si>
  <si>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</si>
  <si>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</si>
  <si>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</si>
  <si>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</si>
  <si>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</si>
  <si>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</si>
  <si>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</si>
  <si>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</si>
  <si>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</si>
  <si>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</si>
  <si>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</si>
  <si>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</si>
  <si>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</si>
  <si>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</si>
  <si>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</si>
  <si>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</si>
  <si>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</si>
  <si>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</si>
  <si>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</si>
  <si>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</si>
  <si>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</si>
  <si>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</si>
  <si>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</si>
  <si>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</si>
  <si>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</si>
  <si>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</si>
  <si>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</si>
  <si>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</si>
  <si>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</si>
  <si>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</si>
  <si>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</si>
  <si>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</si>
  <si>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</si>
  <si>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</si>
  <si>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</si>
  <si>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</si>
  <si>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</si>
  <si>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</si>
  <si>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</si>
  <si>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</si>
  <si>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</si>
  <si>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</si>
  <si>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</si>
  <si>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</si>
  <si>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</si>
  <si>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</si>
  <si>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</si>
  <si>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</si>
  <si>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</si>
  <si>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</si>
  <si>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</si>
  <si>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</si>
  <si>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</si>
  <si>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</si>
  <si>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</si>
  <si>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</si>
  <si>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</si>
  <si>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</si>
  <si>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</si>
  <si>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</si>
  <si>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</si>
  <si>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</si>
  <si>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</si>
  <si>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</si>
  <si>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</si>
  <si>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</si>
  <si>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</si>
  <si>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</si>
  <si>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</si>
  <si>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</si>
  <si>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</si>
  <si>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</si>
  <si>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</si>
  <si>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</si>
  <si>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</si>
  <si>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</si>
  <si>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</si>
  <si>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</si>
  <si>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</si>
  <si>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</si>
  <si>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</si>
  <si>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</si>
  <si>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</si>
  <si>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</si>
  <si>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</si>
  <si>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</si>
  <si>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</si>
  <si>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</si>
  <si>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</si>
  <si>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</si>
  <si>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</si>
  <si>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</si>
  <si>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</si>
  <si>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</si>
  <si>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</si>
  <si>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</si>
  <si>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</si>
  <si>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</si>
  <si>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</si>
  <si>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</si>
  <si>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</si>
  <si>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</si>
  <si>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</si>
  <si>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</si>
  <si>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</si>
  <si>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</si>
  <si>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</si>
  <si>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</si>
  <si>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</si>
  <si>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</si>
  <si>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</si>
  <si>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</si>
  <si>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</si>
  <si>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</si>
  <si>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</si>
  <si>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</si>
  <si>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</si>
  <si>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</si>
  <si>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</si>
  <si>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</si>
  <si>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</si>
  <si>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</si>
  <si>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</si>
  <si>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</si>
  <si>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</si>
  <si>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</si>
  <si>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</si>
  <si>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</si>
  <si>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</si>
  <si>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</si>
  <si>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</si>
  <si>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</si>
  <si>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</si>
  <si>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</si>
  <si>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</si>
  <si>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</si>
  <si>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</si>
  <si>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</si>
  <si>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</si>
  <si>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</si>
  <si>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</si>
  <si>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</si>
  <si>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</si>
  <si>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</si>
  <si>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</si>
  <si>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</si>
  <si>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</si>
  <si>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</si>
  <si>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</si>
  <si>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</si>
  <si>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</si>
  <si>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</si>
  <si>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</si>
  <si>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</si>
  <si>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</si>
  <si>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</si>
  <si>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</si>
  <si>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</si>
  <si>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</si>
  <si>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</si>
  <si>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</si>
  <si>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</si>
  <si>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</si>
  <si>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</si>
  <si>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</si>
  <si>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</si>
  <si>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</si>
  <si>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</si>
  <si>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</si>
  <si>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</si>
  <si>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</si>
  <si>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</si>
  <si>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</si>
  <si>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</si>
  <si>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</si>
  <si>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</si>
  <si>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</si>
  <si>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</si>
  <si>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</si>
  <si>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</si>
  <si>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</si>
  <si>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</si>
  <si>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</si>
  <si>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</si>
  <si>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</si>
  <si>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</si>
  <si>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</si>
  <si>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</si>
  <si>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</si>
  <si>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</si>
  <si>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</si>
  <si>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</si>
  <si>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</si>
  <si>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</si>
  <si>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</si>
  <si>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</si>
  <si>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</si>
  <si>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</si>
  <si>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</si>
  <si>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</si>
  <si>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</si>
  <si>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</si>
  <si>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</si>
  <si>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</si>
  <si>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</si>
  <si>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</si>
  <si>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</si>
  <si>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</si>
  <si>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</si>
  <si>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</si>
  <si>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</si>
  <si>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</si>
  <si>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</si>
  <si>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</si>
  <si>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</si>
  <si>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</si>
  <si>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</si>
  <si>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</si>
  <si>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</si>
  <si>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</si>
  <si>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</si>
  <si>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</si>
  <si>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</si>
  <si>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</si>
  <si>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</si>
  <si>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</si>
  <si>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</si>
  <si>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</si>
  <si>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</si>
  <si>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</si>
  <si>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</si>
  <si>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</si>
  <si>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</si>
  <si>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</si>
  <si>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</si>
  <si>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</si>
  <si>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</si>
  <si>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</si>
  <si>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</si>
  <si>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</si>
  <si>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</si>
  <si>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</si>
  <si>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</si>
  <si>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</si>
  <si>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</si>
  <si>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</si>
  <si>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</si>
  <si>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</si>
  <si>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</si>
  <si>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</si>
  <si>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</si>
  <si>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</si>
  <si>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</si>
  <si>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</si>
  <si>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</si>
  <si>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</si>
  <si>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</si>
  <si>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</si>
  <si>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</si>
  <si>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</si>
  <si>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</si>
  <si>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</si>
  <si>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</si>
  <si>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</si>
  <si>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</si>
  <si>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</si>
  <si>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</si>
  <si>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</si>
  <si>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</si>
  <si>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</si>
  <si>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</si>
  <si>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</si>
  <si>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</si>
  <si>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</si>
  <si>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</si>
  <si>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</si>
  <si>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</si>
  <si>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</si>
  <si>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</si>
  <si>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</si>
  <si>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</si>
  <si>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</si>
  <si>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</si>
  <si>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</si>
  <si>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</si>
  <si>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</si>
  <si>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</si>
  <si>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</si>
  <si>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</si>
  <si>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</si>
  <si>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</si>
  <si>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</si>
  <si>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</si>
  <si>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</si>
  <si>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</si>
  <si>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</si>
  <si>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</si>
  <si>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</si>
  <si>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</si>
  <si>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</si>
  <si>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</si>
  <si>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</si>
  <si>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</si>
  <si>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</si>
  <si>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</si>
  <si>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</si>
  <si>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</si>
  <si>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</si>
  <si>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</si>
  <si>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</si>
  <si>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</si>
  <si>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</si>
  <si>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</si>
  <si>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</si>
  <si>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</si>
  <si>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</si>
  <si>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</si>
  <si>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</si>
  <si>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</si>
  <si>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</si>
  <si>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</si>
  <si>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</si>
  <si>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</si>
  <si>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</si>
  <si>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</si>
  <si>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</si>
  <si>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</si>
  <si>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</si>
  <si>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</si>
  <si>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</si>
  <si>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</si>
  <si>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</si>
  <si>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</si>
  <si>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</si>
  <si>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</si>
  <si>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</si>
  <si>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</si>
  <si>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</si>
  <si>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</si>
  <si>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</si>
  <si>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</si>
  <si>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</si>
  <si>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</si>
  <si>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</si>
  <si>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</si>
  <si>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</si>
  <si>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</si>
  <si>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</si>
  <si>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</si>
  <si>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</si>
  <si>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</si>
  <si>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</si>
  <si>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</si>
  <si>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</si>
  <si>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</si>
  <si>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</si>
  <si>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</si>
  <si>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</si>
  <si>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</si>
  <si>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</si>
  <si>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</si>
  <si>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</si>
  <si>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</si>
  <si>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</si>
  <si>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</si>
  <si>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</si>
  <si>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</si>
  <si>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</si>
  <si>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</si>
  <si>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</si>
  <si>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</si>
  <si>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</si>
  <si>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</si>
  <si>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</si>
  <si>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</si>
  <si>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</si>
  <si>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</si>
  <si>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</si>
  <si>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</si>
  <si>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</si>
  <si>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</si>
  <si>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</si>
  <si>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</si>
  <si>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</si>
  <si>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</si>
  <si>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</si>
  <si>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</si>
  <si>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</si>
  <si>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</si>
  <si>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</si>
  <si>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</si>
  <si>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</si>
  <si>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</si>
  <si>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</si>
  <si>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</si>
  <si>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</si>
  <si>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</si>
  <si>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</si>
  <si>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</si>
  <si>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</si>
  <si>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</si>
  <si>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Une créature assourdie n'entend pas et rate automatiquement tout jet de caractéristique qui nécessite l’ouïe.</t>
  </si>
  <si>
    <t>BLINDED</t>
  </si>
  <si>
    <t>Aveuglement</t>
  </si>
  <si>
    <t>Une créature aveuglée ne voit pas et rate automatiquement tout jet de caractéristique qui nécessite la vue.\nLes jets d'attaque contre la créature ont l'avantage, et les jets d'attaque de la créature ont un désavantage.</t>
  </si>
  <si>
    <t>RESTRAINED</t>
  </si>
  <si>
    <t>Entrave</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</si>
  <si>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</si>
  <si>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</si>
  <si>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</si>
  <si>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</si>
  <si>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</si>
  <si>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</si>
  <si>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</si>
  <si>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</si>
  <si>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</si>
  <si>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</si>
  <si>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</si>
  <si>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</si>
  <si>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</si>
  <si>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</si>
  <si>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</si>
  <si>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</si>
  <si>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</si>
  <si>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</si>
  <si>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</si>
  <si>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</si>
  <si>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</si>
  <si>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</si>
  <si>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</si>
  <si>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</si>
  <si>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</si>
  <si>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</si>
  <si>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</si>
  <si>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</si>
  <si>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</si>
  <si>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</si>
  <si>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</si>
  <si>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</si>
  <si>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</si>
  <si>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</si>
  <si>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</si>
  <si>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</si>
  <si>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</si>
  <si>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</si>
  <si>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</si>
  <si>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</si>
  <si>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</si>
  <si>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</si>
  <si>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</si>
  <si>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</si>
  <si>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</si>
  <si>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</si>
  <si>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</si>
  <si>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</si>
  <si>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</si>
  <si>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</si>
  <si>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</si>
  <si>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</si>
  <si>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</si>
  <si>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</si>
  <si>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</si>
  <si>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</si>
  <si>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</si>
  <si>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</si>
  <si>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</si>
  <si>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</si>
  <si>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</si>
  <si>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</si>
  <si>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</si>
  <si>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</si>
  <si>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</si>
  <si>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</si>
  <si>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</si>
  <si>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</si>
  <si>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</si>
  <si>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</si>
  <si>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</si>
  <si>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</si>
  <si>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</si>
  <si>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</si>
  <si>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</si>
  <si>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</si>
  <si>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</si>
  <si>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</si>
  <si>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</si>
  <si>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</si>
  <si>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</si>
  <si>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</si>
  <si>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</si>
  <si>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</si>
  <si>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</si>
  <si>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</si>
  <si>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</si>
  <si>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</si>
  <si>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</si>
  <si>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</si>
  <si>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</si>
  <si>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</si>
  <si>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</si>
  <si>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</si>
  <si>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</si>
  <si>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</si>
  <si>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</si>
  <si>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</si>
  <si>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</si>
  <si>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</si>
  <si>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</si>
  <si>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</si>
  <si>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</si>
  <si>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</si>
  <si>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</si>
  <si>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</si>
  <si>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</si>
  <si>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</si>
  <si>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</si>
  <si>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</si>
  <si>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</si>
  <si>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</si>
  <si>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</si>
  <si>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</si>
  <si>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</si>
  <si>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</si>
  <si>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</si>
  <si>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</si>
  <si>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</si>
  <si>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</si>
  <si>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</si>
  <si>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</si>
  <si>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</si>
  <si>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</si>
  <si>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</si>
  <si>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</si>
  <si>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</si>
  <si>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</si>
  <si>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</si>
  <si>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</si>
  <si>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</si>
  <si>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</si>
  <si>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</si>
  <si>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</si>
  <si>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</si>
  <si>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</si>
  <si>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</si>
  <si>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</si>
  <si>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</si>
  <si>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</si>
  <si>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</si>
  <si>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</si>
  <si>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</si>
  <si>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</si>
  <si>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</si>
  <si>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</si>
  <si>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</si>
  <si>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</si>
  <si>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</si>
  <si>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</si>
  <si>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</si>
  <si>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</si>
  <si>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</si>
  <si>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</si>
  <si>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</si>
  <si>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</si>
  <si>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</si>
  <si>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</si>
  <si>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</si>
  <si>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</si>
  <si>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</si>
  <si>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</si>
  <si>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</si>
  <si>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</si>
  <si>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</si>
  <si>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</si>
  <si>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</si>
  <si>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</si>
  <si>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</si>
  <si>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</si>
  <si>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</si>
  <si>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</si>
  <si>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</si>
  <si>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</si>
  <si>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</si>
  <si>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</si>
  <si>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</si>
  <si>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</si>
  <si>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</si>
  <si>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</si>
  <si>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</si>
  <si>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</si>
  <si>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</si>
  <si>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</si>
  <si>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</si>
  <si>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</si>
  <si>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</si>
  <si>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</si>
  <si>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</si>
  <si>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</si>
  <si>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</si>
  <si>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</si>
  <si>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</si>
  <si>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</si>
  <si>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</si>
  <si>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</si>
  <si>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</si>
  <si>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</si>
  <si>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</si>
  <si>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</si>
  <si>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</si>
  <si>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</si>
  <si>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</si>
  <si>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</si>
  <si>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</si>
  <si>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</si>
  <si>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</si>
  <si>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</si>
  <si>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</si>
  <si>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</si>
  <si>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</si>
  <si>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</si>
  <si>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</si>
  <si>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</si>
  <si>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</si>
  <si>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</si>
  <si>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</si>
  <si>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</si>
  <si>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</si>
  <si>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</si>
  <si>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</si>
  <si>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</si>
  <si>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</si>
  <si>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</si>
  <si>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</si>
  <si>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</si>
  <si>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</si>
  <si>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</si>
  <si>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</si>
  <si>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</si>
  <si>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</si>
  <si>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</si>
  <si>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</si>
  <si>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</si>
  <si>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</si>
  <si>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</si>
  <si>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</si>
  <si>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</si>
  <si>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</si>
  <si>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</si>
  <si>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</si>
  <si>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</si>
  <si>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</si>
  <si>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</si>
  <si>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</si>
  <si>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</si>
  <si>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</si>
  <si>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</si>
  <si>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</si>
  <si>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</si>
  <si>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</si>
  <si>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</si>
  <si>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</si>
  <si>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</si>
  <si>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</si>
  <si>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</si>
  <si>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</si>
  <si>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</si>
  <si>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</si>
  <si>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</si>
  <si>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</si>
  <si>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</si>
  <si>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</si>
  <si>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</si>
  <si>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</si>
  <si>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</si>
  <si>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</si>
  <si>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</si>
  <si>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</si>
  <si>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</si>
  <si>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</si>
  <si>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</si>
  <si>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</si>
  <si>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</si>
  <si>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</si>
  <si>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</si>
  <si>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</si>
  <si>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</si>
  <si>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</si>
  <si>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</si>
  <si>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</si>
  <si>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</si>
  <si>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</si>
  <si>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</si>
  <si>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</si>
  <si>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</si>
  <si>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</si>
  <si>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</si>
  <si>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</si>
  <si>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</si>
  <si>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</si>
  <si>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</si>
  <si>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</si>
  <si>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</si>
  <si>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</si>
  <si>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</si>
  <si>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</si>
  <si>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</si>
  <si>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</si>
  <si>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</si>
  <si>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</si>
  <si>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</si>
  <si>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</si>
  <si>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</si>
  <si>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</si>
  <si>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</si>
  <si>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</si>
  <si>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</si>
  <si>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</si>
  <si>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</si>
  <si>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</si>
  <si>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</si>
  <si>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</si>
  <si>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</si>
  <si>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</si>
  <si>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</si>
  <si>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</si>
  <si>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</si>
  <si>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</si>
  <si>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</si>
  <si>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</si>
  <si>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</si>
  <si>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</si>
  <si>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</si>
  <si>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</si>
  <si>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</si>
  <si>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</si>
  <si>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</si>
  <si>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</si>
  <si>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</si>
  <si>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</si>
  <si>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</si>
  <si>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</si>
  <si>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</si>
  <si>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</si>
  <si>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</si>
  <si>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</si>
  <si>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</si>
  <si>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</si>
  <si>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</si>
  <si>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</si>
  <si>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</si>
  <si>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</si>
  <si>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</si>
  <si>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</si>
  <si>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</si>
  <si>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</si>
  <si>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</si>
  <si>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</si>
  <si>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</si>
  <si>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</si>
  <si>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</si>
  <si>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</si>
  <si>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</si>
  <si>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</si>
  <si>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</si>
  <si>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</si>
  <si>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</si>
  <si>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</si>
  <si>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</si>
  <si>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</si>
  <si>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</si>
  <si>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</si>
  <si>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</si>
  <si>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</si>
  <si>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</si>
  <si>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</si>
  <si>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</si>
  <si>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</si>
  <si>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</si>
  <si>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</si>
  <si>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</si>
  <si>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</si>
  <si>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</si>
  <si>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</si>
  <si>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</si>
  <si>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</si>
  <si>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</si>
  <si>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</si>
  <si>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</si>
  <si>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</si>
  <si>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</si>
  <si>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</si>
  <si>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</si>
  <si>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</si>
  <si>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</si>
  <si>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</si>
  <si>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</si>
  <si>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</si>
  <si>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</si>
  <si>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</si>
  <si>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</si>
  <si>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</si>
  <si>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</si>
  <si>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</si>
  <si>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</si>
  <si>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</si>
  <si>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</si>
  <si>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</si>
  <si>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</si>
  <si>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</si>
  <si>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</si>
  <si>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</si>
  <si>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</si>
  <si>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</si>
  <si>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</si>
  <si>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</si>
  <si>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</si>
  <si>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</si>
  <si>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</si>
  <si>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</si>
  <si>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</si>
  <si>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</si>
  <si>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</si>
  <si>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</si>
  <si>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</si>
  <si>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</si>
  <si>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</si>
  <si>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</si>
  <si>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</si>
  <si>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</si>
  <si>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</si>
  <si>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</si>
  <si>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</si>
  <si>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</si>
  <si>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</si>
  <si>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</si>
  <si>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</si>
  <si>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</si>
  <si>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</si>
  <si>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</si>
  <si>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</si>
  <si>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</si>
  <si>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</si>
  <si>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</si>
  <si>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</si>
  <si>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</si>
  <si>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</si>
  <si>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</si>
  <si>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</si>
  <si>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</si>
  <si>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</si>
  <si>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</si>
  <si>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</si>
  <si>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</si>
  <si>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</si>
  <si>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</si>
  <si>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</si>
  <si>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</si>
  <si>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</si>
  <si>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</si>
  <si>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</si>
  <si>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</si>
  <si>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</si>
  <si>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</si>
  <si>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</si>
  <si>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</si>
  <si>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</si>
  <si>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</si>
  <si>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</si>
  <si>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</si>
  <si>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</si>
  <si>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</si>
  <si>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</si>
  <si>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</si>
  <si>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</si>
  <si>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</si>
  <si>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</si>
  <si>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</si>
  <si>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</si>
  <si>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</si>
  <si>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</si>
  <si>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</si>
  <si>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</si>
  <si>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</si>
  <si>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</si>
  <si>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</si>
  <si>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</si>
  <si>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</si>
  <si>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</si>
  <si>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</si>
  <si>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</si>
  <si>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</si>
  <si>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</si>
  <si>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</si>
  <si>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</si>
  <si>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</si>
  <si>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</si>
  <si>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</si>
  <si>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</si>
  <si>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</si>
  <si>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</si>
  <si>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</si>
  <si>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</si>
  <si>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</si>
  <si>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</si>
  <si>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</si>
  <si>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</si>
  <si>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</si>
  <si>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</si>
  <si>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</si>
  <si>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</si>
  <si>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</si>
  <si>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</si>
  <si>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</si>
  <si>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</si>
  <si>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</si>
  <si>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</si>
  <si>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</si>
  <si>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</si>
  <si>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</si>
  <si>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</si>
  <si>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</si>
  <si>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</si>
  <si>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</si>
  <si>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</si>
  <si>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</si>
  <si>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</si>
  <si>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</si>
  <si>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</si>
  <si>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</si>
  <si>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</si>
  <si>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</si>
  <si>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</si>
  <si>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</si>
  <si>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</si>
  <si>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</si>
  <si>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</si>
  <si>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</si>
  <si>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</si>
  <si>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</si>
  <si>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</si>
  <si>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</si>
  <si>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</si>
  <si>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</si>
  <si>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</si>
  <si>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</si>
  <si>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</si>
  <si>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</si>
  <si>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</si>
  <si>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</si>
  <si>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</si>
  <si>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</si>
  <si>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</si>
  <si>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</si>
  <si>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</si>
  <si>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</si>
  <si>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</si>
  <si>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</si>
  <si>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</si>
  <si>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</si>
  <si>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</si>
  <si>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</si>
  <si>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</si>
  <si>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</si>
  <si>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</si>
  <si>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</si>
  <si>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</si>
  <si>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</si>
  <si>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</si>
  <si>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</si>
  <si>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</si>
  <si>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</si>
  <si>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</si>
  <si>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</si>
  <si>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</si>
  <si>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</si>
  <si>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</si>
  <si>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</si>
  <si>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</si>
  <si>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</si>
  <si>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</si>
  <si>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</si>
  <si>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</si>
  <si>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</si>
  <si>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</si>
  <si>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</si>
  <si>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</si>
  <si>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</si>
  <si>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</si>
  <si>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</si>
  <si>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</si>
  <si>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</si>
  <si>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</si>
  <si>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</si>
  <si>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</si>
  <si>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</si>
  <si>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</si>
  <si>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</si>
  <si>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</si>
  <si>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</si>
  <si>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</si>
  <si>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</si>
  <si>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</si>
  <si>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</si>
  <si>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</si>
  <si>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</si>
  <si>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</si>
  <si>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</si>
  <si>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</si>
  <si>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</si>
  <si>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</si>
  <si>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</si>
  <si>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</si>
  <si>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</si>
  <si>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</si>
  <si>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</si>
  <si>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</si>
  <si>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</si>
  <si>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</si>
  <si>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</si>
  <si>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</si>
  <si>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</si>
  <si>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</si>
  <si>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</si>
  <si>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</si>
  <si>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</si>
  <si>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</si>
  <si>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</si>
  <si>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</si>
  <si>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</si>
  <si>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</si>
  <si>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</si>
  <si>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</si>
  <si>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</si>
  <si>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</si>
  <si>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</si>
  <si>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</si>
  <si>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</si>
  <si>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</si>
  <si>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</si>
  <si>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</si>
  <si>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</si>
  <si>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</si>
  <si>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</si>
  <si>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</si>
  <si>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</si>
  <si>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</si>
  <si>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</si>
  <si>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</si>
  <si>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</si>
  <si>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</si>
  <si>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</si>
  <si>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</si>
  <si>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</si>
  <si>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</si>
  <si>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</si>
  <si>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</si>
  <si>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</si>
  <si>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</si>
  <si>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</si>
  <si>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</si>
  <si>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</si>
  <si>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</si>
  <si>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</si>
  <si>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</si>
  <si>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</si>
  <si>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</si>
  <si>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</si>
  <si>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</si>
  <si>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</si>
  <si>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</si>
  <si>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</si>
  <si>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</si>
  <si>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</si>
  <si>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</si>
  <si>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</si>
  <si>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</si>
  <si>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</si>
  <si>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</si>
  <si>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</si>
  <si>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</si>
  <si>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</si>
  <si>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</si>
  <si>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</si>
  <si>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</si>
  <si>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</si>
  <si>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</si>
  <si>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</si>
  <si>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</si>
  <si>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</si>
  <si>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</si>
  <si>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</si>
  <si>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</si>
  <si>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</si>
  <si>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</si>
  <si>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</si>
  <si>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</si>
  <si>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</si>
  <si>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</si>
  <si>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</si>
  <si>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</si>
  <si>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</si>
  <si>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</si>
  <si>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</si>
  <si>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</si>
  <si>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</si>
  <si>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</si>
  <si>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</si>
  <si>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</si>
  <si>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</si>
  <si>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</si>
  <si>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</si>
  <si>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</si>
  <si>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</si>
  <si>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</si>
  <si>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</si>
  <si>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</si>
  <si>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</si>
  <si>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</si>
  <si>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</si>
  <si>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</si>
  <si>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</si>
  <si>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</si>
  <si>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</si>
  <si>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</si>
  <si>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</si>
  <si>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</si>
  <si>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</si>
  <si>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</si>
  <si>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</si>
  <si>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</si>
  <si>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</si>
  <si>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</si>
  <si>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</si>
  <si>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</si>
  <si>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</si>
  <si>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</si>
  <si>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</si>
  <si>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</si>
  <si>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</si>
  <si>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</si>
  <si>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</si>
  <si>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</si>
  <si>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</si>
  <si>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</si>
  <si>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</si>
  <si>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</si>
  <si>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</si>
  <si>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</si>
  <si>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</si>
  <si>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</si>
  <si>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</si>
  <si>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</si>
  <si>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</si>
  <si>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</si>
  <si>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</si>
  <si>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</si>
  <si>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</si>
  <si>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</si>
  <si>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</si>
  <si>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</si>
  <si>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</si>
  <si>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</si>
  <si>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</si>
  <si>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</si>
  <si>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</si>
  <si>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</si>
  <si>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</si>
  <si>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</si>
  <si>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</si>
  <si>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</si>
  <si>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</si>
  <si>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</si>
  <si>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</si>
  <si>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</si>
  <si>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</si>
  <si>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</si>
  <si>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</si>
  <si>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</si>
  <si>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</si>
  <si>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</si>
  <si>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</si>
  <si>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</si>
  <si>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</si>
  <si>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</si>
  <si>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</si>
  <si>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</si>
  <si>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</si>
  <si>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</si>
  <si>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</si>
  <si>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</si>
  <si>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</si>
  <si>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</si>
  <si>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</si>
  <si>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</si>
  <si>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</si>
  <si>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</si>
  <si>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</si>
  <si>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</si>
  <si>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</si>
  <si>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</si>
  <si>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</si>
  <si>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</si>
  <si>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</si>
  <si>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</si>
  <si>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</si>
  <si>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</si>
  <si>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</si>
  <si>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</si>
  <si>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</si>
  <si>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</si>
  <si>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</si>
  <si>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</si>
  <si>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</si>
  <si>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</si>
  <si>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</si>
  <si>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</si>
  <si>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</si>
  <si>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</si>
  <si>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</si>
  <si>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</si>
  <si>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</si>
  <si>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</si>
  <si>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</si>
  <si>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</si>
  <si>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</si>
  <si>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</si>
  <si>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</si>
  <si>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</si>
  <si>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</si>
  <si>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</si>
  <si>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</si>
  <si>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</si>
  <si>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</si>
  <si>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</si>
  <si>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</si>
  <si>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</si>
  <si>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</si>
  <si>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</si>
  <si>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</si>
  <si>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</si>
  <si>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</si>
  <si>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</si>
  <si>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</si>
  <si>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</si>
  <si>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</si>
  <si>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</si>
  <si>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</si>
  <si>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</si>
  <si>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</si>
  <si>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</si>
  <si>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</si>
  <si>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</si>
  <si>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</si>
  <si>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</si>
  <si>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</si>
  <si>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</si>
  <si>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</si>
  <si>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</si>
  <si>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</si>
  <si>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</si>
  <si>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</si>
  <si>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</si>
  <si>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</si>
  <si>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</si>
  <si>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</si>
  <si>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</si>
  <si>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</si>
  <si>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</si>
  <si>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</si>
  <si>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</si>
  <si>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</si>
  <si>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</si>
  <si>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</si>
  <si>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</si>
  <si>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</si>
  <si>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</si>
  <si>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</si>
  <si>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</si>
  <si>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</si>
  <si>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</si>
  <si>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</si>
  <si>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</si>
  <si>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</si>
  <si>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</si>
  <si>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</si>
  <si>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</si>
  <si>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</si>
  <si>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</si>
  <si>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</si>
  <si>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</si>
  <si>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</si>
  <si>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</si>
  <si>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</si>
  <si>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</si>
  <si>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</si>
  <si>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</si>
  <si>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</si>
  <si>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</si>
  <si>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</si>
  <si>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</si>
  <si>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</si>
  <si>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</si>
  <si>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</si>
  <si>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</si>
  <si>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</si>
  <si>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</si>
  <si>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</si>
  <si>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</si>
  <si>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</si>
  <si>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</si>
  <si>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</si>
  <si>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</si>
  <si>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</si>
  <si>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</si>
  <si>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</si>
  <si>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</si>
  <si>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</si>
  <si>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</si>
  <si>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</si>
  <si>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</si>
  <si>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</si>
  <si>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</si>
  <si>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</si>
  <si>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</si>
  <si>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</si>
  <si>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</si>
  <si>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</si>
  <si>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</si>
  <si>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</si>
  <si>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</si>
  <si>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</si>
  <si>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</si>
  <si>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</si>
  <si>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</si>
  <si>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</si>
  <si>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</si>
  <si>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</si>
  <si>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</si>
  <si>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</si>
  <si>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</si>
  <si>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</si>
  <si>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</si>
  <si>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</si>
  <si>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</si>
  <si>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</si>
  <si>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</si>
  <si>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</si>
  <si>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</si>
  <si>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</si>
  <si>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</si>
  <si>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</si>
  <si>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</si>
  <si>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</si>
  <si>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</si>
  <si>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</si>
  <si>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</si>
  <si>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</si>
  <si>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</si>
  <si>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</si>
  <si>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</si>
  <si>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</si>
  <si>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</si>
  <si>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</si>
  <si>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</si>
  <si>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</si>
  <si>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</si>
  <si>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</si>
  <si>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</si>
  <si>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</si>
  <si>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</si>
  <si>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</si>
  <si>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</si>
  <si>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</si>
  <si>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</si>
  <si>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</si>
  <si>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</si>
  <si>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</si>
  <si>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</si>
  <si>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</si>
  <si>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</si>
  <si>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</si>
  <si>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</si>
  <si>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</si>
  <si>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</si>
  <si>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</si>
  <si>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</si>
  <si>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</si>
  <si>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</si>
  <si>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</si>
  <si>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</si>
  <si>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</si>
  <si>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</si>
  <si>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</si>
  <si>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</si>
  <si>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</si>
  <si>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</si>
  <si>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</si>
  <si>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</si>
  <si>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</si>
  <si>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</si>
  <si>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</si>
  <si>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</si>
  <si>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</si>
  <si>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</si>
  <si>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</si>
  <si>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</si>
  <si>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</si>
  <si>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</si>
  <si>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</si>
  <si>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</si>
  <si>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</si>
  <si>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</si>
  <si>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</si>
  <si>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</si>
  <si>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</si>
  <si>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</si>
  <si>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</si>
  <si>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</si>
  <si>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</si>
  <si>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</si>
  <si>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</si>
  <si>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</si>
  <si>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</si>
  <si>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</si>
  <si>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</si>
  <si>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</si>
  <si>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</si>
  <si>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</si>
  <si>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</si>
  <si>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</si>
  <si>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</si>
  <si>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</si>
  <si>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</si>
  <si>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</si>
  <si>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</si>
  <si>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</si>
  <si>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</si>
  <si>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</si>
  <si>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</si>
  <si>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</si>
  <si>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</si>
  <si>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</si>
  <si>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</si>
  <si>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</si>
  <si>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</si>
  <si>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</si>
  <si>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</si>
  <si>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</si>
  <si>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</si>
  <si>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</si>
  <si>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</si>
  <si>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</si>
  <si>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</si>
  <si>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</si>
  <si>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</si>
  <si>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</si>
  <si>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</si>
  <si>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</si>
  <si>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</si>
  <si>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</si>
  <si>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</si>
  <si>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</si>
  <si>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</si>
  <si>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</si>
  <si>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</si>
  <si>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</si>
  <si>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</si>
  <si>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</si>
  <si>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</si>
  <si>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</si>
  <si>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</si>
  <si>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</si>
  <si>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</si>
  <si>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</si>
  <si>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</si>
  <si>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</si>
  <si>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</si>
  <si>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</si>
  <si>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</si>
  <si>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</si>
  <si>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</si>
  <si>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</si>
  <si>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</si>
  <si>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</si>
  <si>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</si>
  <si>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</si>
  <si>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</si>
  <si>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</si>
  <si>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</si>
  <si>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</si>
  <si>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</si>
  <si>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</si>
  <si>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</si>
  <si>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</si>
  <si>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</si>
  <si>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</si>
  <si>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</si>
  <si>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</si>
  <si>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</si>
  <si>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</si>
  <si>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</si>
  <si>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</si>
  <si>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</si>
  <si>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</si>
  <si>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</si>
  <si>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</si>
  <si>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</si>
  <si>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</si>
  <si>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</si>
  <si>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</si>
  <si>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</si>
  <si>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</si>
  <si>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</si>
  <si>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</si>
  <si>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</si>
  <si>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</si>
  <si>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</si>
  <si>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</si>
  <si>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</si>
  <si>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</si>
  <si>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</si>
  <si>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</si>
  <si>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</si>
  <si>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</si>
  <si>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</si>
  <si>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</si>
  <si>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</si>
  <si>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</si>
  <si>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</si>
  <si>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</si>
  <si>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</si>
  <si>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</si>
  <si>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</si>
  <si>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</si>
  <si>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</si>
  <si>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</si>
  <si>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</si>
  <si>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</si>
  <si>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</si>
  <si>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</si>
  <si>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</si>
  <si>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</si>
  <si>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</si>
  <si>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</si>
  <si>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</si>
  <si>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</si>
  <si>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</si>
  <si>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</si>
  <si>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</si>
  <si>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</si>
  <si>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</si>
  <si>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</si>
  <si>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</si>
  <si>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</si>
  <si>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</si>
  <si>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</si>
  <si>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</si>
  <si>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</si>
  <si>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</si>
  <si>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</si>
  <si>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</si>
  <si>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</si>
  <si>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</si>
  <si>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</si>
  <si>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</si>
  <si>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</si>
  <si>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</si>
  <si>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</si>
  <si>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</si>
  <si>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</si>
  <si>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</si>
  <si>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</si>
  <si>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</si>
  <si>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</si>
  <si>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</si>
  <si>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</si>
  <si>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</si>
  <si>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</si>
  <si>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</si>
  <si>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</si>
  <si>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</si>
  <si>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</si>
  <si>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</si>
  <si>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</si>
  <si>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</si>
  <si>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</si>
  <si>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</si>
  <si>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</si>
  <si>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</si>
  <si>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</si>
  <si>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</si>
  <si>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</si>
  <si>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</si>
  <si>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</si>
  <si>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</si>
  <si>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</si>
  <si>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</si>
  <si>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</si>
  <si>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</si>
  <si>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</si>
  <si>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</si>
  <si>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</si>
  <si>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</si>
  <si>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</si>
  <si>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</si>
  <si>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</si>
  <si>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</si>
  <si>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</si>
  <si>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</si>
  <si>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</si>
  <si>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</si>
  <si>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</si>
  <si>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</si>
  <si>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</si>
  <si>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</si>
  <si>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</si>
  <si>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</si>
  <si>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</si>
  <si>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</si>
  <si>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</si>
  <si>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</si>
  <si>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</si>
  <si>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</si>
  <si>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</si>
  <si>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</si>
  <si>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</si>
  <si>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</si>
  <si>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</si>
  <si>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</si>
  <si>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</si>
  <si>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</si>
  <si>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</si>
  <si>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</si>
  <si>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</si>
  <si>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</si>
  <si>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</si>
  <si>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</si>
  <si>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</si>
  <si>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</si>
  <si>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</si>
  <si>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</si>
  <si>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</si>
  <si>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</si>
  <si>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</si>
  <si>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</si>
  <si>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</si>
  <si>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</si>
  <si>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</si>
  <si>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</si>
  <si>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</si>
  <si>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</si>
  <si>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</si>
  <si>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</si>
  <si>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</si>
  <si>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</si>
  <si>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</si>
  <si>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</si>
  <si>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</si>
  <si>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</si>
  <si>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</si>
  <si>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</si>
  <si>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</si>
  <si>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</si>
  <si>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</si>
  <si>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</si>
  <si>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</si>
  <si>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</si>
  <si>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</si>
  <si>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</si>
  <si>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</si>
  <si>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</si>
  <si>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</si>
  <si>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</si>
  <si>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</si>
  <si>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</si>
  <si>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</si>
  <si>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</si>
  <si>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</si>
  <si>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</si>
  <si>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</si>
  <si>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</si>
  <si>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</si>
  <si>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</si>
  <si>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</si>
  <si>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</si>
  <si>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</si>
  <si>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</si>
  <si>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</si>
  <si>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</si>
  <si>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</si>
  <si>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</si>
  <si>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</si>
  <si>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</si>
  <si>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</si>
  <si>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</si>
  <si>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</si>
  <si>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</si>
  <si>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</si>
  <si>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</si>
  <si>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</si>
  <si>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</si>
  <si>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</si>
  <si>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</si>
  <si>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</si>
  <si>
    <t>Aveuglé</t>
  </si>
  <si>
    <t>Assourdi</t>
  </si>
  <si>
    <t>Agrippé</t>
  </si>
  <si>
    <t>Entravé</t>
  </si>
  <si>
    <t>Pétrifié</t>
  </si>
  <si>
    <t>Étourdi</t>
  </si>
  <si>
    <t>"3_HEAVY"</t>
  </si>
  <si>
    <t>Armures exclus du bonus mouvement</t>
  </si>
  <si>
    <t>"1_LIGHT", "2_MID", "3_HEAVY"</t>
  </si>
  <si>
    <t>Marchandises</t>
  </si>
  <si>
    <t>WARES</t>
  </si>
  <si>
    <t>0 pc</t>
  </si>
  <si>
    <t>Babioles</t>
  </si>
  <si>
    <t>TRINKETS</t>
  </si>
  <si>
    <t>Créature </t>
  </si>
  <si>
    <t>VO </t>
  </si>
  <si>
    <t>FP </t>
  </si>
  <si>
    <t>Type </t>
  </si>
  <si>
    <t>Taille </t>
  </si>
  <si>
    <t>CA </t>
  </si>
  <si>
    <t>pv </t>
  </si>
  <si>
    <t>Vitesse </t>
  </si>
  <si>
    <t>Alignement </t>
  </si>
  <si>
    <t>Légendaire </t>
  </si>
  <si>
    <t>Humanoïde (aarakocra)</t>
  </si>
  <si>
    <t>M</t>
  </si>
  <si>
    <t>vol</t>
  </si>
  <si>
    <t>neutre bon</t>
  </si>
  <si>
    <t>Abishaï blanc</t>
  </si>
  <si>
    <t>White Abishai</t>
  </si>
  <si>
    <t>Fiélon (diable)</t>
  </si>
  <si>
    <t>loyal mauvais</t>
  </si>
  <si>
    <t>Abishaï bleu</t>
  </si>
  <si>
    <t>Blue Abishai</t>
  </si>
  <si>
    <t>Abishaï noir</t>
  </si>
  <si>
    <t>Black Abishai</t>
  </si>
  <si>
    <t>Abishaï rouge</t>
  </si>
  <si>
    <t>Red Abishai</t>
  </si>
  <si>
    <t>Abishaï vert</t>
  </si>
  <si>
    <t>Green Abishai</t>
  </si>
  <si>
    <t>Abjurateur</t>
  </si>
  <si>
    <t>Abjurer</t>
  </si>
  <si>
    <t>Humanoïde (toute race)</t>
  </si>
  <si>
    <t>tout alignement</t>
  </si>
  <si>
    <t>Aboleth</t>
  </si>
  <si>
    <t>Aberration</t>
  </si>
  <si>
    <t>G</t>
  </si>
  <si>
    <t>nage</t>
  </si>
  <si>
    <t>Légendaire</t>
  </si>
  <si>
    <t>Acérérak</t>
  </si>
  <si>
    <t>Acererak</t>
  </si>
  <si>
    <t>Mort-vivant</t>
  </si>
  <si>
    <t>neutre mauvais</t>
  </si>
  <si>
    <t>Aeorien, absorbeur</t>
  </si>
  <si>
    <t>Aeorian Absorber</t>
  </si>
  <si>
    <t>Créature monstrueuse</t>
  </si>
  <si>
    <t>Aeorien, inverseur</t>
  </si>
  <si>
    <t>Aeorian Reverser</t>
  </si>
  <si>
    <t>Aeorien, neutraliseur</t>
  </si>
  <si>
    <t>Aeorian Nullifier</t>
  </si>
  <si>
    <t>Aigle</t>
  </si>
  <si>
    <t>Eagle</t>
  </si>
  <si>
    <t>Bête</t>
  </si>
  <si>
    <t>P</t>
  </si>
  <si>
    <t>sans alignement</t>
  </si>
  <si>
    <t>Aigle géant</t>
  </si>
  <si>
    <t>Giant Eagle</t>
  </si>
  <si>
    <t>Alhoon</t>
  </si>
  <si>
    <t>tout alignement mauvais</t>
  </si>
  <si>
    <t>Alkilith</t>
  </si>
  <si>
    <t>Fiélon (démon)</t>
  </si>
  <si>
    <t>chaotique mauvais</t>
  </si>
  <si>
    <t>Allip</t>
  </si>
  <si>
    <t>Allosaure</t>
  </si>
  <si>
    <t>Allosaurus</t>
  </si>
  <si>
    <t>Âme en peine</t>
  </si>
  <si>
    <t>Wraith</t>
  </si>
  <si>
    <t>Amnizu</t>
  </si>
  <si>
    <t>Androsphinx</t>
  </si>
  <si>
    <t>loyal neutre</t>
  </si>
  <si>
    <t>Ankheg</t>
  </si>
  <si>
    <t>Ankylosaure</t>
  </si>
  <si>
    <t>Ankylosaurus</t>
  </si>
  <si>
    <t>TG</t>
  </si>
  <si>
    <t>Apprenti magicien</t>
  </si>
  <si>
    <t>Apprentice Wizard</t>
  </si>
  <si>
    <t>Araignée</t>
  </si>
  <si>
    <t>Spider</t>
  </si>
  <si>
    <t>TP</t>
  </si>
  <si>
    <t>Araignée de monte, femelle</t>
  </si>
  <si>
    <t>Female Steeder</t>
  </si>
  <si>
    <t>Araignée de monte, mâle</t>
  </si>
  <si>
    <t>Male Steeder</t>
  </si>
  <si>
    <t>Araignée de phase</t>
  </si>
  <si>
    <t>Phase Spider</t>
  </si>
  <si>
    <t>Araignée géante</t>
  </si>
  <si>
    <t>Giant Spider</t>
  </si>
  <si>
    <t>Araignée-loup géante</t>
  </si>
  <si>
    <t>Giant Wolf Spider</t>
  </si>
  <si>
    <t>Arbre éveillé</t>
  </si>
  <si>
    <t>Awakened Tree</t>
  </si>
  <si>
    <t>Plante</t>
  </si>
  <si>
    <t>Arbre infecté</t>
  </si>
  <si>
    <t>Tree Blight</t>
  </si>
  <si>
    <t>Arbuste éveillé</t>
  </si>
  <si>
    <t>Awakened Shrub</t>
  </si>
  <si>
    <t>Arcanaloth</t>
  </si>
  <si>
    <t>Fiélon (yugoloth)</t>
  </si>
  <si>
    <t>Archer</t>
  </si>
  <si>
    <t>Archdruid</t>
  </si>
  <si>
    <t>Archimage</t>
  </si>
  <si>
    <t>Archmage</t>
  </si>
  <si>
    <t>Armanite</t>
  </si>
  <si>
    <t>Armure animée</t>
  </si>
  <si>
    <t>Animated Armor</t>
  </si>
  <si>
    <t>Créature artificielle</t>
  </si>
  <si>
    <t>tout alignement non bon</t>
  </si>
  <si>
    <t>Aurochs</t>
  </si>
  <si>
    <t>Automate, cobra de fer</t>
  </si>
  <si>
    <t>Iron Cobra</t>
  </si>
  <si>
    <t>Avatar de la mort</t>
  </si>
  <si>
    <t>Avatar of Death</t>
  </si>
  <si>
    <t>Azer</t>
  </si>
  <si>
    <t>Élémentaire</t>
  </si>
  <si>
    <t>Babau</t>
  </si>
  <si>
    <t>Babélien</t>
  </si>
  <si>
    <t>Gibbering Mouther</t>
  </si>
  <si>
    <t>neutre</t>
  </si>
  <si>
    <t>Babouin</t>
  </si>
  <si>
    <t>Baboon</t>
  </si>
  <si>
    <t>Badîan</t>
  </si>
  <si>
    <t>Humanoïde (nain des montagnes)</t>
  </si>
  <si>
    <t>Bael</t>
  </si>
  <si>
    <t>Baiser de la mort</t>
  </si>
  <si>
    <t>Death Kiss</t>
  </si>
  <si>
    <t>Balhannoth</t>
  </si>
  <si>
    <t>Balor</t>
  </si>
  <si>
    <t>Banderhobb</t>
  </si>
  <si>
    <t>Bandit</t>
  </si>
  <si>
    <t>tout alignement non loyal</t>
  </si>
  <si>
    <t>Bandit, capitaine</t>
  </si>
  <si>
    <t>Bandit Captain</t>
  </si>
  <si>
    <t>Banshie</t>
  </si>
  <si>
    <t>Banshee</t>
  </si>
  <si>
    <t>Baphomet</t>
  </si>
  <si>
    <t>Barghest</t>
  </si>
  <si>
    <t>Fiélon (métamorphe)</t>
  </si>
  <si>
    <t>Barlgura</t>
  </si>
  <si>
    <t>Basilic</t>
  </si>
  <si>
    <t>Basilisk</t>
  </si>
  <si>
    <t>Basilic, swavien</t>
  </si>
  <si>
    <t>Swavain Basilisk</t>
  </si>
  <si>
    <t>Bec de hache</t>
  </si>
  <si>
    <t>Axe Beak</t>
  </si>
  <si>
    <t>Béhir</t>
  </si>
  <si>
    <t>Behir</t>
  </si>
  <si>
    <t>Belaphoss</t>
  </si>
  <si>
    <t>Belashyrra</t>
  </si>
  <si>
    <t>Belette</t>
  </si>
  <si>
    <t>Weasel</t>
  </si>
  <si>
    <t>Belette géante</t>
  </si>
  <si>
    <t>Giant Weasel</t>
  </si>
  <si>
    <t>Berbalang</t>
  </si>
  <si>
    <t>Berserker</t>
  </si>
  <si>
    <t>tout alignement chaotique</t>
  </si>
  <si>
    <t>Bête des marais</t>
  </si>
  <si>
    <t>Moorbounder</t>
  </si>
  <si>
    <t>Bête des marais hérissée</t>
  </si>
  <si>
    <t>Bristled Moorbounder</t>
  </si>
  <si>
    <t>Bête éclipsante</t>
  </si>
  <si>
    <t>Displacer Beast</t>
  </si>
  <si>
    <t>Blaireau</t>
  </si>
  <si>
    <t>Badger</t>
  </si>
  <si>
    <t>Blaireau géant</t>
  </si>
  <si>
    <t>Giant Badger</t>
  </si>
  <si>
    <t>Blarks</t>
  </si>
  <si>
    <t>Humanoïde (humain)</t>
  </si>
  <si>
    <t>chaotique neutre</t>
  </si>
  <si>
    <t>Blême</t>
  </si>
  <si>
    <t>Ghast</t>
  </si>
  <si>
    <t>Blême de l'ombre</t>
  </si>
  <si>
    <t>Shadowghast</t>
  </si>
  <si>
    <t>Bodak</t>
  </si>
  <si>
    <t>Boiseux</t>
  </si>
  <si>
    <t>Wood Woad</t>
  </si>
  <si>
    <t>Bonnet-rouge</t>
  </si>
  <si>
    <t>Redcap</t>
  </si>
  <si>
    <t>Fée</t>
  </si>
  <si>
    <t>Bretteur</t>
  </si>
  <si>
    <t>Swashbuckler</t>
  </si>
  <si>
    <t>Brume vampirique</t>
  </si>
  <si>
    <t>Vampiric Mist</t>
  </si>
  <si>
    <t>Brutacien</t>
  </si>
  <si>
    <t>Bullywug</t>
  </si>
  <si>
    <t>Humanoïde (brutacien)</t>
  </si>
  <si>
    <t>Buisson infecté</t>
  </si>
  <si>
    <t>Twig Blight</t>
  </si>
  <si>
    <t>Bulette</t>
  </si>
  <si>
    <t>Bulezau</t>
  </si>
  <si>
    <t>Cambion</t>
  </si>
  <si>
    <t>Canoloth</t>
  </si>
  <si>
    <t>Catoblépas</t>
  </si>
  <si>
    <t>Catoblepas</t>
  </si>
  <si>
    <t>Centaure</t>
  </si>
  <si>
    <t>Centaur</t>
  </si>
  <si>
    <t>Cerf</t>
  </si>
  <si>
    <t>Deer</t>
  </si>
  <si>
    <t>Cerveau, vénérable</t>
  </si>
  <si>
    <t>Elder Brain</t>
  </si>
  <si>
    <t>Chacal</t>
  </si>
  <si>
    <t>Jackal</t>
  </si>
  <si>
    <t>Chacalidé</t>
  </si>
  <si>
    <t>Jackalwere</t>
  </si>
  <si>
    <t>Humanoïde (métamorphe)</t>
  </si>
  <si>
    <t>Camel</t>
  </si>
  <si>
    <t>Changelin</t>
  </si>
  <si>
    <t>Changeling</t>
  </si>
  <si>
    <t>Humanoïde (changelin, métamorphe)</t>
  </si>
  <si>
    <t>Charognard rampant</t>
  </si>
  <si>
    <t>Carrion Crawler</t>
  </si>
  <si>
    <t>Chasme</t>
  </si>
  <si>
    <t>Chasseur sanguinaire</t>
  </si>
  <si>
    <t>Blood Hunter</t>
  </si>
  <si>
    <t>Chat</t>
  </si>
  <si>
    <t>Cat</t>
  </si>
  <si>
    <t>Chauve-souris</t>
  </si>
  <si>
    <t>Bat</t>
  </si>
  <si>
    <t>Chauve-souris géante</t>
  </si>
  <si>
    <t>Giant Bat</t>
  </si>
  <si>
    <t>Warhorse</t>
  </si>
  <si>
    <t>Cheval de guerre squelette</t>
  </si>
  <si>
    <t>Warhorse Skeleton</t>
  </si>
  <si>
    <t>Riding Horse</t>
  </si>
  <si>
    <t>Draft Horse</t>
  </si>
  <si>
    <t>Chevalier</t>
  </si>
  <si>
    <t>Knight</t>
  </si>
  <si>
    <t>Chevalier de la mort</t>
  </si>
  <si>
    <t>Death Knight</t>
  </si>
  <si>
    <t>Chevalier noir</t>
  </si>
  <si>
    <t>Blackguard</t>
  </si>
  <si>
    <t>Chevalier osseux</t>
  </si>
  <si>
    <t>Bone Knight</t>
  </si>
  <si>
    <t>Chèvre</t>
  </si>
  <si>
    <t>Goat</t>
  </si>
  <si>
    <t>Chèvre géante</t>
  </si>
  <si>
    <t>Giant Goat</t>
  </si>
  <si>
    <t>Chèvre géante à deux têtes</t>
  </si>
  <si>
    <t>Giant Two-Headed Goat</t>
  </si>
  <si>
    <t>Chien du trépas</t>
  </si>
  <si>
    <t>Death Dog</t>
  </si>
  <si>
    <t>Chien esquiveur</t>
  </si>
  <si>
    <t>Blink Dog</t>
  </si>
  <si>
    <t>loyal bon</t>
  </si>
  <si>
    <t>Chien sauvage</t>
  </si>
  <si>
    <t>Wild Dog</t>
  </si>
  <si>
    <t>Chien sauvage dominant</t>
  </si>
  <si>
    <t>Wild Dog Alpha</t>
  </si>
  <si>
    <t>Chimère</t>
  </si>
  <si>
    <t>Chimera</t>
  </si>
  <si>
    <t>Chitine</t>
  </si>
  <si>
    <t>Choldrith</t>
  </si>
  <si>
    <t>Chouette</t>
  </si>
  <si>
    <t>Owl</t>
  </si>
  <si>
    <t>Chouette géante</t>
  </si>
  <si>
    <t>Giant Owl</t>
  </si>
  <si>
    <t>Chuul</t>
  </si>
  <si>
    <t>Cockatrice</t>
  </si>
  <si>
    <t>Combattant (niv 1)</t>
  </si>
  <si>
    <t>Warrior (lvl 1)</t>
  </si>
  <si>
    <t>Combattant (niv 2)</t>
  </si>
  <si>
    <t>Warrior (lvl 2)</t>
  </si>
  <si>
    <t>Combattant (niv 3)</t>
  </si>
  <si>
    <t>Warrior (lvl 3)</t>
  </si>
  <si>
    <t>Combattant (niv 4)</t>
  </si>
  <si>
    <t>Warrior (lvl 4)</t>
  </si>
  <si>
    <t>Combattant (niv 5)</t>
  </si>
  <si>
    <t>Warrior (lvl 5)</t>
  </si>
  <si>
    <t>Combattant (niv 6)</t>
  </si>
  <si>
    <t>Warrior (lvl 6)</t>
  </si>
  <si>
    <t>Consul de fer</t>
  </si>
  <si>
    <t>Iron Consul</t>
  </si>
  <si>
    <t>Corbeau</t>
  </si>
  <si>
    <t>Raven</t>
  </si>
  <si>
    <t>Corbeau-garou</t>
  </si>
  <si>
    <t>Wereraven</t>
  </si>
  <si>
    <t>Humanoïde (humain, métamorphe)</t>
  </si>
  <si>
    <t>Couatl</t>
  </si>
  <si>
    <t>Courseur</t>
  </si>
  <si>
    <t>Fastieth</t>
  </si>
  <si>
    <t>Crabe</t>
  </si>
  <si>
    <t>Crab</t>
  </si>
  <si>
    <t>Crabe géant</t>
  </si>
  <si>
    <t>Giant Crab</t>
  </si>
  <si>
    <t>Crabe-pêcheur</t>
  </si>
  <si>
    <t>Cave Fisher</t>
  </si>
  <si>
    <t>Crânefeu</t>
  </si>
  <si>
    <t>Flameskull</t>
  </si>
  <si>
    <t>Crapaud géant</t>
  </si>
  <si>
    <t>Giant Toad</t>
  </si>
  <si>
    <t>Criard</t>
  </si>
  <si>
    <t>Shrieker</t>
  </si>
  <si>
    <t>Crocodile</t>
  </si>
  <si>
    <t>Crocodile géant</t>
  </si>
  <si>
    <t>Giant Crocodile</t>
  </si>
  <si>
    <t>Crokek'toeck</t>
  </si>
  <si>
    <t>Gig</t>
  </si>
  <si>
    <t>Croque-mitaine</t>
  </si>
  <si>
    <t>Boggle</t>
  </si>
  <si>
    <t>Cube gélatineux</t>
  </si>
  <si>
    <t>Gelatinous Cube</t>
  </si>
  <si>
    <t>Vase</t>
  </si>
  <si>
    <t>Cuirassier astral</t>
  </si>
  <si>
    <t>Astral Dreadnought</t>
  </si>
  <si>
    <t>Créature monstrueuse (titan)</t>
  </si>
  <si>
    <t>Cultiste</t>
  </si>
  <si>
    <t>Cultist</t>
  </si>
  <si>
    <t>Cyclope</t>
  </si>
  <si>
    <t>Cyclops</t>
  </si>
  <si>
    <t>Dame Malmoelle</t>
  </si>
  <si>
    <t>Lady Illmarrow</t>
  </si>
  <si>
    <t>Humanoïde (forgelier)</t>
  </si>
  <si>
    <t>Dao</t>
  </si>
  <si>
    <t>Dauphin</t>
  </si>
  <si>
    <t>Dolphin</t>
  </si>
  <si>
    <t>Demi-dragon rouge, vétéran</t>
  </si>
  <si>
    <t>Half-Red Dragon Veteran</t>
  </si>
  <si>
    <t>Demi-liche</t>
  </si>
  <si>
    <t>Demilich</t>
  </si>
  <si>
    <t>Demi-ogre</t>
  </si>
  <si>
    <t>Half-Ogre</t>
  </si>
  <si>
    <t>Démogorgon</t>
  </si>
  <si>
    <t>Demogorgon</t>
  </si>
  <si>
    <t>Démon des ombres</t>
  </si>
  <si>
    <t>Shadow Demon</t>
  </si>
  <si>
    <t>Démon glouton</t>
  </si>
  <si>
    <t>Maw Demon</t>
  </si>
  <si>
    <t>Derro</t>
  </si>
  <si>
    <t>Humanoïde (derro)</t>
  </si>
  <si>
    <t>Derro, savant</t>
  </si>
  <si>
    <t>Derro Savant</t>
  </si>
  <si>
    <t>Deslor</t>
  </si>
  <si>
    <t>Destrier noir</t>
  </si>
  <si>
    <t>Nightmare</t>
  </si>
  <si>
    <t>Déva</t>
  </si>
  <si>
    <t>Deva</t>
  </si>
  <si>
    <t>Devin</t>
  </si>
  <si>
    <t>Diviner</t>
  </si>
  <si>
    <t>Dévoreur d'âme</t>
  </si>
  <si>
    <t>Devourer</t>
  </si>
  <si>
    <t>Dévoreur d'intellect</t>
  </si>
  <si>
    <t>Intellect Devourer</t>
  </si>
  <si>
    <t>Dhergoloth</t>
  </si>
  <si>
    <t>Diable à chaînes</t>
  </si>
  <si>
    <t>Chain Devil</t>
  </si>
  <si>
    <t>Diable barbelé</t>
  </si>
  <si>
    <t>Barbed Devil</t>
  </si>
  <si>
    <t>Diable barbu</t>
  </si>
  <si>
    <t>Bearded Devil</t>
  </si>
  <si>
    <t>Diable cornu</t>
  </si>
  <si>
    <t>Horned Devil</t>
  </si>
  <si>
    <t>Diable épineux</t>
  </si>
  <si>
    <t>Spined Devil</t>
  </si>
  <si>
    <t>Diable gelé</t>
  </si>
  <si>
    <t>Ice Devil</t>
  </si>
  <si>
    <t>Diable osseux</t>
  </si>
  <si>
    <t>Bone Devil</t>
  </si>
  <si>
    <t>Diablotin</t>
  </si>
  <si>
    <t>Imp</t>
  </si>
  <si>
    <t>Fiélon (diable, métamorphe)</t>
  </si>
  <si>
    <t>Diantrefosse</t>
  </si>
  <si>
    <t>Pit Fiend</t>
  </si>
  <si>
    <t>Djinn</t>
  </si>
  <si>
    <t>Djinni</t>
  </si>
  <si>
    <t>chaotique bon</t>
  </si>
  <si>
    <t>Dolgonte</t>
  </si>
  <si>
    <t>Dolgaunt</t>
  </si>
  <si>
    <t>Dolgrime</t>
  </si>
  <si>
    <t>Dolgrim</t>
  </si>
  <si>
    <t>Doppelganger</t>
  </si>
  <si>
    <t>Créature monstrueuse (métamorphe)</t>
  </si>
  <si>
    <t>Dracoliche bleue, adulte</t>
  </si>
  <si>
    <t>Adult Blue Dracolich</t>
  </si>
  <si>
    <t>Draegloth</t>
  </si>
  <si>
    <t>Dragon blanc, adulte</t>
  </si>
  <si>
    <t>Adult White Dragon</t>
  </si>
  <si>
    <t>Dragon</t>
  </si>
  <si>
    <t>vol, nage</t>
  </si>
  <si>
    <t>Dragon blanc, ancien</t>
  </si>
  <si>
    <t>Ancient White Dragon</t>
  </si>
  <si>
    <t>Dragon blanc, jeune</t>
  </si>
  <si>
    <t>Young White Dragon</t>
  </si>
  <si>
    <t>Dragon blanc, nouveau-né</t>
  </si>
  <si>
    <t>White Dragon Wyrmling</t>
  </si>
  <si>
    <t>Dragon bleu, adulte</t>
  </si>
  <si>
    <t>Adult Blue Dragon</t>
  </si>
  <si>
    <t>Dragon bleu, ancien</t>
  </si>
  <si>
    <t>Ancient Blue Dragon</t>
  </si>
  <si>
    <t>Dragon bleu, jeune</t>
  </si>
  <si>
    <t>Young Blue Dragon</t>
  </si>
  <si>
    <t>Dragon bleu, nouveau-né</t>
  </si>
  <si>
    <t>Blue Dragon Wyrmling</t>
  </si>
  <si>
    <t>Dragon d'airain, adulte</t>
  </si>
  <si>
    <t>Adult Brass Dragon</t>
  </si>
  <si>
    <t>Dragon d'airain, ancien</t>
  </si>
  <si>
    <t>Ancient Brass Dragon</t>
  </si>
  <si>
    <t>Dragon d'airain, jeune</t>
  </si>
  <si>
    <t>Young Brass Dragon</t>
  </si>
  <si>
    <t>Dragon d'airain, nouveau-né</t>
  </si>
  <si>
    <t>Brass Dragon Wyrmling</t>
  </si>
  <si>
    <t>Dragon d'argent, adulte</t>
  </si>
  <si>
    <t>Adult Silver Dragon</t>
  </si>
  <si>
    <t>Dragon d'argent, ancien</t>
  </si>
  <si>
    <t>Ancient Silver Dragon</t>
  </si>
  <si>
    <t>Dragon d'argent, jeune</t>
  </si>
  <si>
    <t>Young Silver Dragon</t>
  </si>
  <si>
    <t>Dragon d'argent, nouveau-né</t>
  </si>
  <si>
    <t>Silver Dragon Wyrmling</t>
  </si>
  <si>
    <t>Dragon d'ombre rouge, jeune</t>
  </si>
  <si>
    <t>Young Red Shadow Dragon</t>
  </si>
  <si>
    <t>Dragon d'or, adulte</t>
  </si>
  <si>
    <t>Adult Gold Dragon</t>
  </si>
  <si>
    <t>Dragon d'or, ancien</t>
  </si>
  <si>
    <t>Ancient Gold Dragon</t>
  </si>
  <si>
    <t>Dragon d'or, jeune</t>
  </si>
  <si>
    <t>Young Gold Dragon</t>
  </si>
  <si>
    <t>Dragon d'or, nouveau-né</t>
  </si>
  <si>
    <t>Gold Dragon Wyrmling</t>
  </si>
  <si>
    <t>Dragon de bronze, adulte</t>
  </si>
  <si>
    <t>Adult Bronze Dragon</t>
  </si>
  <si>
    <t>Dragon de bronze, ancien</t>
  </si>
  <si>
    <t>Ancient Bronze Dragon</t>
  </si>
  <si>
    <t>Dragon de bronze, jeune</t>
  </si>
  <si>
    <t>Young Bronze Dragon</t>
  </si>
  <si>
    <t>Dragon de bronze, nouveau-né</t>
  </si>
  <si>
    <t>Bronze Dragon Wyrmling</t>
  </si>
  <si>
    <t>Dragon de cuivre, adulte</t>
  </si>
  <si>
    <t>Adult Copper Dragon</t>
  </si>
  <si>
    <t>Dragon de cuivre, ancien</t>
  </si>
  <si>
    <t>Ancient Copper Dragon</t>
  </si>
  <si>
    <t>Dragon de cuivre, jeune</t>
  </si>
  <si>
    <t>Young Copper Dragon</t>
  </si>
  <si>
    <t>Dragon de cuivre, nouveau-né</t>
  </si>
  <si>
    <t>Copper Dragon Wyrmling</t>
  </si>
  <si>
    <t>Dragon féerique</t>
  </si>
  <si>
    <t>Faerie Dragon</t>
  </si>
  <si>
    <t>Dragon noir, adulte</t>
  </si>
  <si>
    <t>Adult Black Dragon</t>
  </si>
  <si>
    <t>Dragon noir, ancien</t>
  </si>
  <si>
    <t>Ancient Black Dragon</t>
  </si>
  <si>
    <t>Dragon noir, jeune</t>
  </si>
  <si>
    <t>Young Black Dragon</t>
  </si>
  <si>
    <t>Dragon noir, nouveau-né</t>
  </si>
  <si>
    <t>Black Dragon Wyrmling</t>
  </si>
  <si>
    <t>Dragon rouge, adulte</t>
  </si>
  <si>
    <t>Adult Red Dragon</t>
  </si>
  <si>
    <t>Dragon rouge, ancien</t>
  </si>
  <si>
    <t>Ancient Red Dragon</t>
  </si>
  <si>
    <t>Dragon rouge, jeune</t>
  </si>
  <si>
    <t>Young Red Dragon</t>
  </si>
  <si>
    <t>Dragon rouge, nouveau-né</t>
  </si>
  <si>
    <t>Red Dragon Wyrmling</t>
  </si>
  <si>
    <t>Dragon vert, adulte</t>
  </si>
  <si>
    <t>Adult Green Dragon</t>
  </si>
  <si>
    <t>Dragon vert, ancien</t>
  </si>
  <si>
    <t>Ancient Green Dragon</t>
  </si>
  <si>
    <t>Dragon vert, jeune</t>
  </si>
  <si>
    <t>Young Green Dragon</t>
  </si>
  <si>
    <t>Dragon vert, nouveau-né</t>
  </si>
  <si>
    <t>Green Dragon Wyrmling</t>
  </si>
  <si>
    <t>Dragon-tortue</t>
  </si>
  <si>
    <t>Dragon Turtle</t>
  </si>
  <si>
    <t>Drake gardien</t>
  </si>
  <si>
    <t>Guard Drake</t>
  </si>
  <si>
    <t>Dretch</t>
  </si>
  <si>
    <t>Drider</t>
  </si>
  <si>
    <t>Humanoïde (elfe)</t>
  </si>
  <si>
    <t>Drow, arachnomancien</t>
  </si>
  <si>
    <t>Drow Arachnomancer</t>
  </si>
  <si>
    <t>Drow, capitaine de maison</t>
  </si>
  <si>
    <t>Drow House Captain</t>
  </si>
  <si>
    <t>Drow, consort favori</t>
  </si>
  <si>
    <t>Drow Favored Consort</t>
  </si>
  <si>
    <t>Drow, guerrier d'élite</t>
  </si>
  <si>
    <t>Drow Elite Warrior</t>
  </si>
  <si>
    <t>Drow, inquisiteur</t>
  </si>
  <si>
    <t>Drow Inquisitor</t>
  </si>
  <si>
    <t>Drow, mage</t>
  </si>
  <si>
    <t>Drow Mage</t>
  </si>
  <si>
    <t>Drow, Mère matrone</t>
  </si>
  <si>
    <t>Drow Matron Mother</t>
  </si>
  <si>
    <t>Drow, ombrelame</t>
  </si>
  <si>
    <t>Drow Shadowblade</t>
  </si>
  <si>
    <t>Drow, prêtresse de Lolth</t>
  </si>
  <si>
    <t>Drow Priestress of Lolth</t>
  </si>
  <si>
    <t>Dryade</t>
  </si>
  <si>
    <t>Dryad</t>
  </si>
  <si>
    <t>Duergar</t>
  </si>
  <si>
    <t>Humanoïde (nain)</t>
  </si>
  <si>
    <t>Duergar, despote</t>
  </si>
  <si>
    <t>Duergar Despot</t>
  </si>
  <si>
    <t>Duergar, garde de pierre</t>
  </si>
  <si>
    <t>Duergar Stone Guard</t>
  </si>
  <si>
    <t>Duergar, kavalrachni</t>
  </si>
  <si>
    <t>Duergar Kavalrachni</t>
  </si>
  <si>
    <t>Duergar, lame d'âme</t>
  </si>
  <si>
    <t>Duergar Soulblade</t>
  </si>
  <si>
    <t>Duergar, maître des esprits</t>
  </si>
  <si>
    <t>Duergar Mind Master</t>
  </si>
  <si>
    <t>Duergar, seigneur de guerre</t>
  </si>
  <si>
    <t>Duergar Warlord</t>
  </si>
  <si>
    <t>Duergar, xarrorn</t>
  </si>
  <si>
    <t>Duergar Xarrorn</t>
  </si>
  <si>
    <t>Duodrone</t>
  </si>
  <si>
    <t>Dybbuk</t>
  </si>
  <si>
    <t>Dyrrn</t>
  </si>
  <si>
    <t>Éclair vivant</t>
  </si>
  <si>
    <t>Living Lightning Bolt</t>
  </si>
  <si>
    <t>Éclaireur</t>
  </si>
  <si>
    <t>Scout</t>
  </si>
  <si>
    <t>Éfrit</t>
  </si>
  <si>
    <t>Efreeti</t>
  </si>
  <si>
    <t>Eidolon</t>
  </si>
  <si>
    <t>Éladrin d'automne</t>
  </si>
  <si>
    <t>Autumn Eladrin</t>
  </si>
  <si>
    <t>Fée (elfe)</t>
  </si>
  <si>
    <t>Éladrin d'été</t>
  </si>
  <si>
    <t>Summer Eladrin</t>
  </si>
  <si>
    <t>Éladrin d'hiver</t>
  </si>
  <si>
    <t>Winter Eladrin</t>
  </si>
  <si>
    <t>Éladrin de printemps</t>
  </si>
  <si>
    <t>Spring Eladrin</t>
  </si>
  <si>
    <t>Élan</t>
  </si>
  <si>
    <t>Elk</t>
  </si>
  <si>
    <t>Élan géant</t>
  </si>
  <si>
    <t>Giant Elk</t>
  </si>
  <si>
    <t>Élémentaire de l'air</t>
  </si>
  <si>
    <t>Air Elemental</t>
  </si>
  <si>
    <t>Élémentaire de l'air, myrmidon</t>
  </si>
  <si>
    <t>Air Elemental Myrmidon</t>
  </si>
  <si>
    <t>Élémentaire de l'eau</t>
  </si>
  <si>
    <t>Water Elemental</t>
  </si>
  <si>
    <t>Élémentaire de l'eau, myrmidon</t>
  </si>
  <si>
    <t>Water Elemental Myrmidon</t>
  </si>
  <si>
    <t>Élémentaire de la terre</t>
  </si>
  <si>
    <t>Earth Elemental</t>
  </si>
  <si>
    <t>Élémentaire de la terre, myrmidon</t>
  </si>
  <si>
    <t>Earth Elemental Myrmidon</t>
  </si>
  <si>
    <t>Élémentaire du feu</t>
  </si>
  <si>
    <t>Fire Elemental</t>
  </si>
  <si>
    <t>Élémentaire du feu, myrmidon</t>
  </si>
  <si>
    <t>Fire Elemental Myrmidon</t>
  </si>
  <si>
    <t>Elephant</t>
  </si>
  <si>
    <t>Elric</t>
  </si>
  <si>
    <t>Empyréen</t>
  </si>
  <si>
    <t>Empyrean</t>
  </si>
  <si>
    <t>Céleste (titan)</t>
  </si>
  <si>
    <t>Enchanteur</t>
  </si>
  <si>
    <t>Enchanter</t>
  </si>
  <si>
    <t>Enlaceur</t>
  </si>
  <si>
    <t>Roper</t>
  </si>
  <si>
    <t>Épaulard</t>
  </si>
  <si>
    <t>Killer Whale</t>
  </si>
  <si>
    <t>Épée volante</t>
  </si>
  <si>
    <t>Flying Sword</t>
  </si>
  <si>
    <t>Épineux</t>
  </si>
  <si>
    <t>Thorny</t>
  </si>
  <si>
    <t>Épouvantail</t>
  </si>
  <si>
    <t>Scarecrow</t>
  </si>
  <si>
    <t>Érinye</t>
  </si>
  <si>
    <t>Erinyes</t>
  </si>
  <si>
    <t>Escargot fléau</t>
  </si>
  <si>
    <t>Flail Snail</t>
  </si>
  <si>
    <t>Espion</t>
  </si>
  <si>
    <t>Spy</t>
  </si>
  <si>
    <t>Esprit follet</t>
  </si>
  <si>
    <t>Sprite</t>
  </si>
  <si>
    <t>Étrangleur</t>
  </si>
  <si>
    <t>Choker</t>
  </si>
  <si>
    <t>Ettercap</t>
  </si>
  <si>
    <t>Ettin</t>
  </si>
  <si>
    <t>Évocateur</t>
  </si>
  <si>
    <t>Evoker</t>
  </si>
  <si>
    <t>Expert (niv 1)</t>
  </si>
  <si>
    <t>Expert (lvl 1)</t>
  </si>
  <si>
    <t>Expert (niv 2)</t>
  </si>
  <si>
    <t>Expert (lvl 2)</t>
  </si>
  <si>
    <t>Expert (niv 3)</t>
  </si>
  <si>
    <t>Expert (lvl 3)</t>
  </si>
  <si>
    <t>Expert (niv 4)</t>
  </si>
  <si>
    <t>Expert (lvl 4)</t>
  </si>
  <si>
    <t>Expert (niv 5)</t>
  </si>
  <si>
    <t>Expert (lvl 5)</t>
  </si>
  <si>
    <t>Expert (niv 6)</t>
  </si>
  <si>
    <t>Expert (lvl 6)</t>
  </si>
  <si>
    <t>Expert en arts martiaux</t>
  </si>
  <si>
    <t>Martial Arts Adept</t>
  </si>
  <si>
    <t>Fanatique</t>
  </si>
  <si>
    <t>Cult Fanatic</t>
  </si>
  <si>
    <t>Fantôme</t>
  </si>
  <si>
    <t>Ghost</t>
  </si>
  <si>
    <t>Faucheur de Bhaal</t>
  </si>
  <si>
    <t>Reaper of Bhaal</t>
  </si>
  <si>
    <t>Faucon</t>
  </si>
  <si>
    <t>Hawk</t>
  </si>
  <si>
    <t>Faucon de sang</t>
  </si>
  <si>
    <t>Blood Hawk</t>
  </si>
  <si>
    <t>Faucon du Valénar</t>
  </si>
  <si>
    <t>Valenar Hawk</t>
  </si>
  <si>
    <t>Féral</t>
  </si>
  <si>
    <t>Shifter</t>
  </si>
  <si>
    <t>Humanoïde (féral)</t>
  </si>
  <si>
    <t>Feu follet</t>
  </si>
  <si>
    <t>Will-o'-Wisp</t>
  </si>
  <si>
    <t>Flagelleur des crânes de Myrkul</t>
  </si>
  <si>
    <t>Skull Lasher of Myrkul</t>
  </si>
  <si>
    <t>Flagelleur mental</t>
  </si>
  <si>
    <t>Mind Flayer</t>
  </si>
  <si>
    <t>Fleur charognarde</t>
  </si>
  <si>
    <t>Corpse Flower</t>
  </si>
  <si>
    <t>Flind</t>
  </si>
  <si>
    <t>Humanoïde (gnoll)</t>
  </si>
  <si>
    <t>Flumph</t>
  </si>
  <si>
    <t>Fomorien</t>
  </si>
  <si>
    <t>Fomorian</t>
  </si>
  <si>
    <t>Forgelier, colosse</t>
  </si>
  <si>
    <t>Warforged Colossus</t>
  </si>
  <si>
    <t>Forgelier, soldat</t>
  </si>
  <si>
    <t>Warforged Soldier</t>
  </si>
  <si>
    <t>Forgelier, titan</t>
  </si>
  <si>
    <t>Warforged Titan</t>
  </si>
  <si>
    <t>Fraz-Urb'luu</t>
  </si>
  <si>
    <t>Froghémoth</t>
  </si>
  <si>
    <t>Froghemoth</t>
  </si>
  <si>
    <t>Furie des mers</t>
  </si>
  <si>
    <t>Sea Fury</t>
  </si>
  <si>
    <t>Furte</t>
  </si>
  <si>
    <t>Skulk</t>
  </si>
  <si>
    <t>Humanoïde</t>
  </si>
  <si>
    <t>Galeb duhr</t>
  </si>
  <si>
    <t>Galeb Duhr</t>
  </si>
  <si>
    <t>Gantelet noir de Baine</t>
  </si>
  <si>
    <t>Black Gauntlet of Bane</t>
  </si>
  <si>
    <t>Garde</t>
  </si>
  <si>
    <t>Guard</t>
  </si>
  <si>
    <t>Gardien animé</t>
  </si>
  <si>
    <t>Shield Guardian</t>
  </si>
  <si>
    <t>Gargouille</t>
  </si>
  <si>
    <t>Gargoyle</t>
  </si>
  <si>
    <t>Gauth</t>
  </si>
  <si>
    <t>Gazer</t>
  </si>
  <si>
    <t>Géant des collines</t>
  </si>
  <si>
    <t>Hill Giant</t>
  </si>
  <si>
    <t>Géant des collines maudit</t>
  </si>
  <si>
    <t>Cursed Hill Giant</t>
  </si>
  <si>
    <t>Géant des nuages</t>
  </si>
  <si>
    <t>Cloud Giant</t>
  </si>
  <si>
    <t>Géant des nuages, tout-sourire</t>
  </si>
  <si>
    <t>Cloud Giant Smiling One</t>
  </si>
  <si>
    <t>Géant (géant des nuages)</t>
  </si>
  <si>
    <t>Géant des pierres</t>
  </si>
  <si>
    <t>Stone Giant</t>
  </si>
  <si>
    <t>Géant des pierres, marcherêve</t>
  </si>
  <si>
    <t>Stone Giant Dreamwalker</t>
  </si>
  <si>
    <t>Géant (géant des pierres)</t>
  </si>
  <si>
    <t>Géant des tempêtes</t>
  </si>
  <si>
    <t>Storm Giant</t>
  </si>
  <si>
    <t>Géant des tempêtes, quintessent</t>
  </si>
  <si>
    <t>Storm Giant Quintessent</t>
  </si>
  <si>
    <t>Géant (géant des tempêtes)</t>
  </si>
  <si>
    <t>Géant du feu</t>
  </si>
  <si>
    <t>Fire Giant</t>
  </si>
  <si>
    <t>Géant du feu, cuirassé</t>
  </si>
  <si>
    <t>Fire Giant Dreadnought</t>
  </si>
  <si>
    <t>Géant (géant du feu)</t>
  </si>
  <si>
    <t>Géant du givre</t>
  </si>
  <si>
    <t>Frost Giant</t>
  </si>
  <si>
    <t>Géant du givre zombi</t>
  </si>
  <si>
    <t>Frost Giant Zombie</t>
  </si>
  <si>
    <t>Géant du givre, éternel</t>
  </si>
  <si>
    <t>Frost Giant Everlasting One</t>
  </si>
  <si>
    <t>Géant (géant du givre)</t>
  </si>
  <si>
    <t>Gelée ocre</t>
  </si>
  <si>
    <t>Ochre Jelly</t>
  </si>
  <si>
    <t>Geryon</t>
  </si>
  <si>
    <t>Giff</t>
  </si>
  <si>
    <t>Girallon</t>
  </si>
  <si>
    <t>Githyanki, chevalier</t>
  </si>
  <si>
    <t>Githyanki Knight</t>
  </si>
  <si>
    <t>Humanoïde (gith)</t>
  </si>
  <si>
    <t>Githyanki, commandant suprême</t>
  </si>
  <si>
    <t>Githyanki Supreme Commander</t>
  </si>
  <si>
    <t>Githyanki, gish</t>
  </si>
  <si>
    <t>Githyanki Gish</t>
  </si>
  <si>
    <t>Githyanki, guerrier</t>
  </si>
  <si>
    <t>Githyanki Warrior</t>
  </si>
  <si>
    <t>Githyanki, kith' rak</t>
  </si>
  <si>
    <t>Githyanki Kith' Rak</t>
  </si>
  <si>
    <t>Githzerai, anarque</t>
  </si>
  <si>
    <t>Githzerai Anarch</t>
  </si>
  <si>
    <t>Githzerai, éclairé</t>
  </si>
  <si>
    <t>Githzerai Enlightned</t>
  </si>
  <si>
    <t>Githzerai, moine</t>
  </si>
  <si>
    <t>Githzerai Monk</t>
  </si>
  <si>
    <t>Githzerai, zerth</t>
  </si>
  <si>
    <t>Githzerai Zerth</t>
  </si>
  <si>
    <t>Glabrezu</t>
  </si>
  <si>
    <t>Gladiateur</t>
  </si>
  <si>
    <t>Gladiator</t>
  </si>
  <si>
    <t>Gnoll</t>
  </si>
  <si>
    <t>Gnoll, chasseur</t>
  </si>
  <si>
    <t>Gnoll Hunter</t>
  </si>
  <si>
    <t>Gnoll, croc de Yeenoghu</t>
  </si>
  <si>
    <t>Gnoll Fang of Yeenoghu</t>
  </si>
  <si>
    <t>Fiélon (gnoll)</t>
  </si>
  <si>
    <t>Gnoll, décrépit</t>
  </si>
  <si>
    <t>Gnoll Witherling</t>
  </si>
  <si>
    <t>Gnoll, rongeur de chair</t>
  </si>
  <si>
    <t>Gnoll Flesh Gnawer</t>
  </si>
  <si>
    <t>Gnoll, seigneur de meute</t>
  </si>
  <si>
    <t>Gnoll Pack Lord</t>
  </si>
  <si>
    <t>Gnome des profondeurs (svirfnebelin)</t>
  </si>
  <si>
    <t>Deep Gnome (Svirfneblin)</t>
  </si>
  <si>
    <t>Humanoïde (gnome)</t>
  </si>
  <si>
    <t>Goblin</t>
  </si>
  <si>
    <t>Humanoïde (gobelinoïde)</t>
  </si>
  <si>
    <t>Gobelin, chef</t>
  </si>
  <si>
    <t>Goblin Boss</t>
  </si>
  <si>
    <t>Gobelours</t>
  </si>
  <si>
    <t>Bugbear</t>
  </si>
  <si>
    <t>Gobelours, chef</t>
  </si>
  <si>
    <t>Bugbear Chief</t>
  </si>
  <si>
    <t>Golem d'argile</t>
  </si>
  <si>
    <t>Clay Golem</t>
  </si>
  <si>
    <t>Golem de bois</t>
  </si>
  <si>
    <t>Wood Golem</t>
  </si>
  <si>
    <t>Golem de bronze</t>
  </si>
  <si>
    <t>Bronze Golem</t>
  </si>
  <si>
    <t>Golem de chair</t>
  </si>
  <si>
    <t>Flesh Golem</t>
  </si>
  <si>
    <t>Golem de fer</t>
  </si>
  <si>
    <t>Iron Golem</t>
  </si>
  <si>
    <t>Golem de glace</t>
  </si>
  <si>
    <t>Ice Golem</t>
  </si>
  <si>
    <t>Golem de pierre</t>
  </si>
  <si>
    <t>Stone Golem</t>
  </si>
  <si>
    <t>Gorgone</t>
  </si>
  <si>
    <t>Gorgon</t>
  </si>
  <si>
    <t>Goristro</t>
  </si>
  <si>
    <t>Gosier de Grolantor</t>
  </si>
  <si>
    <t>Mouth of Grolantor</t>
  </si>
  <si>
    <t>Géant (géant des collines)</t>
  </si>
  <si>
    <t>Goule</t>
  </si>
  <si>
    <t>Ghoul</t>
  </si>
  <si>
    <t>Grand singe</t>
  </si>
  <si>
    <t>Ape</t>
  </si>
  <si>
    <t>Graz'zt</t>
  </si>
  <si>
    <t>Fiélon (démon, métamorphe)</t>
  </si>
  <si>
    <t>Grell</t>
  </si>
  <si>
    <t>Grenouille</t>
  </si>
  <si>
    <t>Frog</t>
  </si>
  <si>
    <t>Grenouille géante</t>
  </si>
  <si>
    <t>Giant Frog</t>
  </si>
  <si>
    <t>Grick</t>
  </si>
  <si>
    <t>Grick dominant</t>
  </si>
  <si>
    <t>Grick alpha</t>
  </si>
  <si>
    <t>Griffe rampante</t>
  </si>
  <si>
    <t>Crawling Claw</t>
  </si>
  <si>
    <t>Griffecendre</t>
  </si>
  <si>
    <t>Boneclaw</t>
  </si>
  <si>
    <t>Griffon</t>
  </si>
  <si>
    <t>Grung</t>
  </si>
  <si>
    <t>Humanoide (grung)</t>
  </si>
  <si>
    <t>Grung, guerrier d'élite</t>
  </si>
  <si>
    <t>Grung Elite Warrior</t>
  </si>
  <si>
    <t>Humanoïde (grung)</t>
  </si>
  <si>
    <t>Grung, sauvage</t>
  </si>
  <si>
    <t>Grung Wildling</t>
  </si>
  <si>
    <t>Guenaude annis</t>
  </si>
  <si>
    <t>Annis Hag</t>
  </si>
  <si>
    <t>Guenaude aquatique</t>
  </si>
  <si>
    <t>Sea Hag</t>
  </si>
  <si>
    <t>Guenaude frige</t>
  </si>
  <si>
    <t>Bheur hag</t>
  </si>
  <si>
    <t>Guenaude nocturne</t>
  </si>
  <si>
    <t>Night Hag</t>
  </si>
  <si>
    <t>Guenaude verte</t>
  </si>
  <si>
    <t>Green Hag</t>
  </si>
  <si>
    <t>Guenaude visionnaire</t>
  </si>
  <si>
    <t>Dusk Hag</t>
  </si>
  <si>
    <t>Guêpe géante</t>
  </si>
  <si>
    <t>Giant Wasp</t>
  </si>
  <si>
    <t>Guêpe infernale</t>
  </si>
  <si>
    <t>Hellwasp</t>
  </si>
  <si>
    <t>Guerrier momifié</t>
  </si>
  <si>
    <t>Mummified Warrior</t>
  </si>
  <si>
    <t>Guerrier tribal</t>
  </si>
  <si>
    <t>Tribal Warrior</t>
  </si>
  <si>
    <t>Gynosphinx</t>
  </si>
  <si>
    <t>Halaster Blackcloak</t>
  </si>
  <si>
    <t>Harpie</t>
  </si>
  <si>
    <t>Harpy</t>
  </si>
  <si>
    <t>Hezrou</t>
  </si>
  <si>
    <t>Hippocampe</t>
  </si>
  <si>
    <t>Sea Horse</t>
  </si>
  <si>
    <t>Hippocampe géant</t>
  </si>
  <si>
    <t>Giant Sea Horse</t>
  </si>
  <si>
    <t>Hippogriffe</t>
  </si>
  <si>
    <t>Hippogriff</t>
  </si>
  <si>
    <t>Hobgobelin</t>
  </si>
  <si>
    <t>Hobgoblin</t>
  </si>
  <si>
    <t>Hobgobelin, capitaine</t>
  </si>
  <si>
    <t>Hobgoblin Captain</t>
  </si>
  <si>
    <t>Hobgobelin, ombre de fer</t>
  </si>
  <si>
    <t>Hobgoblin Iron Shadow</t>
  </si>
  <si>
    <t>Hobgobelin, ravageur</t>
  </si>
  <si>
    <t>Hobgoblin Devastator</t>
  </si>
  <si>
    <t>Hobgobelin, seigneur de guerre</t>
  </si>
  <si>
    <t>Hobgoblin Warlord</t>
  </si>
  <si>
    <t>Homme-lézard</t>
  </si>
  <si>
    <t>Lizardfolk</t>
  </si>
  <si>
    <t>Humanoïde (homme-lézard)</t>
  </si>
  <si>
    <t>Homme-lézard, chaman</t>
  </si>
  <si>
    <t>Lizardfolk Shaman</t>
  </si>
  <si>
    <t>Homme-poisson</t>
  </si>
  <si>
    <t>Merfolk</t>
  </si>
  <si>
    <t>Humanoïde (homme-poisson)</t>
  </si>
  <si>
    <t>Homoncule</t>
  </si>
  <si>
    <t>Homunculus</t>
  </si>
  <si>
    <t>Horreur casquée</t>
  </si>
  <si>
    <t>Helmed Horror</t>
  </si>
  <si>
    <t>Horreur chasseresse</t>
  </si>
  <si>
    <t>Retriever</t>
  </si>
  <si>
    <t>Horreur crochue</t>
  </si>
  <si>
    <t>Hook Horror</t>
  </si>
  <si>
    <t>Huldin</t>
  </si>
  <si>
    <t>Hurleur</t>
  </si>
  <si>
    <t>Howler</t>
  </si>
  <si>
    <t>Hutijin</t>
  </si>
  <si>
    <t>Hydre</t>
  </si>
  <si>
    <t>Hydra</t>
  </si>
  <si>
    <t>Hydroloth</t>
  </si>
  <si>
    <t>Hyène</t>
  </si>
  <si>
    <t>Hyena</t>
  </si>
  <si>
    <t>Hyène géante</t>
  </si>
  <si>
    <t>Giant Hyena</t>
  </si>
  <si>
    <t>Illusionniste</t>
  </si>
  <si>
    <t>Illusionist</t>
  </si>
  <si>
    <t>Inspiré</t>
  </si>
  <si>
    <t>Inspired</t>
  </si>
  <si>
    <t>Invocateur</t>
  </si>
  <si>
    <t>Conjurer</t>
  </si>
  <si>
    <t>Jarlaxle Baenre</t>
  </si>
  <si>
    <t>Juiblex</t>
  </si>
  <si>
    <t>Kalashtar</t>
  </si>
  <si>
    <t>Humanoïde (kalashtar)</t>
  </si>
  <si>
    <t>Kenku</t>
  </si>
  <si>
    <t>Humanoïde (kenku)</t>
  </si>
  <si>
    <t>Ki-rin</t>
  </si>
  <si>
    <t>Kobold</t>
  </si>
  <si>
    <t>Humanoïde (kobold)</t>
  </si>
  <si>
    <t>Kobold ailé</t>
  </si>
  <si>
    <t>Winged Kobold</t>
  </si>
  <si>
    <t>Kobold, bouclier de dragon</t>
  </si>
  <si>
    <t>Kobold Dragonshield</t>
  </si>
  <si>
    <t>Kobold, ensorceleur des écailles</t>
  </si>
  <si>
    <t>Kobold Scale Sorcerer</t>
  </si>
  <si>
    <t>Kobold, inventeur</t>
  </si>
  <si>
    <t>Kobold Inventor</t>
  </si>
  <si>
    <t>Korred</t>
  </si>
  <si>
    <t>Kraken</t>
  </si>
  <si>
    <t>Kruthik, adulte</t>
  </si>
  <si>
    <t>Adult Kruthik</t>
  </si>
  <si>
    <t>Kruthik, jeune</t>
  </si>
  <si>
    <t>Young Kruthik</t>
  </si>
  <si>
    <t>Kruthik, seigneur de la ruche</t>
  </si>
  <si>
    <t>Kruthik Hive Lord</t>
  </si>
  <si>
    <t>Kuo-toa</t>
  </si>
  <si>
    <t>Humanoïde (kuo-toa)</t>
  </si>
  <si>
    <t>Kuo-toa, archiprêtre</t>
  </si>
  <si>
    <t>Kuo-toa Archpriest</t>
  </si>
  <si>
    <t>Kuo-toa, fouet</t>
  </si>
  <si>
    <t>Kuo-toa Whip</t>
  </si>
  <si>
    <t>L'abandon</t>
  </si>
  <si>
    <t>The Lost</t>
  </si>
  <si>
    <t>La colère</t>
  </si>
  <si>
    <t>The Angry</t>
  </si>
  <si>
    <t>La faim</t>
  </si>
  <si>
    <t>The Hungry</t>
  </si>
  <si>
    <t>La misère</t>
  </si>
  <si>
    <t>The Wretched</t>
  </si>
  <si>
    <t>La solitude</t>
  </si>
  <si>
    <t>The Lonely</t>
  </si>
  <si>
    <t>Laeral Silverhand</t>
  </si>
  <si>
    <t>Lame de nuit</t>
  </si>
  <si>
    <t>Night Blade</t>
  </si>
  <si>
    <t>Lame en peine, commandant</t>
  </si>
  <si>
    <t>Sword Wraith Commander</t>
  </si>
  <si>
    <t>Lame en peine, guerrier</t>
  </si>
  <si>
    <t>Sword Wraith Warrior</t>
  </si>
  <si>
    <t>Lamie</t>
  </si>
  <si>
    <t>Lamia</t>
  </si>
  <si>
    <t>Lanceur de sorts (guérisseur, niv 1)</t>
  </si>
  <si>
    <t>Spellcaster (healer, lvl 1)</t>
  </si>
  <si>
    <t>Lanceur de sorts (guérisseur, niv 2)</t>
  </si>
  <si>
    <t>Spellcaster (healer, lvl 2)</t>
  </si>
  <si>
    <t>Lanceur de sorts (guérisseur, niv 3)</t>
  </si>
  <si>
    <t>Spellcaster (healer, lvl 3)</t>
  </si>
  <si>
    <t>Lanceur de sorts (guérisseur, niv 4)</t>
  </si>
  <si>
    <t>Spellcaster (healer, lvl 4)</t>
  </si>
  <si>
    <t>Lanceur de sorts (guérisseur, niv 5)</t>
  </si>
  <si>
    <t>Spellcaster (healer, lvl 5)</t>
  </si>
  <si>
    <t>Lanceur de sorts (guérisseur, niv 6)</t>
  </si>
  <si>
    <t>Spellcaster (healer, lvl 6)</t>
  </si>
  <si>
    <t>Lanceur de sorts (mage, niv 1)</t>
  </si>
  <si>
    <t>Spellcaster (mage, lvl 1)</t>
  </si>
  <si>
    <t>Lanceur de sorts (mage, niv 2)</t>
  </si>
  <si>
    <t>Spellcaster (mage, lvl 2)</t>
  </si>
  <si>
    <t>Lanceur de sorts (mage, niv 3)</t>
  </si>
  <si>
    <t>Spellcaster (mage, lvl 3)</t>
  </si>
  <si>
    <t>Lanceur de sorts (mage, niv 4)</t>
  </si>
  <si>
    <t>Spellcaster (mage, lvl 4)</t>
  </si>
  <si>
    <t>Lanceur de sorts (mage, niv 5)</t>
  </si>
  <si>
    <t>Spellcaster (mage, lvl 5)</t>
  </si>
  <si>
    <t>Lanceur de sorts (mage, niv 6)</t>
  </si>
  <si>
    <t>Spellcaster (mage, lvl 6)</t>
  </si>
  <si>
    <t>Le seigneur des lames</t>
  </si>
  <si>
    <t>The Lord of Blades</t>
  </si>
  <si>
    <t>Lekhet</t>
  </si>
  <si>
    <t>Humanoïde (yuan-ti)</t>
  </si>
  <si>
    <t>Lémure</t>
  </si>
  <si>
    <t>Lemure</t>
  </si>
  <si>
    <t>Leucrotta</t>
  </si>
  <si>
    <t>Leviathan</t>
  </si>
  <si>
    <t>Lézard</t>
  </si>
  <si>
    <t>Lizard</t>
  </si>
  <si>
    <t>Lézard géant</t>
  </si>
  <si>
    <t>Giant Lizard</t>
  </si>
  <si>
    <t>Liane meurtrière</t>
  </si>
  <si>
    <t>Assassin Vine</t>
  </si>
  <si>
    <t>Liche</t>
  </si>
  <si>
    <t>Lich</t>
  </si>
  <si>
    <t>Licorne</t>
  </si>
  <si>
    <t>Unicorn</t>
  </si>
  <si>
    <t>Lierre infecté</t>
  </si>
  <si>
    <t>Vine Blight</t>
  </si>
  <si>
    <t>Lierre musqué jaune</t>
  </si>
  <si>
    <t>Yellow musk creeper</t>
  </si>
  <si>
    <t>Lion</t>
  </si>
  <si>
    <t>Longues-griffes</t>
  </si>
  <si>
    <t>Clawfoot</t>
  </si>
  <si>
    <t>Loup</t>
  </si>
  <si>
    <t>Wolf</t>
  </si>
  <si>
    <t>Loup arctique</t>
  </si>
  <si>
    <t>Winter Wolf</t>
  </si>
  <si>
    <t>Loup sanguinaire</t>
  </si>
  <si>
    <t>Dire Wolf</t>
  </si>
  <si>
    <t>Loup-garou</t>
  </si>
  <si>
    <t>Werewolf</t>
  </si>
  <si>
    <t>Machine infernale</t>
  </si>
  <si>
    <t>Hellfire Engine</t>
  </si>
  <si>
    <t>Mage</t>
  </si>
  <si>
    <t>Magmatique</t>
  </si>
  <si>
    <t>Magmin</t>
  </si>
  <si>
    <t>Mains brûlantes vivantes</t>
  </si>
  <si>
    <t>Living Burning Hands</t>
  </si>
  <si>
    <t>Maître des âmes</t>
  </si>
  <si>
    <t>Master of Souls</t>
  </si>
  <si>
    <t>Maître voleur</t>
  </si>
  <si>
    <t>Master Thief</t>
  </si>
  <si>
    <t>Maldryn</t>
  </si>
  <si>
    <t>Humanoïde (demi-elfe)</t>
  </si>
  <si>
    <t>Malfrat</t>
  </si>
  <si>
    <t>Thug</t>
  </si>
  <si>
    <t>Mammouth</t>
  </si>
  <si>
    <t>Mammoth</t>
  </si>
  <si>
    <t>Mâne</t>
  </si>
  <si>
    <t>Manes</t>
  </si>
  <si>
    <t>Manshoon</t>
  </si>
  <si>
    <t>Mante obscure</t>
  </si>
  <si>
    <t>Darkmantle</t>
  </si>
  <si>
    <t>Manteleur</t>
  </si>
  <si>
    <t>Cloaker</t>
  </si>
  <si>
    <t>Manticore</t>
  </si>
  <si>
    <t>Maride</t>
  </si>
  <si>
    <t>Marid</t>
  </si>
  <si>
    <t>Marilith</t>
  </si>
  <si>
    <t>Marut</t>
  </si>
  <si>
    <t>Créature artificielle (inévitable)</t>
  </si>
  <si>
    <t>Mastodonte des ombres</t>
  </si>
  <si>
    <t>Umber Hulk</t>
  </si>
  <si>
    <t>Maurezhi</t>
  </si>
  <si>
    <t>Meazel</t>
  </si>
  <si>
    <t>Humanoïde (meazel)</t>
  </si>
  <si>
    <t>Méduse</t>
  </si>
  <si>
    <t>Medusa</t>
  </si>
  <si>
    <t>Méphite de boue</t>
  </si>
  <si>
    <t>Mud Mephit</t>
  </si>
  <si>
    <t>Méphite de fumée</t>
  </si>
  <si>
    <t>Smoke Mephit</t>
  </si>
  <si>
    <t>Méphite de glace</t>
  </si>
  <si>
    <t>Ice Mephit</t>
  </si>
  <si>
    <t>Méphite de magma</t>
  </si>
  <si>
    <t>Magma Mephit</t>
  </si>
  <si>
    <t>Méphite de poussière</t>
  </si>
  <si>
    <t>Dust Mephit</t>
  </si>
  <si>
    <t>Méphite de vapeur</t>
  </si>
  <si>
    <t>Steam Mephit</t>
  </si>
  <si>
    <t>Mercenaire de Bois noir</t>
  </si>
  <si>
    <t>Black Wood Mercenary</t>
  </si>
  <si>
    <t>Merregon</t>
  </si>
  <si>
    <t>Merrenoloth</t>
  </si>
  <si>
    <t>Merrow</t>
  </si>
  <si>
    <t>Merrow, prêtre de la surface</t>
  </si>
  <si>
    <t>Merrow Shallowpriest</t>
  </si>
  <si>
    <t>Messager expéditif</t>
  </si>
  <si>
    <t>Expeditious Messenger</t>
  </si>
  <si>
    <t>Mez'Arate</t>
  </si>
  <si>
    <t>Mezzoloth</t>
  </si>
  <si>
    <t>Mille-pattes géant</t>
  </si>
  <si>
    <t>Giant Centipede</t>
  </si>
  <si>
    <t>Mimique</t>
  </si>
  <si>
    <t>Mimic</t>
  </si>
  <si>
    <t>Minotaure</t>
  </si>
  <si>
    <t>Minotaur</t>
  </si>
  <si>
    <t>Minotaure squelette</t>
  </si>
  <si>
    <t>Minotaur Skeleton</t>
  </si>
  <si>
    <t>Moisissure violette</t>
  </si>
  <si>
    <t>Violet Fungus</t>
  </si>
  <si>
    <t>Moloch</t>
  </si>
  <si>
    <t>Mastiff</t>
  </si>
  <si>
    <t>Molosse de Yeth</t>
  </si>
  <si>
    <t>Yeth Hound</t>
  </si>
  <si>
    <t>Molosse des ombres</t>
  </si>
  <si>
    <t>Shadow Mastiff</t>
  </si>
  <si>
    <t>Molosse du Valénar</t>
  </si>
  <si>
    <t>Valenar Hound</t>
  </si>
  <si>
    <t>Molosse infernal</t>
  </si>
  <si>
    <t>Hell Hound</t>
  </si>
  <si>
    <t>Molydeus</t>
  </si>
  <si>
    <t>Momie</t>
  </si>
  <si>
    <t>Mummy</t>
  </si>
  <si>
    <t>Monodrone</t>
  </si>
  <si>
    <t>Monture du Valénar</t>
  </si>
  <si>
    <t>Valenar Steed</t>
  </si>
  <si>
    <t>Mordakhesh</t>
  </si>
  <si>
    <t>Morkoth</t>
  </si>
  <si>
    <t>Mule</t>
  </si>
  <si>
    <t>Myconide, adulte</t>
  </si>
  <si>
    <t>Myconid adult</t>
  </si>
  <si>
    <t>Myconide, jeune pousse</t>
  </si>
  <si>
    <t>Myconid sprout</t>
  </si>
  <si>
    <t>Myconide, souverain</t>
  </si>
  <si>
    <t>Myconid Sovereign</t>
  </si>
  <si>
    <t>Nabassu</t>
  </si>
  <si>
    <t>Naga corrupteur</t>
  </si>
  <si>
    <t>Spirit Naga</t>
  </si>
  <si>
    <t>Naga gardien</t>
  </si>
  <si>
    <t>Guardian Naga</t>
  </si>
  <si>
    <t>Naga osseux</t>
  </si>
  <si>
    <t>Bone Naga</t>
  </si>
  <si>
    <t>Nagpa</t>
  </si>
  <si>
    <t>Humanoïde (nagpa)</t>
  </si>
  <si>
    <t>Nalfeshnie</t>
  </si>
  <si>
    <t>Nalfeshnee</t>
  </si>
  <si>
    <t>Narzugon</t>
  </si>
  <si>
    <t>Nécromant</t>
  </si>
  <si>
    <t>Necromancer</t>
  </si>
  <si>
    <t>Nécromite of Myrkul</t>
  </si>
  <si>
    <t>Necromite of Myrkul</t>
  </si>
  <si>
    <t>Nécrophage</t>
  </si>
  <si>
    <t>Wight</t>
  </si>
  <si>
    <t>Néogi</t>
  </si>
  <si>
    <t>Neogi</t>
  </si>
  <si>
    <t>Néogi, larve</t>
  </si>
  <si>
    <t>Neogi Hatchling</t>
  </si>
  <si>
    <t>Néogi, maître</t>
  </si>
  <si>
    <t>Neogi Master</t>
  </si>
  <si>
    <t>Néothélide</t>
  </si>
  <si>
    <t>Neothelid</t>
  </si>
  <si>
    <t>Nergalien</t>
  </si>
  <si>
    <t>Nergaliid</t>
  </si>
  <si>
    <t>Nerissa</t>
  </si>
  <si>
    <t>Nilbog</t>
  </si>
  <si>
    <t>Nothic</t>
  </si>
  <si>
    <t>Nuage mortel vivant</t>
  </si>
  <si>
    <t>Living Cloudkill</t>
  </si>
  <si>
    <t>Nuée d'insectes</t>
  </si>
  <si>
    <t>Swarm of Insects</t>
  </si>
  <si>
    <t>Nuée de bêtes TP</t>
  </si>
  <si>
    <t>Nuée de chauves-souris</t>
  </si>
  <si>
    <t>Swarm of Bats</t>
  </si>
  <si>
    <t>Nuée de corbeaux</t>
  </si>
  <si>
    <t>Swarm of Ravens</t>
  </si>
  <si>
    <t>Nuée de gobelins maudits</t>
  </si>
  <si>
    <t>Swarms of Cursed Goblins</t>
  </si>
  <si>
    <t>Nuée d'humanoïdes (gobelinoïde) TP</t>
  </si>
  <si>
    <t>Nuée de piranhas</t>
  </si>
  <si>
    <t>Swarm of Quippers</t>
  </si>
  <si>
    <t>Nuée de rats</t>
  </si>
  <si>
    <t>Swarm of Rats</t>
  </si>
  <si>
    <t>Nuée de rats-crâne</t>
  </si>
  <si>
    <t>Swarm of Cranium Rats</t>
  </si>
  <si>
    <t>Nuée de serpents venimeux</t>
  </si>
  <si>
    <t>Swarm of Poisonous Snakes</t>
  </si>
  <si>
    <t>Nuée de vers putrides</t>
  </si>
  <si>
    <t>Swarm of Rot Grubs</t>
  </si>
  <si>
    <t>Nupperibo</t>
  </si>
  <si>
    <t>Nycaloth</t>
  </si>
  <si>
    <t>Oblex, adulte</t>
  </si>
  <si>
    <t>Adult Oblex</t>
  </si>
  <si>
    <t>Oblex, rejeton</t>
  </si>
  <si>
    <t>Oblex Spawn</t>
  </si>
  <si>
    <t>Oblex, vénérable</t>
  </si>
  <si>
    <t>Elder Oblex</t>
  </si>
  <si>
    <t>Ogre</t>
  </si>
  <si>
    <t>Ogre zombi</t>
  </si>
  <si>
    <t>Ogre Zombie</t>
  </si>
  <si>
    <t>Ogre, brute à chaînes</t>
  </si>
  <si>
    <t>Ogre Chain Brute</t>
  </si>
  <si>
    <t>Ogre, lanceur de piques</t>
  </si>
  <si>
    <t>Ogre Bolt Launcher</t>
  </si>
  <si>
    <t>Ogre, porte-bélier</t>
  </si>
  <si>
    <t>Ogre Battering Ram</t>
  </si>
  <si>
    <t>Ogre, porte-palanquin</t>
  </si>
  <si>
    <t>Ogre Howdah</t>
  </si>
  <si>
    <t>Oinoloth</t>
  </si>
  <si>
    <t>Ombre</t>
  </si>
  <si>
    <t>Shadow</t>
  </si>
  <si>
    <t>Ombre, ancienne</t>
  </si>
  <si>
    <t>Ancient Shadow</t>
  </si>
  <si>
    <t>Ombre, vénérable</t>
  </si>
  <si>
    <t>Venerable Shadow</t>
  </si>
  <si>
    <t>Oni</t>
  </si>
  <si>
    <t>Orcus</t>
  </si>
  <si>
    <t>Orog</t>
  </si>
  <si>
    <t>Humanoïde (orque)</t>
  </si>
  <si>
    <t>Orc</t>
  </si>
  <si>
    <t>Orque, chef de guerre</t>
  </si>
  <si>
    <t>Orc War Chief</t>
  </si>
  <si>
    <t>Orque, croc rouge de Shargaas</t>
  </si>
  <si>
    <t>Orc Red Fang of Shargaas</t>
  </si>
  <si>
    <t>Orque, griffe de Luthic</t>
  </si>
  <si>
    <t>Orc Claw of Luthic</t>
  </si>
  <si>
    <t>Orque, lame d'Ilneval</t>
  </si>
  <si>
    <t>Orc Blade of Ilneval</t>
  </si>
  <si>
    <t>Orque, main de Yurtrus</t>
  </si>
  <si>
    <t>Orc Hand of Yurtrus</t>
  </si>
  <si>
    <t>Orque, Oeil de Gruumsh</t>
  </si>
  <si>
    <t>Orc Eye of Gruumsh</t>
  </si>
  <si>
    <t>Orthon</t>
  </si>
  <si>
    <t>Otyugh</t>
  </si>
  <si>
    <t>Ours brun</t>
  </si>
  <si>
    <t>Brown Bear</t>
  </si>
  <si>
    <t>Ours noir</t>
  </si>
  <si>
    <t>Black Bear</t>
  </si>
  <si>
    <t>Ours polaire</t>
  </si>
  <si>
    <t>Polar Bear</t>
  </si>
  <si>
    <t>Ours-garou</t>
  </si>
  <si>
    <t>Werebear</t>
  </si>
  <si>
    <t>Ours-hibou</t>
  </si>
  <si>
    <t>Owlbear</t>
  </si>
  <si>
    <t>Oxydeur</t>
  </si>
  <si>
    <t>Rust Monster</t>
  </si>
  <si>
    <t>Panthère</t>
  </si>
  <si>
    <t>Panther</t>
  </si>
  <si>
    <t>Particules d'avarice</t>
  </si>
  <si>
    <t>Greed Mote</t>
  </si>
  <si>
    <t>Patricien outre-mort</t>
  </si>
  <si>
    <t>Undying Councilor</t>
  </si>
  <si>
    <t>Pégase</t>
  </si>
  <si>
    <t>Pegasus</t>
  </si>
  <si>
    <t>Pentadrone</t>
  </si>
  <si>
    <t>Perceur</t>
  </si>
  <si>
    <t>Piercer</t>
  </si>
  <si>
    <t>Péryton</t>
  </si>
  <si>
    <t>Peryton</t>
  </si>
  <si>
    <t>Pétriféré</t>
  </si>
  <si>
    <t>Stone Cursed</t>
  </si>
  <si>
    <t>Phénix</t>
  </si>
  <si>
    <t>Phoenix</t>
  </si>
  <si>
    <t>Piégeur</t>
  </si>
  <si>
    <t>Trapper</t>
  </si>
  <si>
    <t>Pieuvre</t>
  </si>
  <si>
    <t>Octopus</t>
  </si>
  <si>
    <t>Pieuvre géante</t>
  </si>
  <si>
    <t>Giant Octopus</t>
  </si>
  <si>
    <t>Piranha</t>
  </si>
  <si>
    <t>Quipper</t>
  </si>
  <si>
    <t>Pixie</t>
  </si>
  <si>
    <t>Planétar</t>
  </si>
  <si>
    <t>Planetar</t>
  </si>
  <si>
    <t>Plésiosaure</t>
  </si>
  <si>
    <t>Plesiosaurus</t>
  </si>
  <si>
    <t>Poing de Baine</t>
  </si>
  <si>
    <t>Fist of Bane</t>
  </si>
  <si>
    <t>Pony</t>
  </si>
  <si>
    <t>Pouding noir</t>
  </si>
  <si>
    <t>Black Pudding</t>
  </si>
  <si>
    <t>Prédateur d'acier</t>
  </si>
  <si>
    <t>Steel Predator</t>
  </si>
  <si>
    <t>Prestelet</t>
  </si>
  <si>
    <t>Quickling</t>
  </si>
  <si>
    <t>Prêtre</t>
  </si>
  <si>
    <t>Priest</t>
  </si>
  <si>
    <t>War priest</t>
  </si>
  <si>
    <t>Prêtre du kraken</t>
  </si>
  <si>
    <t>Kraken Priest</t>
  </si>
  <si>
    <t>Protecteur de fer</t>
  </si>
  <si>
    <t>Iron Defender</t>
  </si>
  <si>
    <t>Pseudodragon</t>
  </si>
  <si>
    <t>Ptéranodon</t>
  </si>
  <si>
    <t>Pteranodon</t>
  </si>
  <si>
    <t>Punaise de feu géante</t>
  </si>
  <si>
    <t>Giant Fire Beetle</t>
  </si>
  <si>
    <t>Quadrone</t>
  </si>
  <si>
    <t>Quaggoth</t>
  </si>
  <si>
    <t>Humanoïde (quaggoth)</t>
  </si>
  <si>
    <t>Quaggoth, serviteur des spores</t>
  </si>
  <si>
    <t>Quaggoth spore servant</t>
  </si>
  <si>
    <t>Quasit</t>
  </si>
  <si>
    <t>Quetzalcoatlus</t>
  </si>
  <si>
    <t>Quorien hashalaq</t>
  </si>
  <si>
    <t>Hashalaq Quori</t>
  </si>
  <si>
    <t>Quorien kalaraq</t>
  </si>
  <si>
    <t>Kalaraq Quori</t>
  </si>
  <si>
    <t>Quorien tsucora</t>
  </si>
  <si>
    <t>Tsucora Quori</t>
  </si>
  <si>
    <t>Radiant Idol</t>
  </si>
  <si>
    <t>Raie manta de récif</t>
  </si>
  <si>
    <t>Reef Manta Ray</t>
  </si>
  <si>
    <t>Rak Tulkhesh</t>
  </si>
  <si>
    <t>Rakshasa</t>
  </si>
  <si>
    <t>Rakshasa, zakya</t>
  </si>
  <si>
    <t>Zakya Rakshasa</t>
  </si>
  <si>
    <t>Ramasseur de cadavres</t>
  </si>
  <si>
    <t>Cadaver Collector</t>
  </si>
  <si>
    <t>Rat</t>
  </si>
  <si>
    <t>Rat géant</t>
  </si>
  <si>
    <t>Giant Rat</t>
  </si>
  <si>
    <t>Rat-crâne</t>
  </si>
  <si>
    <t>Cranium Rat</t>
  </si>
  <si>
    <t>Rat-garou</t>
  </si>
  <si>
    <t>Wererat</t>
  </si>
  <si>
    <t>Ravageur gris</t>
  </si>
  <si>
    <t>Gray Render</t>
  </si>
  <si>
    <t>Rejeton de Kyuss</t>
  </si>
  <si>
    <t>Spawn of Kyuss</t>
  </si>
  <si>
    <t>Rejeton des abîmes</t>
  </si>
  <si>
    <t>Deep Scion</t>
  </si>
  <si>
    <t>Rejeton des mers</t>
  </si>
  <si>
    <t>Sea Spawn</t>
  </si>
  <si>
    <t>Rejeton des profondeurs, émissaire</t>
  </si>
  <si>
    <t>Core Spawn Emissary</t>
  </si>
  <si>
    <t>Rejeton des profondeurs, prophète</t>
  </si>
  <si>
    <t>Core Spawn Seer</t>
  </si>
  <si>
    <t>Rejeton des profondeurs, ver</t>
  </si>
  <si>
    <t>Core Spawn Worm</t>
  </si>
  <si>
    <t>Rejeton des profondeurs, vermine</t>
  </si>
  <si>
    <t>Core Spawn Crawler</t>
  </si>
  <si>
    <t>Rejeton stellaire, colosse</t>
  </si>
  <si>
    <t>Star Spawn Hulk</t>
  </si>
  <si>
    <t>Rejeton stellaire, frissonneur</t>
  </si>
  <si>
    <t>Star Spawn Grue</t>
  </si>
  <si>
    <t>Rejeton stellaire, mage des larves</t>
  </si>
  <si>
    <t>Star Spawn Larva Mage</t>
  </si>
  <si>
    <t>Rejeton stellaire, mutileur</t>
  </si>
  <si>
    <t>Star Spawn Mangler</t>
  </si>
  <si>
    <t>Rejeton stellaire, prophète</t>
  </si>
  <si>
    <t>Star Spawn Seer</t>
  </si>
  <si>
    <t>Rémorhaz</t>
  </si>
  <si>
    <t>Remorhaz</t>
  </si>
  <si>
    <t>Rémorhaz, jeune</t>
  </si>
  <si>
    <t>Young Remorhaz</t>
  </si>
  <si>
    <t>Requin de récif</t>
  </si>
  <si>
    <t>Reef Shark</t>
  </si>
  <si>
    <t>Requin géant</t>
  </si>
  <si>
    <t>Giant Shark</t>
  </si>
  <si>
    <t>Requin-chasseur</t>
  </si>
  <si>
    <t>Hunter Shark</t>
  </si>
  <si>
    <t>Résineux infecté</t>
  </si>
  <si>
    <t>Needle Blight</t>
  </si>
  <si>
    <t>Revenant</t>
  </si>
  <si>
    <t>Rhinocéros</t>
  </si>
  <si>
    <t>Rhinoceros</t>
  </si>
  <si>
    <t>Roc</t>
  </si>
  <si>
    <t>Roi/reine lézard</t>
  </si>
  <si>
    <t>Lizard King/Queen</t>
  </si>
  <si>
    <t>Rothé zombi</t>
  </si>
  <si>
    <t>Rothé Zombie</t>
  </si>
  <si>
    <t>Roturier</t>
  </si>
  <si>
    <t>Commoner</t>
  </si>
  <si>
    <t>Rotz</t>
  </si>
  <si>
    <t>Rutterkin</t>
  </si>
  <si>
    <t>Sahuagin</t>
  </si>
  <si>
    <t>Humanoïde (sahuagin)</t>
  </si>
  <si>
    <t>Sahuagin, baron</t>
  </si>
  <si>
    <t>Sahuagin Baron</t>
  </si>
  <si>
    <t>Sahuagin, prêtresse</t>
  </si>
  <si>
    <t>Sahuagin Priestess</t>
  </si>
  <si>
    <t>Sahuagin, sorcier d'Uk'otoa</t>
  </si>
  <si>
    <t>Sahuagin, warlock of Uk'otoa</t>
  </si>
  <si>
    <t>Salamandre</t>
  </si>
  <si>
    <t>Salamander</t>
  </si>
  <si>
    <t>Salamandre du givre</t>
  </si>
  <si>
    <t>Frost Salamander</t>
  </si>
  <si>
    <t>Sanglier</t>
  </si>
  <si>
    <t>Boar</t>
  </si>
  <si>
    <t>Sanglier géant</t>
  </si>
  <si>
    <t>Giant Boar</t>
  </si>
  <si>
    <t>Sanglier-garou</t>
  </si>
  <si>
    <t>Wereboar</t>
  </si>
  <si>
    <t>Sanuya</t>
  </si>
  <si>
    <t>Satyre</t>
  </si>
  <si>
    <t>Satyr</t>
  </si>
  <si>
    <t>Sauteur géant</t>
  </si>
  <si>
    <t>Giant Strider</t>
  </si>
  <si>
    <t>Scorpion</t>
  </si>
  <si>
    <t>Scorpion géant</t>
  </si>
  <si>
    <t>Giant Scorpion</t>
  </si>
  <si>
    <t>Seigneur de guerre</t>
  </si>
  <si>
    <t>Warlord</t>
  </si>
  <si>
    <t>Seigneur des crânes</t>
  </si>
  <si>
    <t>Skull Lord</t>
  </si>
  <si>
    <t>Seigneur momie</t>
  </si>
  <si>
    <t>Mummy Lord</t>
  </si>
  <si>
    <t>Selkie</t>
  </si>
  <si>
    <t>Sentinelle d'eau</t>
  </si>
  <si>
    <t>Water Weird</t>
  </si>
  <si>
    <t>Serpent constricteur</t>
  </si>
  <si>
    <t>Constrictor Snake</t>
  </si>
  <si>
    <t>Serpent constricteur géant</t>
  </si>
  <si>
    <t>Giant Constrictor Snake</t>
  </si>
  <si>
    <t>Serpent de feu</t>
  </si>
  <si>
    <t>Fire Snake</t>
  </si>
  <si>
    <t>Serpent venimeux</t>
  </si>
  <si>
    <t>Poisonous Snake</t>
  </si>
  <si>
    <t>Serpent venimeux géant</t>
  </si>
  <si>
    <t>Giant Poisonous Snake</t>
  </si>
  <si>
    <t>Serpent volant</t>
  </si>
  <si>
    <t>Flying Snake</t>
  </si>
  <si>
    <t>Shadar-kai, danseur des ombres</t>
  </si>
  <si>
    <t>Shadow Dancer</t>
  </si>
  <si>
    <t>Shadar-kai, marchand d'âmes</t>
  </si>
  <si>
    <t>Soul Monger</t>
  </si>
  <si>
    <t>Shadar-kai, tisse-ombre</t>
  </si>
  <si>
    <t>Gloom Weaver</t>
  </si>
  <si>
    <t>Shoosuva</t>
  </si>
  <si>
    <t>Sibriex</t>
  </si>
  <si>
    <t>Singe géant</t>
  </si>
  <si>
    <t>Giant Ape</t>
  </si>
  <si>
    <t>Slaad bleu</t>
  </si>
  <si>
    <t>Blue Slaad</t>
  </si>
  <si>
    <t>Slaad funeste</t>
  </si>
  <si>
    <t>Death Slaad</t>
  </si>
  <si>
    <t>Aberration (métamorphe)</t>
  </si>
  <si>
    <t>Slaad gris</t>
  </si>
  <si>
    <t>Gray Slaad</t>
  </si>
  <si>
    <t>Slaad rouge</t>
  </si>
  <si>
    <t>Red Slaad</t>
  </si>
  <si>
    <t>Slaad vert</t>
  </si>
  <si>
    <t>Green Slaad</t>
  </si>
  <si>
    <t>Slaad, têtard</t>
  </si>
  <si>
    <t>Slaad Tadpole</t>
  </si>
  <si>
    <t>Solar</t>
  </si>
  <si>
    <t>Soldat karrnathien mort-vivant</t>
  </si>
  <si>
    <t>Karrnathi Undead Soldier</t>
  </si>
  <si>
    <t>Soldat outre-mort</t>
  </si>
  <si>
    <t>Undying Soldier</t>
  </si>
  <si>
    <t>Mort vivant</t>
  </si>
  <si>
    <t>Sombrelin</t>
  </si>
  <si>
    <t>Darkling</t>
  </si>
  <si>
    <t>Sombrelin, aîné</t>
  </si>
  <si>
    <t>Darkling Elder</t>
  </si>
  <si>
    <t>Sorcemort</t>
  </si>
  <si>
    <t>Deathlock</t>
  </si>
  <si>
    <t>Sorcemort, conspirateur</t>
  </si>
  <si>
    <t>Deathlock Mastermind</t>
  </si>
  <si>
    <t>Sorcemort, nécrophage</t>
  </si>
  <si>
    <t>Deathlock Wight</t>
  </si>
  <si>
    <t>Sorcier d'archifée</t>
  </si>
  <si>
    <t>Warlock of the Archfey</t>
  </si>
  <si>
    <t>Sorcier de fiélon</t>
  </si>
  <si>
    <t>Warlock of the fiend</t>
  </si>
  <si>
    <t>Sorcier de Grand Ancien</t>
  </si>
  <si>
    <t>Warlock of the Great Old One</t>
  </si>
  <si>
    <t>Spectateur</t>
  </si>
  <si>
    <t>Spectator</t>
  </si>
  <si>
    <t>Spectre</t>
  </si>
  <si>
    <t>Specter</t>
  </si>
  <si>
    <t>Spore gazeuse</t>
  </si>
  <si>
    <t>Gas Spore</t>
  </si>
  <si>
    <t>Squelette</t>
  </si>
  <si>
    <t>Skeleton</t>
  </si>
  <si>
    <t>Stirge</t>
  </si>
  <si>
    <t>Strahd von Zarovich</t>
  </si>
  <si>
    <t>Mort-vivant (métamorphe)</t>
  </si>
  <si>
    <t>Succube</t>
  </si>
  <si>
    <t>Succubus</t>
  </si>
  <si>
    <t>Sul Khatesh</t>
  </si>
  <si>
    <t>Sylvanien</t>
  </si>
  <si>
    <t>Treant</t>
  </si>
  <si>
    <t>Tabaxi, chasseur</t>
  </si>
  <si>
    <t>Tabaxi Hunter</t>
  </si>
  <si>
    <t>Humanoïde (tabaxi)</t>
  </si>
  <si>
    <t>Tabaxi, ménestrel</t>
  </si>
  <si>
    <t>Tabaxi Minstrel</t>
  </si>
  <si>
    <t>Tanarukk</t>
  </si>
  <si>
    <t>Fiélon (démon, orque)</t>
  </si>
  <si>
    <t>Tapis étouffant</t>
  </si>
  <si>
    <t>Rug of Smothering</t>
  </si>
  <si>
    <t>Tarasque</t>
  </si>
  <si>
    <t>Tarrasque</t>
  </si>
  <si>
    <t>Tarkanan, assassin</t>
  </si>
  <si>
    <t>Tarkanan Assassin</t>
  </si>
  <si>
    <t>Témoin spirituel</t>
  </si>
  <si>
    <t>Mindwitness</t>
  </si>
  <si>
    <t>Tempête, vénérable</t>
  </si>
  <si>
    <t>Elder Tempest</t>
  </si>
  <si>
    <t>Ténébreux</t>
  </si>
  <si>
    <t>Nightwalker</t>
  </si>
  <si>
    <t>Teril</t>
  </si>
  <si>
    <t>Tertre errant</t>
  </si>
  <si>
    <t>Shambling Mound</t>
  </si>
  <si>
    <t>Tête de mort de Bhaal</t>
  </si>
  <si>
    <t>Death's Head of Bhaal</t>
  </si>
  <si>
    <t>Thaumartisan</t>
  </si>
  <si>
    <t>Magewright</t>
  </si>
  <si>
    <t>Thri-kreen</t>
  </si>
  <si>
    <t>Humanoïde (thri-kreen)</t>
  </si>
  <si>
    <t>Tiamat</t>
  </si>
  <si>
    <t>Tigre</t>
  </si>
  <si>
    <t>Tiger</t>
  </si>
  <si>
    <t>Tigre à dents de sabre</t>
  </si>
  <si>
    <t>Saber-Toothed Tiger</t>
  </si>
  <si>
    <t>Tigre-garou</t>
  </si>
  <si>
    <t>Weretiger</t>
  </si>
  <si>
    <t>Titivilus</t>
  </si>
  <si>
    <t>Tlincalli</t>
  </si>
  <si>
    <t>Tortue gargantuesque</t>
  </si>
  <si>
    <t>Horizonback Tortoise</t>
  </si>
  <si>
    <t>Tortuga</t>
  </si>
  <si>
    <t>Tortle</t>
  </si>
  <si>
    <t>Humanoïde (tortuga)</t>
  </si>
  <si>
    <t>Tortuga, druide</t>
  </si>
  <si>
    <t>Tortle Druid</t>
  </si>
  <si>
    <t>Torve</t>
  </si>
  <si>
    <t>Grimlock</t>
  </si>
  <si>
    <t>Humanoïde (torve)</t>
  </si>
  <si>
    <t>Transmutateur</t>
  </si>
  <si>
    <t>Transmuter</t>
  </si>
  <si>
    <t>Traqueur des ténèbres</t>
  </si>
  <si>
    <t>Gloomstalker</t>
  </si>
  <si>
    <t>Traqueur gluant</t>
  </si>
  <si>
    <t>Slithering Tracker</t>
  </si>
  <si>
    <t>Traqueur invisible</t>
  </si>
  <si>
    <t>Invisible Stalker</t>
  </si>
  <si>
    <t>Tricératops</t>
  </si>
  <si>
    <t>Triceratops</t>
  </si>
  <si>
    <t>Tridrone</t>
  </si>
  <si>
    <t>Triton du feu, guerrier</t>
  </si>
  <si>
    <t>Firenewt Warrior</t>
  </si>
  <si>
    <t>Humanoïde (triton du feu)</t>
  </si>
  <si>
    <t>Triton du feu, sorcier d'Imix</t>
  </si>
  <si>
    <t>Firenewt Warlock of Imix</t>
  </si>
  <si>
    <t>Tritsir</t>
  </si>
  <si>
    <t>Troglodyte</t>
  </si>
  <si>
    <t>Humanoïde (troglodyte)</t>
  </si>
  <si>
    <t>Troll</t>
  </si>
  <si>
    <t>Troll pourrissant</t>
  </si>
  <si>
    <t>Rot Troll</t>
  </si>
  <si>
    <t>Troll psychique</t>
  </si>
  <si>
    <t>Spirit Troll</t>
  </si>
  <si>
    <t>Troll sanguinaire</t>
  </si>
  <si>
    <t>Dire Troll</t>
  </si>
  <si>
    <t>Troll venin</t>
  </si>
  <si>
    <t>Venom Troll</t>
  </si>
  <si>
    <t>Tyramort</t>
  </si>
  <si>
    <t>Death Tyrant</t>
  </si>
  <si>
    <t>Tyrannoeil</t>
  </si>
  <si>
    <t>Beholder</t>
  </si>
  <si>
    <t>Tyrannoeil zombi</t>
  </si>
  <si>
    <t>Beholder Zombie</t>
  </si>
  <si>
    <t>Tyrannosaure</t>
  </si>
  <si>
    <t>Tyrannosaurus Rex</t>
  </si>
  <si>
    <t>Udaak</t>
  </si>
  <si>
    <t>Ulitharid</t>
  </si>
  <si>
    <t>Ultroloth</t>
  </si>
  <si>
    <t>Vache</t>
  </si>
  <si>
    <t>Cow</t>
  </si>
  <si>
    <t>Vajra Safahr</t>
  </si>
  <si>
    <t>Vampire</t>
  </si>
  <si>
    <t>Vampirien</t>
  </si>
  <si>
    <t>Vampire Spawn</t>
  </si>
  <si>
    <t>Vargouille</t>
  </si>
  <si>
    <t>Vase grise</t>
  </si>
  <si>
    <t>Gray Ooze</t>
  </si>
  <si>
    <t>Vautour</t>
  </si>
  <si>
    <t>Vulture</t>
  </si>
  <si>
    <t>Vautour géant</t>
  </si>
  <si>
    <t>Giant Vulture</t>
  </si>
  <si>
    <t>Végépygmée</t>
  </si>
  <si>
    <t>Vegepygmy</t>
  </si>
  <si>
    <t>Végépygmée, chef</t>
  </si>
  <si>
    <t>Vegepygmy Chief</t>
  </si>
  <si>
    <t>Vélociraptor</t>
  </si>
  <si>
    <t>Velociraptor</t>
  </si>
  <si>
    <t>Ver du givre</t>
  </si>
  <si>
    <t>Frost Worm</t>
  </si>
  <si>
    <t>Ver pourpre</t>
  </si>
  <si>
    <t>Purple Worm</t>
  </si>
  <si>
    <t>Vétéran</t>
  </si>
  <si>
    <t>Veteran</t>
  </si>
  <si>
    <t>Viplo</t>
  </si>
  <si>
    <t>Humanoïde (halfelin)</t>
  </si>
  <si>
    <t>Vissepince</t>
  </si>
  <si>
    <t>Meenlock</t>
  </si>
  <si>
    <t>Vrock</t>
  </si>
  <si>
    <t>Wastrilith</t>
  </si>
  <si>
    <t>Wiverne</t>
  </si>
  <si>
    <t>Wyvern</t>
  </si>
  <si>
    <t>Worg</t>
  </si>
  <si>
    <t>Xorn</t>
  </si>
  <si>
    <t>Xvart</t>
  </si>
  <si>
    <t>Humanoïde (xvart)</t>
  </si>
  <si>
    <t>Xvart, sorcier de Raxivort</t>
  </si>
  <si>
    <t>Xvart Warlock of Raxivort</t>
  </si>
  <si>
    <t>Yagnoloth</t>
  </si>
  <si>
    <t>Yeenoghu</t>
  </si>
  <si>
    <t>Yéti</t>
  </si>
  <si>
    <t>Yeti</t>
  </si>
  <si>
    <t>Yéti abominable</t>
  </si>
  <si>
    <t>Abominable Yeti</t>
  </si>
  <si>
    <t>Yochlol</t>
  </si>
  <si>
    <t>Yuan-ti, abomination</t>
  </si>
  <si>
    <t>Yuan-ti Abomination</t>
  </si>
  <si>
    <t>Créature monstrueuse (métamorphe, yuan-ti)</t>
  </si>
  <si>
    <t>Yuan-ti, anathème</t>
  </si>
  <si>
    <t>Yuan-ti Anathema</t>
  </si>
  <si>
    <t>Yuan-ti, annonciateur de cauchemars</t>
  </si>
  <si>
    <t>Yuan-ti Nightmare Speaker</t>
  </si>
  <si>
    <t>Yuan-ti, chuchoteur de consciences</t>
  </si>
  <si>
    <t>Yuan-ti Mind Whisperer</t>
  </si>
  <si>
    <t>Yuan-ti, garde des couvés</t>
  </si>
  <si>
    <t>Yuan-ti Broodguard</t>
  </si>
  <si>
    <t>Yuan-ti, maître des fosses</t>
  </si>
  <si>
    <t>Yuan-ti Pit Master</t>
  </si>
  <si>
    <t>Yuan-ti, malison</t>
  </si>
  <si>
    <t>Yuan-ti Malison</t>
  </si>
  <si>
    <t>Yuan-ti, sang-pur</t>
  </si>
  <si>
    <t>Yuan-ti Pureblood</t>
  </si>
  <si>
    <t>Zaratan</t>
  </si>
  <si>
    <t>Zariel</t>
  </si>
  <si>
    <t>Zombi</t>
  </si>
  <si>
    <t>Zombie</t>
  </si>
  <si>
    <t>Zombi desséché</t>
  </si>
  <si>
    <t>Husk Zombie</t>
  </si>
  <si>
    <t>Zuggtmoy</t>
  </si>
  <si>
    <t>"1/4"</t>
  </si>
  <si>
    <t>"1/8"</t>
  </si>
  <si>
    <t>"1/2"</t>
  </si>
  <si>
    <t>Sous race</t>
  </si>
  <si>
    <t>Emplacements bonus</t>
  </si>
  <si>
    <t>Classes d'emplacement bonus</t>
  </si>
  <si>
    <t>Sorts</t>
  </si>
  <si>
    <t>"Thaumaturgie"</t>
  </si>
  <si>
    <t>"Représailles infernales"</t>
  </si>
  <si>
    <t>"Ténèbres"</t>
  </si>
  <si>
    <t>"Illusion mineure"</t>
  </si>
  <si>
    <t>"Lumière"</t>
  </si>
  <si>
    <t>"MAGICIAN"</t>
  </si>
  <si>
    <t>"BARD", "CLERK", "DRUID", "SORCERER", "WARRIOR", "MAGICIAN", "PALADIN", "PROWLER", "WILY", "WIZARD"</t>
  </si>
  <si>
    <t>"BARD", "DRUID", "ARCHFAIRY"</t>
  </si>
  <si>
    <t>"BARD", "SORCERER", "MAGICIAN", "OCCULT_KNIGHT", "ARCANE_SWINDLER", "ARCHFAIRY"</t>
  </si>
  <si>
    <t>"BARD", "CLERK", "ARCHFAIRY"</t>
  </si>
  <si>
    <t>"SORCERER", "MAGICIAN", "OCCULT_KNIGHT", "ARCANE_SWINDLER", "ARCHFAIRY"</t>
  </si>
  <si>
    <t>"BARD", "DRUID", "PROWLER", "ARCHFAIRY"</t>
  </si>
  <si>
    <t>"CLERK", "PALADIN", "FIENDISH"</t>
  </si>
  <si>
    <t>"SORCERER", "MAGICIAN", "OCCULT_KNIGHT", "ARCANE_SWINDLER", "FIENDISH"</t>
  </si>
  <si>
    <t>"BARD", "CLERK", "SORCERER", "MAGICIAN", "OCCULT_KNIGHT", "ARCANE_SWINDLER", "FIENDISH"</t>
  </si>
  <si>
    <t>"BARD", "SORCERER", "MAGICIAN", "OCCULT_KNIGHT", "ARCANE_SWINDLER", "FIENDISH"</t>
  </si>
  <si>
    <t>"MAGICIAN", "OCCULT_KNIGHT", "ARCANE_SWINDLER", "FIENDISH"</t>
  </si>
  <si>
    <t>"DRUID", "SORCERER", "MAGICIAN", "OCCULT_KNIGHT", "ARCANE_SWINDLER", "FIENDISH"</t>
  </si>
  <si>
    <t xml:space="preserve"> "CLERK", "FIENDISH"</t>
  </si>
  <si>
    <t>"BARD", "MAGICIAN", "OCCULT_KNIGHT", "ARCANE_SWINDLER", "GREAT_OLD"</t>
  </si>
  <si>
    <t>"BARD", "GREAT_OLD"</t>
  </si>
  <si>
    <t>"BARD", "SORCERER", "MAGICIAN", "OCCULT_KNIGHT", "ARCANE_SWINDLER", "GREAT_OLD"</t>
  </si>
  <si>
    <t>"BARD", "SORCERER", "MAGICIAN", "OCCULT_KNIGHT", "ARCANE_SWINDLER", "ARCHFAIRY", "GREAT_OLD"</t>
  </si>
  <si>
    <t>"BARD",  "CLERK", "SORCERER", "MAGICIAN", "OCCULT_KNIGHT", "ARCANE_SWINDLER", "GREAT_OLD"</t>
  </si>
  <si>
    <t>"BARD",  "CLERK", "MAGICIAN", "OCCULT_KNIGHT", "ARCANE_SWINDLER", "GREAT_OLD"</t>
  </si>
  <si>
    <t>"DRUID", "SORCERER", "ARCHFAIRY", "GREAT_OLD"</t>
  </si>
  <si>
    <t>"MAGICIAN", "OCCULT_KNIGHT", "ARCANE_SWINDLER", "GREAT_OLD"</t>
  </si>
  <si>
    <t>"SORCERER", "MAGICIAN", "OCCULT_KNIGHT", "ARCANE_SWINDLER", "GREAT_OLD"</t>
  </si>
  <si>
    <t>SpellsComplements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</si>
</sst>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34">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11"/>
      <color rgb="FF000000"/>
      <name val="Calibri"/>
      <family val="2"/>
      <scheme val="minor"/>
    </font>
    <font>
      <b/>
      <sz val="10"/>
      <color theme="1"/>
      <name val="Inherit"/>
    </font>
    <font>
      <sz val="10"/>
      <color theme="1"/>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
      <b/>
      <sz val="8"/>
      <color rgb="FF000000"/>
      <name val="Verdana"/>
      <family val="2"/>
    </font>
    <font>
      <sz val="8"/>
      <color rgb="FF000000"/>
      <name val="Verdana"/>
      <family val="2"/>
    </font>
    <font>
      <b/>
      <sz val="8"/>
      <color theme="0"/>
      <name val="Verdana"/>
      <family val="2"/>
    </font>
  </fonts>
  <fills count="12">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rgb="FFEEEEEE"/>
        <bgColor indexed="64"/>
      </patternFill>
    </fill>
  </fills>
  <borders count="4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73">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Font="1"/>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3"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13" fillId="4" borderId="0" xfId="0" applyFont="1" applyFill="1" applyAlignment="1">
      <alignment vertical="top" wrapText="1"/>
    </xf>
    <xf numFmtId="0" fontId="15"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15" fillId="4" borderId="0" xfId="0" applyFont="1" applyFill="1" applyAlignment="1">
      <alignment vertical="top" wrapText="1"/>
    </xf>
    <xf numFmtId="0" fontId="16" fillId="2" borderId="0" xfId="0" applyFont="1" applyFill="1" applyAlignment="1">
      <alignment vertical="top" wrapText="1"/>
    </xf>
    <xf numFmtId="0" fontId="0" fillId="0" borderId="0" xfId="0" applyAlignment="1">
      <alignment vertical="top"/>
    </xf>
    <xf numFmtId="0" fontId="12" fillId="0" borderId="0" xfId="0" applyFont="1" applyAlignment="1">
      <alignment vertical="top"/>
    </xf>
    <xf numFmtId="0" fontId="13" fillId="0" borderId="0" xfId="0" applyFont="1" applyFill="1" applyBorder="1" applyAlignment="1">
      <alignment vertical="top" wrapText="1"/>
    </xf>
    <xf numFmtId="0" fontId="13" fillId="0" borderId="0" xfId="0" applyFont="1" applyFill="1" applyBorder="1" applyAlignment="1">
      <alignment horizontal="right" vertical="top" wrapText="1"/>
    </xf>
    <xf numFmtId="0" fontId="12" fillId="0" borderId="0" xfId="0" applyFont="1"/>
    <xf numFmtId="0" fontId="14"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13" fillId="5" borderId="0" xfId="0" applyFont="1" applyFill="1" applyAlignment="1">
      <alignment vertical="top" wrapText="1"/>
    </xf>
    <xf numFmtId="0" fontId="13" fillId="4" borderId="0" xfId="0" applyFont="1" applyFill="1" applyAlignment="1">
      <alignment horizontal="right" vertical="top" wrapText="1"/>
    </xf>
    <xf numFmtId="0" fontId="13" fillId="4" borderId="0" xfId="0" applyFont="1" applyFill="1" applyAlignment="1">
      <alignment horizontal="center" vertical="top" wrapText="1"/>
    </xf>
    <xf numFmtId="0" fontId="13" fillId="5" borderId="0" xfId="0" applyFont="1" applyFill="1" applyAlignment="1">
      <alignment horizontal="right" vertical="top" wrapText="1"/>
    </xf>
    <xf numFmtId="0" fontId="16" fillId="2" borderId="0" xfId="0" applyFont="1" applyFill="1" applyAlignment="1">
      <alignment horizontal="center" vertical="top" wrapText="1"/>
    </xf>
    <xf numFmtId="0" fontId="16"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17" fillId="9" borderId="12" xfId="0" applyFont="1" applyFill="1" applyBorder="1" applyAlignment="1">
      <alignment horizontal="center"/>
    </xf>
    <xf numFmtId="0" fontId="13" fillId="4" borderId="0" xfId="0" applyFont="1" applyFill="1" applyBorder="1" applyAlignment="1">
      <alignment horizontal="center" vertical="top" wrapText="1"/>
    </xf>
    <xf numFmtId="0" fontId="13" fillId="4" borderId="4" xfId="0" applyFont="1" applyFill="1" applyBorder="1" applyAlignment="1">
      <alignment horizontal="center" vertical="top" wrapText="1"/>
    </xf>
    <xf numFmtId="0" fontId="11"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11" fillId="0" borderId="0" xfId="0" applyFont="1" applyBorder="1" applyAlignment="1">
      <alignment horizontal="center" vertical="top" wrapText="1"/>
    </xf>
    <xf numFmtId="0" fontId="11" fillId="0" borderId="1" xfId="0" applyFont="1" applyBorder="1" applyAlignment="1">
      <alignment horizontal="center" vertical="top" wrapText="1"/>
    </xf>
    <xf numFmtId="0" fontId="2" fillId="4" borderId="1" xfId="0" applyFont="1" applyFill="1" applyBorder="1" applyAlignment="1">
      <alignment vertical="top" wrapText="1"/>
    </xf>
    <xf numFmtId="0" fontId="10" fillId="4" borderId="10" xfId="0" applyFont="1" applyFill="1" applyBorder="1" applyAlignment="1">
      <alignment horizontal="center" vertical="top" wrapText="1"/>
    </xf>
    <xf numFmtId="0" fontId="10" fillId="4" borderId="1" xfId="0" applyFont="1" applyFill="1" applyBorder="1" applyAlignment="1">
      <alignment horizontal="center" vertical="top" wrapText="1"/>
    </xf>
    <xf numFmtId="0" fontId="16" fillId="9" borderId="12" xfId="0" applyFont="1" applyFill="1" applyBorder="1" applyAlignment="1">
      <alignment horizontal="center" wrapText="1"/>
    </xf>
    <xf numFmtId="0" fontId="11" fillId="5" borderId="9" xfId="0" applyFont="1" applyFill="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7" fillId="9" borderId="14" xfId="0" applyFont="1" applyFill="1" applyBorder="1" applyAlignment="1">
      <alignment horizontal="center"/>
    </xf>
    <xf numFmtId="0" fontId="10" fillId="4" borderId="15" xfId="0" applyFont="1" applyFill="1" applyBorder="1" applyAlignment="1">
      <alignment horizontal="center" vertical="top" wrapText="1"/>
    </xf>
    <xf numFmtId="0" fontId="11" fillId="5" borderId="16" xfId="0" applyFont="1" applyFill="1" applyBorder="1" applyAlignment="1">
      <alignment vertical="top" wrapText="1"/>
    </xf>
    <xf numFmtId="0" fontId="10" fillId="4" borderId="18" xfId="0" applyFont="1" applyFill="1" applyBorder="1" applyAlignment="1">
      <alignment horizontal="center" vertical="top" wrapText="1"/>
    </xf>
    <xf numFmtId="0" fontId="13" fillId="4" borderId="16" xfId="0" applyFont="1" applyFill="1" applyBorder="1" applyAlignment="1">
      <alignment horizontal="center" vertical="top" wrapText="1"/>
    </xf>
    <xf numFmtId="0" fontId="2" fillId="5" borderId="19" xfId="0" applyFont="1" applyFill="1" applyBorder="1" applyAlignment="1">
      <alignment horizontal="center" vertical="top" wrapText="1"/>
    </xf>
    <xf numFmtId="0" fontId="2" fillId="5" borderId="16" xfId="0" applyFont="1" applyFill="1" applyBorder="1" applyAlignment="1">
      <alignment vertical="top" wrapText="1"/>
    </xf>
    <xf numFmtId="0" fontId="2" fillId="4" borderId="19" xfId="0" applyFont="1" applyFill="1" applyBorder="1" applyAlignment="1">
      <alignment horizontal="center" vertical="top" wrapText="1"/>
    </xf>
    <xf numFmtId="0" fontId="2" fillId="4" borderId="18" xfId="0" applyFont="1" applyFill="1" applyBorder="1" applyAlignment="1">
      <alignment horizontal="center" vertical="top" wrapText="1"/>
    </xf>
    <xf numFmtId="0" fontId="2" fillId="5" borderId="16" xfId="0" applyFont="1" applyFill="1" applyBorder="1" applyAlignment="1">
      <alignment horizontal="center" vertical="top" wrapText="1"/>
    </xf>
    <xf numFmtId="0" fontId="16" fillId="9" borderId="14" xfId="0" applyFont="1" applyFill="1" applyBorder="1" applyAlignment="1">
      <alignment horizontal="center" wrapText="1"/>
    </xf>
    <xf numFmtId="0" fontId="13" fillId="4" borderId="2" xfId="0" applyFont="1" applyFill="1" applyBorder="1" applyAlignment="1">
      <alignment horizontal="center" vertical="top" wrapText="1"/>
    </xf>
    <xf numFmtId="0" fontId="17" fillId="9" borderId="11" xfId="0" applyFont="1" applyFill="1" applyBorder="1" applyAlignment="1">
      <alignment horizontal="center"/>
    </xf>
    <xf numFmtId="0" fontId="11" fillId="5" borderId="19" xfId="0" applyFont="1" applyFill="1" applyBorder="1" applyAlignment="1">
      <alignment horizontal="center" vertical="top" wrapText="1"/>
    </xf>
    <xf numFmtId="0" fontId="11" fillId="0" borderId="19" xfId="0" applyFont="1" applyBorder="1" applyAlignment="1">
      <alignment horizontal="center" vertical="top" wrapText="1"/>
    </xf>
    <xf numFmtId="0" fontId="11" fillId="0" borderId="18" xfId="0" applyFont="1" applyBorder="1" applyAlignment="1">
      <alignment horizontal="center" vertical="top" wrapText="1"/>
    </xf>
    <xf numFmtId="0" fontId="2" fillId="5" borderId="16" xfId="0" applyFont="1" applyFill="1" applyBorder="1" applyAlignment="1">
      <alignment horizontal="left" vertical="top" wrapText="1"/>
    </xf>
    <xf numFmtId="0" fontId="13" fillId="4" borderId="20" xfId="0" applyFont="1" applyFill="1" applyBorder="1" applyAlignment="1">
      <alignment horizontal="center" vertical="top" wrapText="1"/>
    </xf>
    <xf numFmtId="0" fontId="11" fillId="5" borderId="0" xfId="0" applyFont="1" applyFill="1" applyBorder="1" applyAlignment="1">
      <alignment vertical="top" wrapText="1"/>
    </xf>
    <xf numFmtId="0" fontId="11" fillId="0" borderId="0" xfId="0" applyFont="1" applyBorder="1" applyAlignment="1">
      <alignment vertical="top" wrapText="1"/>
    </xf>
    <xf numFmtId="0" fontId="11" fillId="0" borderId="1" xfId="0" applyFont="1" applyBorder="1" applyAlignment="1">
      <alignment vertical="top" wrapText="1"/>
    </xf>
    <xf numFmtId="0" fontId="17"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18" fillId="0" borderId="3" xfId="0" applyFont="1" applyBorder="1" applyAlignment="1">
      <alignment horizontal="justify" vertical="center" wrapText="1"/>
    </xf>
    <xf numFmtId="0" fontId="18" fillId="0" borderId="4" xfId="0" applyFont="1" applyBorder="1" applyAlignment="1">
      <alignment horizontal="justify" vertical="center" wrapText="1"/>
    </xf>
    <xf numFmtId="0" fontId="18" fillId="0" borderId="5" xfId="0" applyFont="1" applyBorder="1" applyAlignment="1">
      <alignment horizontal="justify" vertical="center" wrapText="1"/>
    </xf>
    <xf numFmtId="0" fontId="17" fillId="9" borderId="0" xfId="0" applyFont="1" applyFill="1"/>
    <xf numFmtId="0" fontId="16"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11" fillId="5" borderId="0" xfId="0" applyNumberFormat="1" applyFont="1" applyFill="1" applyBorder="1" applyAlignment="1">
      <alignment horizontal="left" vertical="top" wrapText="1"/>
    </xf>
    <xf numFmtId="166" fontId="11" fillId="0" borderId="0" xfId="0" applyNumberFormat="1" applyFont="1" applyBorder="1" applyAlignment="1">
      <alignment horizontal="left" vertical="top" wrapText="1"/>
    </xf>
    <xf numFmtId="166" fontId="11"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22" fillId="0" borderId="0" xfId="0" applyFont="1" applyAlignment="1">
      <alignment vertical="top"/>
    </xf>
    <xf numFmtId="0" fontId="1" fillId="9" borderId="0" xfId="0" applyFont="1" applyFill="1" applyAlignment="1">
      <alignment vertical="top"/>
    </xf>
    <xf numFmtId="0" fontId="19" fillId="0" borderId="0" xfId="0" applyFont="1" applyAlignment="1">
      <alignment vertical="top"/>
    </xf>
    <xf numFmtId="0" fontId="21" fillId="0" borderId="0" xfId="0" applyFont="1" applyAlignment="1">
      <alignment vertical="top"/>
    </xf>
    <xf numFmtId="0" fontId="20" fillId="0" borderId="0" xfId="0" applyFont="1" applyAlignment="1">
      <alignment vertical="top"/>
    </xf>
    <xf numFmtId="0" fontId="23" fillId="0" borderId="0" xfId="0" applyFont="1" applyAlignment="1">
      <alignment vertical="top"/>
    </xf>
    <xf numFmtId="0" fontId="24" fillId="0" borderId="0" xfId="0" applyFont="1" applyAlignment="1">
      <alignment vertical="top"/>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25" fillId="7" borderId="0" xfId="0" applyFont="1" applyFill="1" applyAlignment="1">
      <alignment vertical="top"/>
    </xf>
    <xf numFmtId="0" fontId="26" fillId="7" borderId="0" xfId="0" applyFont="1" applyFill="1" applyAlignment="1">
      <alignment vertical="top"/>
    </xf>
    <xf numFmtId="0" fontId="12" fillId="7" borderId="0" xfId="0" applyFont="1" applyFill="1" applyAlignment="1">
      <alignment vertical="top"/>
    </xf>
    <xf numFmtId="0" fontId="27" fillId="7" borderId="0" xfId="0" applyFont="1" applyFill="1" applyAlignment="1">
      <alignment vertical="top"/>
    </xf>
    <xf numFmtId="0" fontId="28"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12" fillId="0" borderId="0" xfId="0" applyNumberFormat="1" applyFont="1" applyBorder="1"/>
    <xf numFmtId="165" fontId="12" fillId="3" borderId="0" xfId="0" applyNumberFormat="1" applyFont="1" applyFill="1" applyBorder="1"/>
    <xf numFmtId="0" fontId="1" fillId="2" borderId="11" xfId="0" applyFont="1" applyFill="1" applyBorder="1"/>
    <xf numFmtId="0" fontId="1" fillId="6" borderId="21" xfId="0" applyFont="1" applyFill="1" applyBorder="1"/>
    <xf numFmtId="0" fontId="1" fillId="6" borderId="12" xfId="0" applyFont="1" applyFill="1" applyBorder="1"/>
    <xf numFmtId="0" fontId="1" fillId="6" borderId="22"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1" xfId="0" applyFont="1" applyFill="1" applyBorder="1"/>
    <xf numFmtId="0" fontId="1" fillId="6" borderId="12" xfId="0" applyFont="1" applyFill="1" applyBorder="1"/>
    <xf numFmtId="0" fontId="17" fillId="9" borderId="0"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11"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16"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11" fillId="7" borderId="2" xfId="0" applyFont="1" applyFill="1" applyBorder="1" applyAlignment="1">
      <alignment horizontal="center" vertical="top" wrapText="1"/>
    </xf>
    <xf numFmtId="0" fontId="0" fillId="7" borderId="8" xfId="0" applyFont="1" applyFill="1" applyBorder="1"/>
    <xf numFmtId="0" fontId="11"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6" xfId="0" applyFont="1" applyFill="1" applyBorder="1" applyAlignment="1">
      <alignment horizontal="center" vertical="top" wrapText="1"/>
    </xf>
    <xf numFmtId="164" fontId="0" fillId="0" borderId="0" xfId="0" applyNumberFormat="1"/>
    <xf numFmtId="0" fontId="0" fillId="0" borderId="0" xfId="0" applyAlignment="1"/>
    <xf numFmtId="0" fontId="17" fillId="9" borderId="0" xfId="0" applyFont="1" applyFill="1" applyAlignment="1"/>
    <xf numFmtId="0" fontId="0" fillId="0" borderId="3" xfId="0" applyBorder="1" applyAlignment="1"/>
    <xf numFmtId="0" fontId="0" fillId="0" borderId="4" xfId="0" applyBorder="1" applyAlignment="1"/>
    <xf numFmtId="0" fontId="12"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12"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3" xfId="0" applyBorder="1"/>
    <xf numFmtId="0" fontId="0" fillId="0" borderId="24" xfId="0" applyBorder="1"/>
    <xf numFmtId="0" fontId="0" fillId="0" borderId="25" xfId="0" applyBorder="1" applyAlignment="1"/>
    <xf numFmtId="0" fontId="0" fillId="0" borderId="24" xfId="0" applyFont="1" applyFill="1" applyBorder="1"/>
    <xf numFmtId="0" fontId="0" fillId="0" borderId="25" xfId="0" applyFont="1" applyFill="1" applyBorder="1" applyAlignment="1"/>
    <xf numFmtId="0" fontId="0" fillId="0" borderId="23" xfId="0" applyFill="1" applyBorder="1"/>
    <xf numFmtId="0" fontId="0" fillId="0" borderId="24" xfId="0" applyFill="1" applyBorder="1"/>
    <xf numFmtId="0" fontId="12" fillId="0" borderId="24" xfId="0" applyFont="1" applyFill="1" applyBorder="1"/>
    <xf numFmtId="0" fontId="0" fillId="0" borderId="25" xfId="0" applyFill="1" applyBorder="1" applyAlignment="1"/>
    <xf numFmtId="0" fontId="7" fillId="0" borderId="24" xfId="0" applyFont="1" applyBorder="1"/>
    <xf numFmtId="0" fontId="17" fillId="9" borderId="12" xfId="0" applyFont="1" applyFill="1" applyBorder="1" applyAlignment="1">
      <alignment horizontal="center"/>
    </xf>
    <xf numFmtId="0" fontId="30" fillId="0" borderId="4" xfId="0" applyFont="1" applyBorder="1" applyAlignment="1"/>
    <xf numFmtId="0" fontId="30" fillId="0" borderId="4" xfId="0" applyFont="1" applyFill="1" applyBorder="1" applyAlignment="1"/>
    <xf numFmtId="0" fontId="9" fillId="0" borderId="4" xfId="0" applyFont="1" applyBorder="1"/>
    <xf numFmtId="0" fontId="30" fillId="0" borderId="25" xfId="0" applyFont="1" applyBorder="1" applyAlignment="1"/>
    <xf numFmtId="0" fontId="7" fillId="0" borderId="4" xfId="0" applyFont="1" applyBorder="1" applyAlignment="1"/>
    <xf numFmtId="0" fontId="0" fillId="0" borderId="26" xfId="0" applyBorder="1"/>
    <xf numFmtId="0" fontId="0" fillId="0" borderId="27" xfId="0" applyBorder="1"/>
    <xf numFmtId="0" fontId="0" fillId="0" borderId="27" xfId="0" applyFill="1" applyBorder="1"/>
    <xf numFmtId="0" fontId="0" fillId="0" borderId="28" xfId="0" applyBorder="1" applyAlignment="1"/>
    <xf numFmtId="0" fontId="0" fillId="0" borderId="29" xfId="0"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Fill="1" applyBorder="1"/>
    <xf numFmtId="0" fontId="0" fillId="0" borderId="34" xfId="0" applyBorder="1"/>
    <xf numFmtId="0" fontId="0" fillId="0" borderId="35" xfId="0" applyBorder="1" applyAlignment="1"/>
    <xf numFmtId="0" fontId="0" fillId="0" borderId="24" xfId="0" applyBorder="1" applyAlignment="1"/>
    <xf numFmtId="0" fontId="0" fillId="0" borderId="36" xfId="0" applyBorder="1"/>
    <xf numFmtId="0" fontId="0" fillId="0" borderId="5" xfId="0" applyFill="1" applyBorder="1" applyAlignment="1"/>
    <xf numFmtId="0" fontId="0" fillId="0" borderId="37" xfId="0" applyBorder="1"/>
    <xf numFmtId="0" fontId="0" fillId="0" borderId="38" xfId="0" applyFill="1" applyBorder="1"/>
    <xf numFmtId="0" fontId="0" fillId="0" borderId="38" xfId="0" applyBorder="1"/>
    <xf numFmtId="0" fontId="0" fillId="0" borderId="39" xfId="0" applyFill="1" applyBorder="1" applyAlignment="1"/>
    <xf numFmtId="0" fontId="10" fillId="4" borderId="0" xfId="0" applyFont="1" applyFill="1" applyBorder="1" applyAlignment="1">
      <alignment horizontal="center" vertical="top" wrapText="1"/>
    </xf>
    <xf numFmtId="0" fontId="2" fillId="5" borderId="0" xfId="0" applyNumberFormat="1" applyFont="1" applyFill="1" applyAlignment="1">
      <alignment vertical="top"/>
    </xf>
    <xf numFmtId="0" fontId="2" fillId="4" borderId="0" xfId="0" applyNumberFormat="1" applyFont="1" applyFill="1" applyAlignment="1">
      <alignment vertical="top"/>
    </xf>
    <xf numFmtId="0" fontId="0" fillId="4" borderId="0" xfId="0" applyFill="1"/>
    <xf numFmtId="0" fontId="32" fillId="11" borderId="0" xfId="0" applyFont="1" applyFill="1" applyAlignment="1">
      <alignment vertical="center" wrapText="1"/>
    </xf>
    <xf numFmtId="0" fontId="5" fillId="11" borderId="0" xfId="1" applyFill="1" applyAlignment="1">
      <alignment vertical="center" wrapText="1"/>
    </xf>
    <xf numFmtId="0" fontId="32" fillId="4" borderId="0" xfId="0" applyFont="1" applyFill="1" applyAlignment="1">
      <alignment vertical="center" wrapText="1"/>
    </xf>
    <xf numFmtId="0" fontId="31" fillId="4" borderId="0" xfId="0" applyFont="1" applyFill="1" applyAlignment="1">
      <alignment vertical="center" wrapText="1"/>
    </xf>
    <xf numFmtId="0" fontId="32" fillId="4" borderId="0" xfId="0" applyFont="1" applyFill="1" applyAlignment="1">
      <alignment horizontal="center" vertical="center" wrapText="1"/>
    </xf>
    <xf numFmtId="0" fontId="31" fillId="11" borderId="0" xfId="0" applyFont="1" applyFill="1" applyAlignment="1">
      <alignment vertical="center" wrapText="1"/>
    </xf>
    <xf numFmtId="0" fontId="32" fillId="11" borderId="0" xfId="0" applyFont="1" applyFill="1" applyAlignment="1">
      <alignment horizontal="center" vertical="center" wrapText="1"/>
    </xf>
    <xf numFmtId="0" fontId="5" fillId="4" borderId="0" xfId="1" applyFill="1" applyAlignment="1">
      <alignment vertical="center" wrapText="1"/>
    </xf>
    <xf numFmtId="0" fontId="0" fillId="0" borderId="0" xfId="0" applyAlignment="1">
      <alignment horizontal="center"/>
    </xf>
    <xf numFmtId="0" fontId="0" fillId="0" borderId="0" xfId="0" applyAlignment="1">
      <alignment horizontal="left" vertical="top"/>
    </xf>
    <xf numFmtId="49" fontId="32" fillId="11" borderId="0" xfId="0" applyNumberFormat="1" applyFont="1" applyFill="1" applyAlignment="1">
      <alignment horizontal="center" vertical="center" wrapText="1"/>
    </xf>
    <xf numFmtId="49" fontId="32" fillId="4" borderId="0" xfId="0" applyNumberFormat="1" applyFont="1" applyFill="1" applyAlignment="1">
      <alignment horizontal="center" vertical="center" wrapText="1"/>
    </xf>
    <xf numFmtId="0" fontId="33" fillId="9" borderId="0" xfId="0" applyFont="1" applyFill="1" applyAlignment="1">
      <alignment horizontal="left" vertical="top" wrapText="1"/>
    </xf>
    <xf numFmtId="49" fontId="33" fillId="9" borderId="0" xfId="0" applyNumberFormat="1" applyFont="1" applyFill="1" applyAlignment="1">
      <alignment horizontal="left" vertical="top" wrapText="1"/>
    </xf>
    <xf numFmtId="0" fontId="33" fillId="9" borderId="0" xfId="0" applyFont="1" applyFill="1" applyAlignment="1">
      <alignment horizontal="center" vertical="top" wrapText="1"/>
    </xf>
    <xf numFmtId="0" fontId="0" fillId="0" borderId="3" xfId="0" applyBorder="1"/>
    <xf numFmtId="0" fontId="0" fillId="0" borderId="11" xfId="0" applyBorder="1"/>
    <xf numFmtId="0" fontId="0" fillId="0" borderId="12" xfId="0" applyBorder="1"/>
    <xf numFmtId="0" fontId="0" fillId="0" borderId="22" xfId="0" applyBorder="1"/>
    <xf numFmtId="0" fontId="0" fillId="0" borderId="12" xfId="0" applyFill="1" applyBorder="1"/>
    <xf numFmtId="0" fontId="1" fillId="6" borderId="21" xfId="0" applyFont="1" applyFill="1" applyBorder="1"/>
    <xf numFmtId="0" fontId="1" fillId="6" borderId="12" xfId="0" applyFont="1" applyFill="1" applyBorder="1"/>
    <xf numFmtId="164" fontId="0" fillId="7" borderId="0" xfId="0" applyNumberFormat="1" applyFill="1" applyBorder="1" applyAlignment="1">
      <alignment horizontal="right"/>
    </xf>
    <xf numFmtId="164" fontId="0" fillId="0" borderId="0" xfId="0" applyNumberFormat="1" applyBorder="1" applyAlignment="1">
      <alignment horizontal="right"/>
    </xf>
    <xf numFmtId="0" fontId="0" fillId="7" borderId="4" xfId="0" applyFill="1" applyBorder="1" applyAlignment="1">
      <alignment horizontal="left"/>
    </xf>
    <xf numFmtId="0" fontId="0" fillId="0" borderId="4" xfId="0" applyBorder="1" applyAlignment="1">
      <alignment horizontal="left"/>
    </xf>
    <xf numFmtId="164" fontId="7" fillId="0" borderId="0" xfId="0" applyNumberFormat="1" applyFont="1" applyBorder="1" applyAlignment="1">
      <alignment horizontal="right"/>
    </xf>
    <xf numFmtId="0" fontId="0" fillId="7" borderId="0" xfId="0" applyFill="1" applyBorder="1" applyAlignment="1">
      <alignment horizontal="left"/>
    </xf>
    <xf numFmtId="0" fontId="7" fillId="0" borderId="4" xfId="0" applyFont="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16" fillId="9" borderId="17" xfId="0" applyFont="1" applyFill="1" applyBorder="1" applyAlignment="1">
      <alignment horizontal="center" wrapText="1"/>
    </xf>
    <xf numFmtId="0" fontId="16" fillId="9" borderId="12" xfId="0" applyFont="1" applyFill="1" applyBorder="1" applyAlignment="1">
      <alignment horizontal="center" wrapText="1"/>
    </xf>
    <xf numFmtId="0" fontId="17" fillId="9" borderId="12" xfId="0" applyFont="1" applyFill="1" applyBorder="1" applyAlignment="1">
      <alignment horizontal="center"/>
    </xf>
    <xf numFmtId="0" fontId="17" fillId="9" borderId="17" xfId="0" applyFont="1" applyFill="1" applyBorder="1" applyAlignment="1">
      <alignment horizontal="center"/>
    </xf>
    <xf numFmtId="0" fontId="17" fillId="9" borderId="14"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5" fillId="5" borderId="0" xfId="0" applyFont="1" applyFill="1" applyAlignment="1">
      <alignment vertical="top" wrapText="1"/>
    </xf>
    <xf numFmtId="0" fontId="15" fillId="4" borderId="0" xfId="0" applyFont="1" applyFill="1" applyAlignment="1">
      <alignmen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17" Type="http://schemas.openxmlformats.org/officeDocument/2006/relationships/hyperlink" Target="https://www.aidedd.org/dnd/monstres.php?vf=demi-dragon-rouge-veteran" TargetMode="External"/><Relationship Id="rId299" Type="http://schemas.openxmlformats.org/officeDocument/2006/relationships/hyperlink" Target="https://www.aidedd.org/dnd/monstres.php?vf=guerrier-tribal" TargetMode="External"/><Relationship Id="rId21" Type="http://schemas.openxmlformats.org/officeDocument/2006/relationships/hyperlink" Target="https://www.aidedd.org/dnd/monstres.php?vf=arcanaloth" TargetMode="External"/><Relationship Id="rId63" Type="http://schemas.openxmlformats.org/officeDocument/2006/relationships/hyperlink" Target="https://www.aidedd.org/dnd/monstres.php?vf=cerveau-venerable" TargetMode="External"/><Relationship Id="rId159" Type="http://schemas.openxmlformats.org/officeDocument/2006/relationships/hyperlink" Target="https://www.aidedd.org/dnd/monstres.php?vf=dragon-d-or-jeune" TargetMode="External"/><Relationship Id="rId324" Type="http://schemas.openxmlformats.org/officeDocument/2006/relationships/hyperlink" Target="https://www.aidedd.org/dnd/monstres.php?vf=kobold" TargetMode="External"/><Relationship Id="rId366" Type="http://schemas.openxmlformats.org/officeDocument/2006/relationships/hyperlink" Target="https://www.aidedd.org/dnd/monstres.php?vf=mammouth" TargetMode="External"/><Relationship Id="rId531" Type="http://schemas.openxmlformats.org/officeDocument/2006/relationships/hyperlink" Target="https://www.aidedd.org/dnd/monstres.php?vf=sylvanien" TargetMode="External"/><Relationship Id="rId573" Type="http://schemas.openxmlformats.org/officeDocument/2006/relationships/hyperlink" Target="https://www.aidedd.org/dnd/monstres.php?vf=vrock" TargetMode="External"/><Relationship Id="rId170" Type="http://schemas.openxmlformats.org/officeDocument/2006/relationships/hyperlink" Target="https://www.aidedd.org/dnd/monstres.php?vf=dragon-noir-adulte" TargetMode="External"/><Relationship Id="rId226" Type="http://schemas.openxmlformats.org/officeDocument/2006/relationships/hyperlink" Target="https://www.aidedd.org/dnd/monstres.php?vf=expert-niv-5" TargetMode="External"/><Relationship Id="rId433" Type="http://schemas.openxmlformats.org/officeDocument/2006/relationships/hyperlink" Target="https://www.aidedd.org/dnd/monstres.php?vf=orog" TargetMode="External"/><Relationship Id="rId268" Type="http://schemas.openxmlformats.org/officeDocument/2006/relationships/hyperlink" Target="https://www.aidedd.org/dnd/monstres.php?vf=gnoll-seigneur-de-meute" TargetMode="External"/><Relationship Id="rId475" Type="http://schemas.openxmlformats.org/officeDocument/2006/relationships/hyperlink" Target="https://www.aidedd.org/dnd/monstres.php?vf=rat-garou" TargetMode="External"/><Relationship Id="rId32" Type="http://schemas.openxmlformats.org/officeDocument/2006/relationships/hyperlink" Target="https://www.aidedd.org/dnd/monstres.php?vf=babouin" TargetMode="External"/><Relationship Id="rId74" Type="http://schemas.openxmlformats.org/officeDocument/2006/relationships/hyperlink" Target="https://www.aidedd.org/dnd/monstres.php?vf=cheval-de-guerre-squelette" TargetMode="External"/><Relationship Id="rId128" Type="http://schemas.openxmlformats.org/officeDocument/2006/relationships/hyperlink" Target="https://www.aidedd.org/dnd/monstres.php?vf=diable-barbele" TargetMode="External"/><Relationship Id="rId335" Type="http://schemas.openxmlformats.org/officeDocument/2006/relationships/hyperlink" Target="https://www.aidedd.org/dnd/monstres.php?vf=lanceur-de-sorts-guerisseur-niv-2" TargetMode="External"/><Relationship Id="rId377" Type="http://schemas.openxmlformats.org/officeDocument/2006/relationships/hyperlink" Target="https://www.aidedd.org/dnd/monstres.php?vf=mephite-de-glace" TargetMode="External"/><Relationship Id="rId500" Type="http://schemas.openxmlformats.org/officeDocument/2006/relationships/hyperlink" Target="https://www.aidedd.org/dnd/monstres.php?vf=seigneur-de-guerre" TargetMode="External"/><Relationship Id="rId542" Type="http://schemas.openxmlformats.org/officeDocument/2006/relationships/hyperlink" Target="https://www.aidedd.org/dnd/monstres.php?vf=tigre-a-dents-de-sabre" TargetMode="External"/><Relationship Id="rId584" Type="http://schemas.openxmlformats.org/officeDocument/2006/relationships/hyperlink" Target="https://www.aidedd.org/dnd/monstres.php?vf=yuan-ti-sang-pur" TargetMode="External"/><Relationship Id="rId5" Type="http://schemas.openxmlformats.org/officeDocument/2006/relationships/hyperlink" Target="https://www.aidedd.org/dnd/monstres.php?vf=aigle" TargetMode="External"/><Relationship Id="rId181" Type="http://schemas.openxmlformats.org/officeDocument/2006/relationships/hyperlink" Target="https://www.aidedd.org/dnd/monstres.php?vf=dragon-vert-nouveau-ne" TargetMode="External"/><Relationship Id="rId237" Type="http://schemas.openxmlformats.org/officeDocument/2006/relationships/hyperlink" Target="https://www.aidedd.org/dnd/monstres.php?vf=flagelleur-mental" TargetMode="External"/><Relationship Id="rId402" Type="http://schemas.openxmlformats.org/officeDocument/2006/relationships/hyperlink" Target="https://www.aidedd.org/dnd/monstres.php?vf=naga-corrupteur" TargetMode="External"/><Relationship Id="rId279" Type="http://schemas.openxmlformats.org/officeDocument/2006/relationships/hyperlink" Target="https://www.aidedd.org/dnd/monstres.php?vf=golem-de-glace" TargetMode="External"/><Relationship Id="rId444" Type="http://schemas.openxmlformats.org/officeDocument/2006/relationships/hyperlink" Target="https://www.aidedd.org/dnd/monstres.php?vf=panthere" TargetMode="External"/><Relationship Id="rId486" Type="http://schemas.openxmlformats.org/officeDocument/2006/relationships/hyperlink" Target="https://www.aidedd.org/dnd/monstres.php?vf=rothe-zombi" TargetMode="External"/><Relationship Id="rId43" Type="http://schemas.openxmlformats.org/officeDocument/2006/relationships/hyperlink" Target="https://www.aidedd.org/dnd/monstres.php?vf=bec-de-hache" TargetMode="External"/><Relationship Id="rId139" Type="http://schemas.openxmlformats.org/officeDocument/2006/relationships/hyperlink" Target="https://www.aidedd.org/dnd/monstres.php?vf=draegloth" TargetMode="External"/><Relationship Id="rId290" Type="http://schemas.openxmlformats.org/officeDocument/2006/relationships/hyperlink" Target="https://www.aidedd.org/dnd/monstres.php?vf=griffe-rampante" TargetMode="External"/><Relationship Id="rId304" Type="http://schemas.openxmlformats.org/officeDocument/2006/relationships/hyperlink" Target="https://www.aidedd.org/dnd/monstres.php?vf=hippocampe-geant" TargetMode="External"/><Relationship Id="rId346" Type="http://schemas.openxmlformats.org/officeDocument/2006/relationships/hyperlink" Target="https://www.aidedd.org/dnd/monstres.php?vf=lekhet" TargetMode="External"/><Relationship Id="rId388" Type="http://schemas.openxmlformats.org/officeDocument/2006/relationships/hyperlink" Target="https://www.aidedd.org/dnd/monstres.php?vf=minotaure" TargetMode="External"/><Relationship Id="rId511" Type="http://schemas.openxmlformats.org/officeDocument/2006/relationships/hyperlink" Target="https://www.aidedd.org/dnd/monstres.php?vf=sibriex" TargetMode="External"/><Relationship Id="rId553" Type="http://schemas.openxmlformats.org/officeDocument/2006/relationships/hyperlink" Target="https://www.aidedd.org/dnd/monstres.php?vf=troll" TargetMode="External"/><Relationship Id="rId85" Type="http://schemas.openxmlformats.org/officeDocument/2006/relationships/hyperlink" Target="https://www.aidedd.org/dnd/monstres.php?vf=chien-sauvage" TargetMode="External"/><Relationship Id="rId150" Type="http://schemas.openxmlformats.org/officeDocument/2006/relationships/hyperlink" Target="https://www.aidedd.org/dnd/monstres.php?vf=dragon-d-airain-jeune" TargetMode="External"/><Relationship Id="rId192" Type="http://schemas.openxmlformats.org/officeDocument/2006/relationships/hyperlink" Target="https://www.aidedd.org/dnd/monstres.php?vf=dryade" TargetMode="External"/><Relationship Id="rId206" Type="http://schemas.openxmlformats.org/officeDocument/2006/relationships/hyperlink" Target="https://www.aidedd.org/dnd/monstres.php?vf=elementaire-du-feu" TargetMode="External"/><Relationship Id="rId413" Type="http://schemas.openxmlformats.org/officeDocument/2006/relationships/hyperlink" Target="https://www.aidedd.org/dnd/monstres.php?vf=nilbog" TargetMode="External"/><Relationship Id="rId248" Type="http://schemas.openxmlformats.org/officeDocument/2006/relationships/hyperlink" Target="https://www.aidedd.org/dnd/monstres.php?vf=gauth" TargetMode="External"/><Relationship Id="rId455" Type="http://schemas.openxmlformats.org/officeDocument/2006/relationships/hyperlink" Target="https://www.aidedd.org/dnd/monstres.php?vf=plesiosaure" TargetMode="External"/><Relationship Id="rId497" Type="http://schemas.openxmlformats.org/officeDocument/2006/relationships/hyperlink" Target="https://www.aidedd.org/dnd/monstres.php?vf=satyre" TargetMode="External"/><Relationship Id="rId12" Type="http://schemas.openxmlformats.org/officeDocument/2006/relationships/hyperlink" Target="https://www.aidedd.org/dnd/monstres.php?vf=ankheg" TargetMode="External"/><Relationship Id="rId108" Type="http://schemas.openxmlformats.org/officeDocument/2006/relationships/hyperlink" Target="https://www.aidedd.org/dnd/monstres.php?vf=criard" TargetMode="External"/><Relationship Id="rId315" Type="http://schemas.openxmlformats.org/officeDocument/2006/relationships/hyperlink" Target="https://www.aidedd.org/dnd/monstres.php?vf=horreur-crochue" TargetMode="External"/><Relationship Id="rId357" Type="http://schemas.openxmlformats.org/officeDocument/2006/relationships/hyperlink" Target="https://www.aidedd.org/dnd/monstres.php?vf=loup-sanguinaire" TargetMode="External"/><Relationship Id="rId522" Type="http://schemas.openxmlformats.org/officeDocument/2006/relationships/hyperlink" Target="https://www.aidedd.org/dnd/monstres.php?vf=sorcier-d-archifee" TargetMode="External"/><Relationship Id="rId54" Type="http://schemas.openxmlformats.org/officeDocument/2006/relationships/hyperlink" Target="https://www.aidedd.org/dnd/monstres.php?vf=boiseux" TargetMode="External"/><Relationship Id="rId96" Type="http://schemas.openxmlformats.org/officeDocument/2006/relationships/hyperlink" Target="https://www.aidedd.org/dnd/monstres.php?vf=combattant-niv-3" TargetMode="External"/><Relationship Id="rId161" Type="http://schemas.openxmlformats.org/officeDocument/2006/relationships/hyperlink" Target="https://www.aidedd.org/dnd/monstres.php?vf=dragon-de-bronze-adulte" TargetMode="External"/><Relationship Id="rId217" Type="http://schemas.openxmlformats.org/officeDocument/2006/relationships/hyperlink" Target="https://www.aidedd.org/dnd/monstres.php?vf=espion" TargetMode="External"/><Relationship Id="rId399" Type="http://schemas.openxmlformats.org/officeDocument/2006/relationships/hyperlink" Target="https://www.aidedd.org/dnd/monstres.php?vf=myconide-adulte" TargetMode="External"/><Relationship Id="rId564" Type="http://schemas.openxmlformats.org/officeDocument/2006/relationships/hyperlink" Target="https://www.aidedd.org/dnd/monstres.php?vf=vase-grise" TargetMode="External"/><Relationship Id="rId259" Type="http://schemas.openxmlformats.org/officeDocument/2006/relationships/hyperlink" Target="https://www.aidedd.org/dnd/monstres.php?vf=githyanki-chevalier" TargetMode="External"/><Relationship Id="rId424" Type="http://schemas.openxmlformats.org/officeDocument/2006/relationships/hyperlink" Target="https://www.aidedd.org/dnd/monstres.php?vf=nuee-de-vers-putrides" TargetMode="External"/><Relationship Id="rId466" Type="http://schemas.openxmlformats.org/officeDocument/2006/relationships/hyperlink" Target="https://www.aidedd.org/dnd/monstres.php?vf=quadrone" TargetMode="External"/><Relationship Id="rId23" Type="http://schemas.openxmlformats.org/officeDocument/2006/relationships/hyperlink" Target="https://www.aidedd.org/dnd/monstres.php?vf=archidruide" TargetMode="External"/><Relationship Id="rId119" Type="http://schemas.openxmlformats.org/officeDocument/2006/relationships/hyperlink" Target="https://www.aidedd.org/dnd/monstres.php?vf=demi-ogre" TargetMode="External"/><Relationship Id="rId270" Type="http://schemas.openxmlformats.org/officeDocument/2006/relationships/hyperlink" Target="https://www.aidedd.org/dnd/monstres.php?vf=gobelin" TargetMode="External"/><Relationship Id="rId326" Type="http://schemas.openxmlformats.org/officeDocument/2006/relationships/hyperlink" Target="https://www.aidedd.org/dnd/monstres.php?vf=kobold-inventeur" TargetMode="External"/><Relationship Id="rId533" Type="http://schemas.openxmlformats.org/officeDocument/2006/relationships/hyperlink" Target="https://www.aidedd.org/dnd/monstres.php?vf=tanarukk" TargetMode="External"/><Relationship Id="rId65" Type="http://schemas.openxmlformats.org/officeDocument/2006/relationships/hyperlink" Target="https://www.aidedd.org/dnd/monstres.php?vf=chacalide" TargetMode="External"/><Relationship Id="rId130" Type="http://schemas.openxmlformats.org/officeDocument/2006/relationships/hyperlink" Target="https://www.aidedd.org/dnd/monstres.php?vf=diable-cornu" TargetMode="External"/><Relationship Id="rId368" Type="http://schemas.openxmlformats.org/officeDocument/2006/relationships/hyperlink" Target="https://www.aidedd.org/dnd/monstres.php?vf=mante-obscure" TargetMode="External"/><Relationship Id="rId575" Type="http://schemas.openxmlformats.org/officeDocument/2006/relationships/hyperlink" Target="https://www.aidedd.org/dnd/monstres.php?vf=worg" TargetMode="External"/><Relationship Id="rId172" Type="http://schemas.openxmlformats.org/officeDocument/2006/relationships/hyperlink" Target="https://www.aidedd.org/dnd/monstres.php?vf=dragon-noir-jeune" TargetMode="External"/><Relationship Id="rId228" Type="http://schemas.openxmlformats.org/officeDocument/2006/relationships/hyperlink" Target="https://www.aidedd.org/dnd/monstres.php?vf=expert-en-arts-martiaux" TargetMode="External"/><Relationship Id="rId435" Type="http://schemas.openxmlformats.org/officeDocument/2006/relationships/hyperlink" Target="https://www.aidedd.org/dnd/monstres.php?vf=orque-chef-de-guerre" TargetMode="External"/><Relationship Id="rId477" Type="http://schemas.openxmlformats.org/officeDocument/2006/relationships/hyperlink" Target="https://www.aidedd.org/dnd/monstres.php?vf=remorhaz-jeune" TargetMode="External"/><Relationship Id="rId281" Type="http://schemas.openxmlformats.org/officeDocument/2006/relationships/hyperlink" Target="https://www.aidedd.org/dnd/monstres.php?vf=gorgone" TargetMode="External"/><Relationship Id="rId337" Type="http://schemas.openxmlformats.org/officeDocument/2006/relationships/hyperlink" Target="https://www.aidedd.org/dnd/monstres.php?vf=lanceur-de-sorts-guerisseur-niv-4" TargetMode="External"/><Relationship Id="rId502" Type="http://schemas.openxmlformats.org/officeDocument/2006/relationships/hyperlink" Target="https://www.aidedd.org/dnd/monstres.php?vf=selkie" TargetMode="External"/><Relationship Id="rId34" Type="http://schemas.openxmlformats.org/officeDocument/2006/relationships/hyperlink" Target="https://www.aidedd.org/dnd/monstres.php?vf=balor" TargetMode="External"/><Relationship Id="rId76" Type="http://schemas.openxmlformats.org/officeDocument/2006/relationships/hyperlink" Target="https://www.aidedd.org/dnd/monstres.php?vf=cheval-de-trait" TargetMode="External"/><Relationship Id="rId141" Type="http://schemas.openxmlformats.org/officeDocument/2006/relationships/hyperlink" Target="https://www.aidedd.org/dnd/monstres.php?vf=dragon-blanc-ancien" TargetMode="External"/><Relationship Id="rId379" Type="http://schemas.openxmlformats.org/officeDocument/2006/relationships/hyperlink" Target="https://www.aidedd.org/dnd/monstres.php?vf=mephite-de-poussiere" TargetMode="External"/><Relationship Id="rId544" Type="http://schemas.openxmlformats.org/officeDocument/2006/relationships/hyperlink" Target="https://www.aidedd.org/dnd/monstres.php?vf=tlincalli" TargetMode="External"/><Relationship Id="rId586" Type="http://schemas.openxmlformats.org/officeDocument/2006/relationships/hyperlink" Target="https://www.aidedd.org/dnd/monstres.php?vf=zombi" TargetMode="External"/><Relationship Id="rId7" Type="http://schemas.openxmlformats.org/officeDocument/2006/relationships/hyperlink" Target="https://www.aidedd.org/dnd/monstres.php?vf=alhoon" TargetMode="External"/><Relationship Id="rId183" Type="http://schemas.openxmlformats.org/officeDocument/2006/relationships/hyperlink" Target="https://www.aidedd.org/dnd/monstres.php?vf=dretch" TargetMode="External"/><Relationship Id="rId239" Type="http://schemas.openxmlformats.org/officeDocument/2006/relationships/hyperlink" Target="https://www.aidedd.org/dnd/monstres.php?vf=flumph" TargetMode="External"/><Relationship Id="rId390" Type="http://schemas.openxmlformats.org/officeDocument/2006/relationships/hyperlink" Target="https://www.aidedd.org/dnd/monstres.php?vf=moisissure-violette" TargetMode="External"/><Relationship Id="rId404" Type="http://schemas.openxmlformats.org/officeDocument/2006/relationships/hyperlink" Target="https://www.aidedd.org/dnd/monstres.php?vf=naga-osseux" TargetMode="External"/><Relationship Id="rId446" Type="http://schemas.openxmlformats.org/officeDocument/2006/relationships/hyperlink" Target="https://www.aidedd.org/dnd/monstres.php?vf=pegase" TargetMode="External"/><Relationship Id="rId250" Type="http://schemas.openxmlformats.org/officeDocument/2006/relationships/hyperlink" Target="https://www.aidedd.org/dnd/monstres.php?vf=geant-des-collines-maudit" TargetMode="External"/><Relationship Id="rId292" Type="http://schemas.openxmlformats.org/officeDocument/2006/relationships/hyperlink" Target="https://www.aidedd.org/dnd/monstres.php?vf=grung" TargetMode="External"/><Relationship Id="rId306" Type="http://schemas.openxmlformats.org/officeDocument/2006/relationships/hyperlink" Target="https://www.aidedd.org/dnd/monstres.php?vf=hobgobelin" TargetMode="External"/><Relationship Id="rId488" Type="http://schemas.openxmlformats.org/officeDocument/2006/relationships/hyperlink" Target="https://www.aidedd.org/dnd/monstres.php?vf=rotz" TargetMode="External"/><Relationship Id="rId45" Type="http://schemas.openxmlformats.org/officeDocument/2006/relationships/hyperlink" Target="https://www.aidedd.org/dnd/monstres.php?vf=belaphoss" TargetMode="External"/><Relationship Id="rId87" Type="http://schemas.openxmlformats.org/officeDocument/2006/relationships/hyperlink" Target="https://www.aidedd.org/dnd/monstres.php?vf=chimere" TargetMode="External"/><Relationship Id="rId110" Type="http://schemas.openxmlformats.org/officeDocument/2006/relationships/hyperlink" Target="https://www.aidedd.org/dnd/monstres.php?vf=crocodile-geant" TargetMode="External"/><Relationship Id="rId348" Type="http://schemas.openxmlformats.org/officeDocument/2006/relationships/hyperlink" Target="https://www.aidedd.org/dnd/monstres.php?vf=leucrotta" TargetMode="External"/><Relationship Id="rId513" Type="http://schemas.openxmlformats.org/officeDocument/2006/relationships/hyperlink" Target="https://www.aidedd.org/dnd/monstres.php?vf=slaad-bleu" TargetMode="External"/><Relationship Id="rId555" Type="http://schemas.openxmlformats.org/officeDocument/2006/relationships/hyperlink" Target="https://www.aidedd.org/dnd/monstres.php?vf=tyrannoeil" TargetMode="External"/><Relationship Id="rId152" Type="http://schemas.openxmlformats.org/officeDocument/2006/relationships/hyperlink" Target="https://www.aidedd.org/dnd/monstres.php?vf=dragon-d-argent-adulte" TargetMode="External"/><Relationship Id="rId194" Type="http://schemas.openxmlformats.org/officeDocument/2006/relationships/hyperlink" Target="https://www.aidedd.org/dnd/monstres.php?vf=duergar-garde-de-pierre" TargetMode="External"/><Relationship Id="rId208" Type="http://schemas.openxmlformats.org/officeDocument/2006/relationships/hyperlink" Target="https://www.aidedd.org/dnd/monstres.php?vf=elric" TargetMode="External"/><Relationship Id="rId415" Type="http://schemas.openxmlformats.org/officeDocument/2006/relationships/hyperlink" Target="https://www.aidedd.org/dnd/monstres.php?vf=nothic" TargetMode="External"/><Relationship Id="rId457" Type="http://schemas.openxmlformats.org/officeDocument/2006/relationships/hyperlink" Target="https://www.aidedd.org/dnd/monstres.php?vf=poney" TargetMode="External"/><Relationship Id="rId261" Type="http://schemas.openxmlformats.org/officeDocument/2006/relationships/hyperlink" Target="https://www.aidedd.org/dnd/monstres.php?vf=githzerai-moine" TargetMode="External"/><Relationship Id="rId499" Type="http://schemas.openxmlformats.org/officeDocument/2006/relationships/hyperlink" Target="https://www.aidedd.org/dnd/monstres.php?vf=scorpion-geant" TargetMode="External"/><Relationship Id="rId14" Type="http://schemas.openxmlformats.org/officeDocument/2006/relationships/hyperlink" Target="https://www.aidedd.org/dnd/monstres.php?vf=apprenti-magicien" TargetMode="External"/><Relationship Id="rId56" Type="http://schemas.openxmlformats.org/officeDocument/2006/relationships/hyperlink" Target="https://www.aidedd.org/dnd/monstres.php?vf=brutacien" TargetMode="External"/><Relationship Id="rId317" Type="http://schemas.openxmlformats.org/officeDocument/2006/relationships/hyperlink" Target="https://www.aidedd.org/dnd/monstres.php?vf=hydre" TargetMode="External"/><Relationship Id="rId359" Type="http://schemas.openxmlformats.org/officeDocument/2006/relationships/hyperlink" Target="https://www.aidedd.org/dnd/monstres.php?vf=mage" TargetMode="External"/><Relationship Id="rId524" Type="http://schemas.openxmlformats.org/officeDocument/2006/relationships/hyperlink" Target="https://www.aidedd.org/dnd/monstres.php?vf=sorcier-de-grand-ancien" TargetMode="External"/><Relationship Id="rId566" Type="http://schemas.openxmlformats.org/officeDocument/2006/relationships/hyperlink" Target="https://www.aidedd.org/dnd/monstres.php?vf=vautour-geant" TargetMode="External"/><Relationship Id="rId98" Type="http://schemas.openxmlformats.org/officeDocument/2006/relationships/hyperlink" Target="https://www.aidedd.org/dnd/monstres.php?vf=combattant-niv-5" TargetMode="External"/><Relationship Id="rId121" Type="http://schemas.openxmlformats.org/officeDocument/2006/relationships/hyperlink" Target="https://www.aidedd.org/dnd/monstres.php?vf=deslor" TargetMode="External"/><Relationship Id="rId163" Type="http://schemas.openxmlformats.org/officeDocument/2006/relationships/hyperlink" Target="https://www.aidedd.org/dnd/monstres.php?vf=dragon-de-bronze-jeune" TargetMode="External"/><Relationship Id="rId219" Type="http://schemas.openxmlformats.org/officeDocument/2006/relationships/hyperlink" Target="https://www.aidedd.org/dnd/monstres.php?vf=ettercap" TargetMode="External"/><Relationship Id="rId370" Type="http://schemas.openxmlformats.org/officeDocument/2006/relationships/hyperlink" Target="https://www.aidedd.org/dnd/monstres.php?vf=manticore" TargetMode="External"/><Relationship Id="rId426" Type="http://schemas.openxmlformats.org/officeDocument/2006/relationships/hyperlink" Target="https://www.aidedd.org/dnd/monstres.php?vf=ogre" TargetMode="External"/><Relationship Id="rId230" Type="http://schemas.openxmlformats.org/officeDocument/2006/relationships/hyperlink" Target="https://www.aidedd.org/dnd/monstres.php?vf=fantome" TargetMode="External"/><Relationship Id="rId468" Type="http://schemas.openxmlformats.org/officeDocument/2006/relationships/hyperlink" Target="https://www.aidedd.org/dnd/monstres.php?vf=quaggoth-serviteur-des-spores" TargetMode="External"/><Relationship Id="rId25" Type="http://schemas.openxmlformats.org/officeDocument/2006/relationships/hyperlink" Target="https://www.aidedd.org/dnd/monstres.php?vf=armure-animee" TargetMode="External"/><Relationship Id="rId67" Type="http://schemas.openxmlformats.org/officeDocument/2006/relationships/hyperlink" Target="https://www.aidedd.org/dnd/monstres.php?vf=champion" TargetMode="External"/><Relationship Id="rId272" Type="http://schemas.openxmlformats.org/officeDocument/2006/relationships/hyperlink" Target="https://www.aidedd.org/dnd/monstres.php?vf=gobelours" TargetMode="External"/><Relationship Id="rId328" Type="http://schemas.openxmlformats.org/officeDocument/2006/relationships/hyperlink" Target="https://www.aidedd.org/dnd/monstres.php?vf=kuo-toa" TargetMode="External"/><Relationship Id="rId535" Type="http://schemas.openxmlformats.org/officeDocument/2006/relationships/hyperlink" Target="https://www.aidedd.org/dnd/monstres.php?vf=tarasque" TargetMode="External"/><Relationship Id="rId577" Type="http://schemas.openxmlformats.org/officeDocument/2006/relationships/hyperlink" Target="https://www.aidedd.org/dnd/monstres.php?vf=xvart" TargetMode="External"/><Relationship Id="rId132" Type="http://schemas.openxmlformats.org/officeDocument/2006/relationships/hyperlink" Target="https://www.aidedd.org/dnd/monstres.php?vf=diable-gele" TargetMode="External"/><Relationship Id="rId174" Type="http://schemas.openxmlformats.org/officeDocument/2006/relationships/hyperlink" Target="https://www.aidedd.org/dnd/monstres.php?vf=dragon-rouge-adulte" TargetMode="External"/><Relationship Id="rId381" Type="http://schemas.openxmlformats.org/officeDocument/2006/relationships/hyperlink" Target="https://www.aidedd.org/dnd/monstres.php?vf=mercenaire-de-bois-noir" TargetMode="External"/><Relationship Id="rId241" Type="http://schemas.openxmlformats.org/officeDocument/2006/relationships/hyperlink" Target="https://www.aidedd.org/dnd/monstres.php?vf=forgelier-titan" TargetMode="External"/><Relationship Id="rId437" Type="http://schemas.openxmlformats.org/officeDocument/2006/relationships/hyperlink" Target="https://www.aidedd.org/dnd/monstres.php?vf=otyugh" TargetMode="External"/><Relationship Id="rId479" Type="http://schemas.openxmlformats.org/officeDocument/2006/relationships/hyperlink" Target="https://www.aidedd.org/dnd/monstres.php?vf=requin-geant" TargetMode="External"/><Relationship Id="rId36" Type="http://schemas.openxmlformats.org/officeDocument/2006/relationships/hyperlink" Target="https://www.aidedd.org/dnd/monstres.php?vf=bandit" TargetMode="External"/><Relationship Id="rId283" Type="http://schemas.openxmlformats.org/officeDocument/2006/relationships/hyperlink" Target="https://www.aidedd.org/dnd/monstres.php?vf=goule" TargetMode="External"/><Relationship Id="rId339" Type="http://schemas.openxmlformats.org/officeDocument/2006/relationships/hyperlink" Target="https://www.aidedd.org/dnd/monstres.php?vf=lanceur-de-sorts-guerisseur-niv-6" TargetMode="External"/><Relationship Id="rId490" Type="http://schemas.openxmlformats.org/officeDocument/2006/relationships/hyperlink" Target="https://www.aidedd.org/dnd/monstres.php?vf=sahuagin-baron" TargetMode="External"/><Relationship Id="rId504" Type="http://schemas.openxmlformats.org/officeDocument/2006/relationships/hyperlink" Target="https://www.aidedd.org/dnd/monstres.php?vf=serpent-constricteur" TargetMode="External"/><Relationship Id="rId546" Type="http://schemas.openxmlformats.org/officeDocument/2006/relationships/hyperlink" Target="https://www.aidedd.org/dnd/monstres.php?vf=transmutateur" TargetMode="External"/><Relationship Id="rId78" Type="http://schemas.openxmlformats.org/officeDocument/2006/relationships/hyperlink" Target="https://www.aidedd.org/dnd/monstres.php?vf=chevalier-de-la-mort" TargetMode="External"/><Relationship Id="rId101" Type="http://schemas.openxmlformats.org/officeDocument/2006/relationships/hyperlink" Target="https://www.aidedd.org/dnd/monstres.php?vf=corbeau" TargetMode="External"/><Relationship Id="rId143" Type="http://schemas.openxmlformats.org/officeDocument/2006/relationships/hyperlink" Target="https://www.aidedd.org/dnd/monstres.php?vf=dragon-blanc-nouveau-ne" TargetMode="External"/><Relationship Id="rId185" Type="http://schemas.openxmlformats.org/officeDocument/2006/relationships/hyperlink" Target="https://www.aidedd.org/dnd/monstres.php?vf=drow" TargetMode="External"/><Relationship Id="rId350" Type="http://schemas.openxmlformats.org/officeDocument/2006/relationships/hyperlink" Target="https://www.aidedd.org/dnd/monstres.php?vf=lezard-geant" TargetMode="External"/><Relationship Id="rId406" Type="http://schemas.openxmlformats.org/officeDocument/2006/relationships/hyperlink" Target="https://www.aidedd.org/dnd/monstres.php?vf=narzugon" TargetMode="External"/><Relationship Id="rId9" Type="http://schemas.openxmlformats.org/officeDocument/2006/relationships/hyperlink" Target="https://www.aidedd.org/dnd/monstres.php?vf=allosaure" TargetMode="External"/><Relationship Id="rId210" Type="http://schemas.openxmlformats.org/officeDocument/2006/relationships/hyperlink" Target="https://www.aidedd.org/dnd/monstres.php?vf=enchanteur" TargetMode="External"/><Relationship Id="rId392" Type="http://schemas.openxmlformats.org/officeDocument/2006/relationships/hyperlink" Target="https://www.aidedd.org/dnd/monstres.php?vf=molosse" TargetMode="External"/><Relationship Id="rId448" Type="http://schemas.openxmlformats.org/officeDocument/2006/relationships/hyperlink" Target="https://www.aidedd.org/dnd/monstres.php?vf=perceur" TargetMode="External"/><Relationship Id="rId252" Type="http://schemas.openxmlformats.org/officeDocument/2006/relationships/hyperlink" Target="https://www.aidedd.org/dnd/monstres.php?vf=geant-des-pierres" TargetMode="External"/><Relationship Id="rId294" Type="http://schemas.openxmlformats.org/officeDocument/2006/relationships/hyperlink" Target="https://www.aidedd.org/dnd/monstres.php?vf=guenaude-aquatique" TargetMode="External"/><Relationship Id="rId308" Type="http://schemas.openxmlformats.org/officeDocument/2006/relationships/hyperlink" Target="https://www.aidedd.org/dnd/monstres.php?vf=hobgobelin-ombre-de-fer" TargetMode="External"/><Relationship Id="rId515" Type="http://schemas.openxmlformats.org/officeDocument/2006/relationships/hyperlink" Target="https://www.aidedd.org/dnd/monstres.php?vf=slaad-gris" TargetMode="External"/><Relationship Id="rId47" Type="http://schemas.openxmlformats.org/officeDocument/2006/relationships/hyperlink" Target="https://www.aidedd.org/dnd/monstres.php?vf=belette-geante" TargetMode="External"/><Relationship Id="rId89" Type="http://schemas.openxmlformats.org/officeDocument/2006/relationships/hyperlink" Target="https://www.aidedd.org/dnd/monstres.php?vf=choldrith" TargetMode="External"/><Relationship Id="rId112" Type="http://schemas.openxmlformats.org/officeDocument/2006/relationships/hyperlink" Target="https://www.aidedd.org/dnd/monstres.php?vf=cuirassier-astral" TargetMode="External"/><Relationship Id="rId154" Type="http://schemas.openxmlformats.org/officeDocument/2006/relationships/hyperlink" Target="https://www.aidedd.org/dnd/monstres.php?vf=dragon-d-argent-jeune" TargetMode="External"/><Relationship Id="rId361" Type="http://schemas.openxmlformats.org/officeDocument/2006/relationships/hyperlink" Target="https://www.aidedd.org/dnd/monstres.php?vf=mains-brulantes-vivantes" TargetMode="External"/><Relationship Id="rId557" Type="http://schemas.openxmlformats.org/officeDocument/2006/relationships/hyperlink" Target="https://www.aidedd.org/dnd/monstres.php?vf=tyrannosaure" TargetMode="External"/><Relationship Id="rId196" Type="http://schemas.openxmlformats.org/officeDocument/2006/relationships/hyperlink" Target="https://www.aidedd.org/dnd/monstres.php?vf=duodrone" TargetMode="External"/><Relationship Id="rId200" Type="http://schemas.openxmlformats.org/officeDocument/2006/relationships/hyperlink" Target="https://www.aidedd.org/dnd/monstres.php?vf=eidolon" TargetMode="External"/><Relationship Id="rId382" Type="http://schemas.openxmlformats.org/officeDocument/2006/relationships/hyperlink" Target="https://www.aidedd.org/dnd/monstres.php?vf=merrow" TargetMode="External"/><Relationship Id="rId417" Type="http://schemas.openxmlformats.org/officeDocument/2006/relationships/hyperlink" Target="https://www.aidedd.org/dnd/monstres.php?vf=nuee-d-insectes" TargetMode="External"/><Relationship Id="rId438" Type="http://schemas.openxmlformats.org/officeDocument/2006/relationships/hyperlink" Target="https://www.aidedd.org/dnd/monstres.php?vf=ours-brun" TargetMode="External"/><Relationship Id="rId459" Type="http://schemas.openxmlformats.org/officeDocument/2006/relationships/hyperlink" Target="https://www.aidedd.org/dnd/monstres.php?vf=pretre" TargetMode="External"/><Relationship Id="rId16" Type="http://schemas.openxmlformats.org/officeDocument/2006/relationships/hyperlink" Target="https://www.aidedd.org/dnd/monstres.php?vf=araignee-de-phase" TargetMode="External"/><Relationship Id="rId221" Type="http://schemas.openxmlformats.org/officeDocument/2006/relationships/hyperlink" Target="https://www.aidedd.org/dnd/monstres.php?vf=evocateur" TargetMode="External"/><Relationship Id="rId242" Type="http://schemas.openxmlformats.org/officeDocument/2006/relationships/hyperlink" Target="https://www.aidedd.org/dnd/monstres.php?vf=froghemoth" TargetMode="External"/><Relationship Id="rId263" Type="http://schemas.openxmlformats.org/officeDocument/2006/relationships/hyperlink" Target="https://www.aidedd.org/dnd/monstres.php?vf=glabrezu" TargetMode="External"/><Relationship Id="rId284" Type="http://schemas.openxmlformats.org/officeDocument/2006/relationships/hyperlink" Target="https://www.aidedd.org/dnd/monstres.php?vf=grand-singe" TargetMode="External"/><Relationship Id="rId319" Type="http://schemas.openxmlformats.org/officeDocument/2006/relationships/hyperlink" Target="https://www.aidedd.org/dnd/monstres.php?vf=hyene-geante" TargetMode="External"/><Relationship Id="rId470" Type="http://schemas.openxmlformats.org/officeDocument/2006/relationships/hyperlink" Target="https://www.aidedd.org/dnd/monstres.php?vf=quetzalcoatlus" TargetMode="External"/><Relationship Id="rId491" Type="http://schemas.openxmlformats.org/officeDocument/2006/relationships/hyperlink" Target="https://www.aidedd.org/dnd/monstres.php?vf=sahuagin-pretresse" TargetMode="External"/><Relationship Id="rId505" Type="http://schemas.openxmlformats.org/officeDocument/2006/relationships/hyperlink" Target="https://www.aidedd.org/dnd/monstres.php?vf=serpent-constricteur-geant" TargetMode="External"/><Relationship Id="rId526" Type="http://schemas.openxmlformats.org/officeDocument/2006/relationships/hyperlink" Target="https://www.aidedd.org/dnd/monstres.php?vf=spectre" TargetMode="External"/><Relationship Id="rId37" Type="http://schemas.openxmlformats.org/officeDocument/2006/relationships/hyperlink" Target="https://www.aidedd.org/dnd/monstres.php?vf=bandit-capitaine" TargetMode="External"/><Relationship Id="rId58" Type="http://schemas.openxmlformats.org/officeDocument/2006/relationships/hyperlink" Target="https://www.aidedd.org/dnd/monstres.php?vf=bulette" TargetMode="External"/><Relationship Id="rId79" Type="http://schemas.openxmlformats.org/officeDocument/2006/relationships/hyperlink" Target="https://www.aidedd.org/dnd/monstres.php?vf=chevalier-noir" TargetMode="External"/><Relationship Id="rId102" Type="http://schemas.openxmlformats.org/officeDocument/2006/relationships/hyperlink" Target="https://www.aidedd.org/dnd/monstres.php?vf=couatl" TargetMode="External"/><Relationship Id="rId123" Type="http://schemas.openxmlformats.org/officeDocument/2006/relationships/hyperlink" Target="https://www.aidedd.org/dnd/monstres.php?vf=deva" TargetMode="External"/><Relationship Id="rId144" Type="http://schemas.openxmlformats.org/officeDocument/2006/relationships/hyperlink" Target="https://www.aidedd.org/dnd/monstres.php?vf=dragon-bleu-adulte" TargetMode="External"/><Relationship Id="rId330" Type="http://schemas.openxmlformats.org/officeDocument/2006/relationships/hyperlink" Target="https://www.aidedd.org/dnd/monstres.php?vf=kuo-toa-fouet" TargetMode="External"/><Relationship Id="rId547" Type="http://schemas.openxmlformats.org/officeDocument/2006/relationships/hyperlink" Target="https://www.aidedd.org/dnd/monstres.php?vf=traqueur-gluant" TargetMode="External"/><Relationship Id="rId568" Type="http://schemas.openxmlformats.org/officeDocument/2006/relationships/hyperlink" Target="https://www.aidedd.org/dnd/monstres.php?vf=vegepygmee-chef" TargetMode="External"/><Relationship Id="rId90" Type="http://schemas.openxmlformats.org/officeDocument/2006/relationships/hyperlink" Target="https://www.aidedd.org/dnd/monstres.php?vf=chouette" TargetMode="External"/><Relationship Id="rId165" Type="http://schemas.openxmlformats.org/officeDocument/2006/relationships/hyperlink" Target="https://www.aidedd.org/dnd/monstres.php?vf=dragon-de-cuivre-adulte" TargetMode="External"/><Relationship Id="rId186" Type="http://schemas.openxmlformats.org/officeDocument/2006/relationships/hyperlink" Target="https://www.aidedd.org/dnd/monstres.php?vf=drow-capitaine-de-maison" TargetMode="External"/><Relationship Id="rId351" Type="http://schemas.openxmlformats.org/officeDocument/2006/relationships/hyperlink" Target="https://www.aidedd.org/dnd/monstres.php?vf=liche" TargetMode="External"/><Relationship Id="rId372" Type="http://schemas.openxmlformats.org/officeDocument/2006/relationships/hyperlink" Target="https://www.aidedd.org/dnd/monstres.php?vf=marilith" TargetMode="External"/><Relationship Id="rId393" Type="http://schemas.openxmlformats.org/officeDocument/2006/relationships/hyperlink" Target="https://www.aidedd.org/dnd/monstres.php?vf=molosse-de-yeth" TargetMode="External"/><Relationship Id="rId407" Type="http://schemas.openxmlformats.org/officeDocument/2006/relationships/hyperlink" Target="https://www.aidedd.org/dnd/monstres.php?vf=necromant" TargetMode="External"/><Relationship Id="rId428" Type="http://schemas.openxmlformats.org/officeDocument/2006/relationships/hyperlink" Target="https://www.aidedd.org/dnd/monstres.php?vf=ombre" TargetMode="External"/><Relationship Id="rId449" Type="http://schemas.openxmlformats.org/officeDocument/2006/relationships/hyperlink" Target="https://www.aidedd.org/dnd/monstres.php?vf=peryton" TargetMode="External"/><Relationship Id="rId211" Type="http://schemas.openxmlformats.org/officeDocument/2006/relationships/hyperlink" Target="https://www.aidedd.org/dnd/monstres.php?vf=enlaceur" TargetMode="External"/><Relationship Id="rId232" Type="http://schemas.openxmlformats.org/officeDocument/2006/relationships/hyperlink" Target="https://www.aidedd.org/dnd/monstres.php?vf=faucon" TargetMode="External"/><Relationship Id="rId253" Type="http://schemas.openxmlformats.org/officeDocument/2006/relationships/hyperlink" Target="https://www.aidedd.org/dnd/monstres.php?vf=geant-des-pierres-marchereve" TargetMode="External"/><Relationship Id="rId274" Type="http://schemas.openxmlformats.org/officeDocument/2006/relationships/hyperlink" Target="https://www.aidedd.org/dnd/monstres.php?vf=golem-d-argile" TargetMode="External"/><Relationship Id="rId295" Type="http://schemas.openxmlformats.org/officeDocument/2006/relationships/hyperlink" Target="https://www.aidedd.org/dnd/monstres.php?vf=guenaude-nocturne" TargetMode="External"/><Relationship Id="rId309" Type="http://schemas.openxmlformats.org/officeDocument/2006/relationships/hyperlink" Target="https://www.aidedd.org/dnd/monstres.php?vf=hobgobelin-seigneur-de-guerre" TargetMode="External"/><Relationship Id="rId460" Type="http://schemas.openxmlformats.org/officeDocument/2006/relationships/hyperlink" Target="https://www.aidedd.org/dnd/monstres.php?vf=pretre-de-guerre" TargetMode="External"/><Relationship Id="rId481" Type="http://schemas.openxmlformats.org/officeDocument/2006/relationships/hyperlink" Target="https://www.aidedd.org/dnd/monstres.php?vf=resineux-infecte" TargetMode="External"/><Relationship Id="rId516" Type="http://schemas.openxmlformats.org/officeDocument/2006/relationships/hyperlink" Target="https://www.aidedd.org/dnd/monstres.php?vf=slaad-rouge" TargetMode="External"/><Relationship Id="rId27" Type="http://schemas.openxmlformats.org/officeDocument/2006/relationships/hyperlink" Target="https://www.aidedd.org/dnd/monstres.php?vf=aurochs" TargetMode="External"/><Relationship Id="rId48" Type="http://schemas.openxmlformats.org/officeDocument/2006/relationships/hyperlink" Target="https://www.aidedd.org/dnd/monstres.php?vf=berserker" TargetMode="External"/><Relationship Id="rId69" Type="http://schemas.openxmlformats.org/officeDocument/2006/relationships/hyperlink" Target="https://www.aidedd.org/dnd/monstres.php?vf=chasme" TargetMode="External"/><Relationship Id="rId113" Type="http://schemas.openxmlformats.org/officeDocument/2006/relationships/hyperlink" Target="https://www.aidedd.org/dnd/monstres.php?vf=cultiste" TargetMode="External"/><Relationship Id="rId134" Type="http://schemas.openxmlformats.org/officeDocument/2006/relationships/hyperlink" Target="https://www.aidedd.org/dnd/monstres.php?vf=diablotin" TargetMode="External"/><Relationship Id="rId320" Type="http://schemas.openxmlformats.org/officeDocument/2006/relationships/hyperlink" Target="https://www.aidedd.org/dnd/monstres.php?vf=illusionniste" TargetMode="External"/><Relationship Id="rId537" Type="http://schemas.openxmlformats.org/officeDocument/2006/relationships/hyperlink" Target="https://www.aidedd.org/dnd/monstres.php?vf=teril" TargetMode="External"/><Relationship Id="rId558" Type="http://schemas.openxmlformats.org/officeDocument/2006/relationships/hyperlink" Target="https://www.aidedd.org/dnd/monstres.php?vf=ulitharid" TargetMode="External"/><Relationship Id="rId579" Type="http://schemas.openxmlformats.org/officeDocument/2006/relationships/hyperlink" Target="https://www.aidedd.org/dnd/monstres.php?vf=yeti-abominable" TargetMode="External"/><Relationship Id="rId80" Type="http://schemas.openxmlformats.org/officeDocument/2006/relationships/hyperlink" Target="https://www.aidedd.org/dnd/monstres.php?vf=chevre" TargetMode="External"/><Relationship Id="rId155" Type="http://schemas.openxmlformats.org/officeDocument/2006/relationships/hyperlink" Target="https://www.aidedd.org/dnd/monstres.php?vf=dragon-d-argent-nouveau-ne" TargetMode="External"/><Relationship Id="rId176" Type="http://schemas.openxmlformats.org/officeDocument/2006/relationships/hyperlink" Target="https://www.aidedd.org/dnd/monstres.php?vf=dragon-rouge-jeune" TargetMode="External"/><Relationship Id="rId197" Type="http://schemas.openxmlformats.org/officeDocument/2006/relationships/hyperlink" Target="https://www.aidedd.org/dnd/monstres.php?vf=eclair-vivant" TargetMode="External"/><Relationship Id="rId341" Type="http://schemas.openxmlformats.org/officeDocument/2006/relationships/hyperlink" Target="https://www.aidedd.org/dnd/monstres.php?vf=lanceur-de-sorts-mage-niv-2" TargetMode="External"/><Relationship Id="rId362" Type="http://schemas.openxmlformats.org/officeDocument/2006/relationships/hyperlink" Target="https://www.aidedd.org/dnd/monstres.php?vf=maitre-des-ames" TargetMode="External"/><Relationship Id="rId383" Type="http://schemas.openxmlformats.org/officeDocument/2006/relationships/hyperlink" Target="https://www.aidedd.org/dnd/monstres.php?vf=messager-expeditif" TargetMode="External"/><Relationship Id="rId418" Type="http://schemas.openxmlformats.org/officeDocument/2006/relationships/hyperlink" Target="https://www.aidedd.org/dnd/monstres.php?vf=nuee-de-chauves-souris" TargetMode="External"/><Relationship Id="rId439" Type="http://schemas.openxmlformats.org/officeDocument/2006/relationships/hyperlink" Target="https://www.aidedd.org/dnd/monstres.php?vf=ours-noir" TargetMode="External"/><Relationship Id="rId201" Type="http://schemas.openxmlformats.org/officeDocument/2006/relationships/hyperlink" Target="https://www.aidedd.org/dnd/monstres.php?vf=elan" TargetMode="External"/><Relationship Id="rId222" Type="http://schemas.openxmlformats.org/officeDocument/2006/relationships/hyperlink" Target="https://www.aidedd.org/dnd/monstres.php?vf=expert-niv-1" TargetMode="External"/><Relationship Id="rId243" Type="http://schemas.openxmlformats.org/officeDocument/2006/relationships/hyperlink" Target="https://www.aidedd.org/dnd/monstres.php?vf=galeb-duhr" TargetMode="External"/><Relationship Id="rId264" Type="http://schemas.openxmlformats.org/officeDocument/2006/relationships/hyperlink" Target="https://www.aidedd.org/dnd/monstres.php?vf=gladiateur" TargetMode="External"/><Relationship Id="rId285" Type="http://schemas.openxmlformats.org/officeDocument/2006/relationships/hyperlink" Target="https://www.aidedd.org/dnd/monstres.php?vf=grell" TargetMode="External"/><Relationship Id="rId450" Type="http://schemas.openxmlformats.org/officeDocument/2006/relationships/hyperlink" Target="https://www.aidedd.org/dnd/monstres.php?vf=pieuvre" TargetMode="External"/><Relationship Id="rId471" Type="http://schemas.openxmlformats.org/officeDocument/2006/relationships/hyperlink" Target="https://www.aidedd.org/dnd/monstres.php?vf=raie-manta-de-recif" TargetMode="External"/><Relationship Id="rId506" Type="http://schemas.openxmlformats.org/officeDocument/2006/relationships/hyperlink" Target="https://www.aidedd.org/dnd/monstres.php?vf=serpent-de-feu" TargetMode="External"/><Relationship Id="rId17" Type="http://schemas.openxmlformats.org/officeDocument/2006/relationships/hyperlink" Target="https://www.aidedd.org/dnd/monstres.php?vf=araignee-geante" TargetMode="External"/><Relationship Id="rId38" Type="http://schemas.openxmlformats.org/officeDocument/2006/relationships/hyperlink" Target="https://www.aidedd.org/dnd/monstres.php?vf=banshie" TargetMode="External"/><Relationship Id="rId59" Type="http://schemas.openxmlformats.org/officeDocument/2006/relationships/hyperlink" Target="https://www.aidedd.org/dnd/monstres.php?vf=cambion" TargetMode="External"/><Relationship Id="rId103" Type="http://schemas.openxmlformats.org/officeDocument/2006/relationships/hyperlink" Target="https://www.aidedd.org/dnd/monstres.php?vf=crabe" TargetMode="External"/><Relationship Id="rId124" Type="http://schemas.openxmlformats.org/officeDocument/2006/relationships/hyperlink" Target="https://www.aidedd.org/dnd/monstres.php?vf=devin" TargetMode="External"/><Relationship Id="rId310" Type="http://schemas.openxmlformats.org/officeDocument/2006/relationships/hyperlink" Target="https://www.aidedd.org/dnd/monstres.php?vf=homme-lezard" TargetMode="External"/><Relationship Id="rId492" Type="http://schemas.openxmlformats.org/officeDocument/2006/relationships/hyperlink" Target="https://www.aidedd.org/dnd/monstres.php?vf=salamandre" TargetMode="External"/><Relationship Id="rId527" Type="http://schemas.openxmlformats.org/officeDocument/2006/relationships/hyperlink" Target="https://www.aidedd.org/dnd/monstres.php?vf=spore-gazeuse" TargetMode="External"/><Relationship Id="rId548" Type="http://schemas.openxmlformats.org/officeDocument/2006/relationships/hyperlink" Target="https://www.aidedd.org/dnd/monstres.php?vf=traqueur-invisible" TargetMode="External"/><Relationship Id="rId569" Type="http://schemas.openxmlformats.org/officeDocument/2006/relationships/hyperlink" Target="https://www.aidedd.org/dnd/monstres.php?vf=velociraptor" TargetMode="External"/><Relationship Id="rId70" Type="http://schemas.openxmlformats.org/officeDocument/2006/relationships/hyperlink" Target="https://www.aidedd.org/dnd/monstres.php?vf=chat" TargetMode="External"/><Relationship Id="rId91" Type="http://schemas.openxmlformats.org/officeDocument/2006/relationships/hyperlink" Target="https://www.aidedd.org/dnd/monstres.php?vf=chouette-geante" TargetMode="External"/><Relationship Id="rId145" Type="http://schemas.openxmlformats.org/officeDocument/2006/relationships/hyperlink" Target="https://www.aidedd.org/dnd/monstres.php?vf=dragon-bleu-ancien" TargetMode="External"/><Relationship Id="rId166" Type="http://schemas.openxmlformats.org/officeDocument/2006/relationships/hyperlink" Target="https://www.aidedd.org/dnd/monstres.php?vf=dragon-de-cuivre-ancien" TargetMode="External"/><Relationship Id="rId187" Type="http://schemas.openxmlformats.org/officeDocument/2006/relationships/hyperlink" Target="https://www.aidedd.org/dnd/monstres.php?vf=drow-guerrier-d-elite" TargetMode="External"/><Relationship Id="rId331" Type="http://schemas.openxmlformats.org/officeDocument/2006/relationships/hyperlink" Target="https://www.aidedd.org/dnd/monstres.php?vf=laeral-silverhand" TargetMode="External"/><Relationship Id="rId352" Type="http://schemas.openxmlformats.org/officeDocument/2006/relationships/hyperlink" Target="https://www.aidedd.org/dnd/monstres.php?vf=licorne" TargetMode="External"/><Relationship Id="rId373" Type="http://schemas.openxmlformats.org/officeDocument/2006/relationships/hyperlink" Target="https://www.aidedd.org/dnd/monstres.php?vf=mastodonte-des-ombres" TargetMode="External"/><Relationship Id="rId394" Type="http://schemas.openxmlformats.org/officeDocument/2006/relationships/hyperlink" Target="https://www.aidedd.org/dnd/monstres.php?vf=molosse-du-valenar" TargetMode="External"/><Relationship Id="rId408" Type="http://schemas.openxmlformats.org/officeDocument/2006/relationships/hyperlink" Target="https://www.aidedd.org/dnd/monstres.php?vf=necromite-of-myrkul" TargetMode="External"/><Relationship Id="rId429" Type="http://schemas.openxmlformats.org/officeDocument/2006/relationships/hyperlink" Target="https://www.aidedd.org/dnd/monstres.php?vf=ombre-ancienne" TargetMode="External"/><Relationship Id="rId580" Type="http://schemas.openxmlformats.org/officeDocument/2006/relationships/hyperlink" Target="https://www.aidedd.org/dnd/monstres.php?vf=yochlol" TargetMode="External"/><Relationship Id="rId1" Type="http://schemas.openxmlformats.org/officeDocument/2006/relationships/hyperlink" Target="https://www.aidedd.org/dnd/monstres.php?vf=aarakocra" TargetMode="External"/><Relationship Id="rId212" Type="http://schemas.openxmlformats.org/officeDocument/2006/relationships/hyperlink" Target="https://www.aidedd.org/dnd/monstres.php?vf=epaulard" TargetMode="External"/><Relationship Id="rId233" Type="http://schemas.openxmlformats.org/officeDocument/2006/relationships/hyperlink" Target="https://www.aidedd.org/dnd/monstres.php?vf=faucon-de-sang" TargetMode="External"/><Relationship Id="rId254" Type="http://schemas.openxmlformats.org/officeDocument/2006/relationships/hyperlink" Target="https://www.aidedd.org/dnd/monstres.php?vf=geant-des-tempetes" TargetMode="External"/><Relationship Id="rId440" Type="http://schemas.openxmlformats.org/officeDocument/2006/relationships/hyperlink" Target="https://www.aidedd.org/dnd/monstres.php?vf=ours-polaire" TargetMode="External"/><Relationship Id="rId28" Type="http://schemas.openxmlformats.org/officeDocument/2006/relationships/hyperlink" Target="https://www.aidedd.org/dnd/monstres.php?vf=avatar-de-la-mort" TargetMode="External"/><Relationship Id="rId49" Type="http://schemas.openxmlformats.org/officeDocument/2006/relationships/hyperlink" Target="https://www.aidedd.org/dnd/monstres.php?vf=bete-eclipsante" TargetMode="External"/><Relationship Id="rId114" Type="http://schemas.openxmlformats.org/officeDocument/2006/relationships/hyperlink" Target="https://www.aidedd.org/dnd/monstres.php?vf=cyclope" TargetMode="External"/><Relationship Id="rId275" Type="http://schemas.openxmlformats.org/officeDocument/2006/relationships/hyperlink" Target="https://www.aidedd.org/dnd/monstres.php?vf=golem-de-bois" TargetMode="External"/><Relationship Id="rId296" Type="http://schemas.openxmlformats.org/officeDocument/2006/relationships/hyperlink" Target="https://www.aidedd.org/dnd/monstres.php?vf=guenaude-verte" TargetMode="External"/><Relationship Id="rId300" Type="http://schemas.openxmlformats.org/officeDocument/2006/relationships/hyperlink" Target="https://www.aidedd.org/dnd/monstres.php?vf=gynosphinx" TargetMode="External"/><Relationship Id="rId461" Type="http://schemas.openxmlformats.org/officeDocument/2006/relationships/hyperlink" Target="https://www.aidedd.org/dnd/monstres.php?vf=pretre-du-kraken" TargetMode="External"/><Relationship Id="rId482" Type="http://schemas.openxmlformats.org/officeDocument/2006/relationships/hyperlink" Target="https://www.aidedd.org/dnd/monstres.php?vf=revenant" TargetMode="External"/><Relationship Id="rId517" Type="http://schemas.openxmlformats.org/officeDocument/2006/relationships/hyperlink" Target="https://www.aidedd.org/dnd/monstres.php?vf=slaad-vert" TargetMode="External"/><Relationship Id="rId538" Type="http://schemas.openxmlformats.org/officeDocument/2006/relationships/hyperlink" Target="https://www.aidedd.org/dnd/monstres.php?vf=tertre-errant" TargetMode="External"/><Relationship Id="rId559" Type="http://schemas.openxmlformats.org/officeDocument/2006/relationships/hyperlink" Target="https://www.aidedd.org/dnd/monstres.php?vf=ultroloth" TargetMode="External"/><Relationship Id="rId60" Type="http://schemas.openxmlformats.org/officeDocument/2006/relationships/hyperlink" Target="https://www.aidedd.org/dnd/monstres.php?vf=catoblepas" TargetMode="External"/><Relationship Id="rId81" Type="http://schemas.openxmlformats.org/officeDocument/2006/relationships/hyperlink" Target="https://www.aidedd.org/dnd/monstres.php?vf=chevre-geante" TargetMode="External"/><Relationship Id="rId135" Type="http://schemas.openxmlformats.org/officeDocument/2006/relationships/hyperlink" Target="https://www.aidedd.org/dnd/monstres.php?vf=diantrefosse" TargetMode="External"/><Relationship Id="rId156" Type="http://schemas.openxmlformats.org/officeDocument/2006/relationships/hyperlink" Target="https://www.aidedd.org/dnd/monstres.php?vf=dragon-d-ombre-rouge-jeune" TargetMode="External"/><Relationship Id="rId177" Type="http://schemas.openxmlformats.org/officeDocument/2006/relationships/hyperlink" Target="https://www.aidedd.org/dnd/monstres.php?vf=dragon-rouge-nouveau-ne" TargetMode="External"/><Relationship Id="rId198" Type="http://schemas.openxmlformats.org/officeDocument/2006/relationships/hyperlink" Target="https://www.aidedd.org/dnd/monstres.php?vf=eclaireur" TargetMode="External"/><Relationship Id="rId321" Type="http://schemas.openxmlformats.org/officeDocument/2006/relationships/hyperlink" Target="https://www.aidedd.org/dnd/monstres.php?vf=invocateur" TargetMode="External"/><Relationship Id="rId342" Type="http://schemas.openxmlformats.org/officeDocument/2006/relationships/hyperlink" Target="https://www.aidedd.org/dnd/monstres.php?vf=lanceur-de-sorts-mage-niv-3" TargetMode="External"/><Relationship Id="rId363" Type="http://schemas.openxmlformats.org/officeDocument/2006/relationships/hyperlink" Target="https://www.aidedd.org/dnd/monstres.php?vf=maitre-voleur" TargetMode="External"/><Relationship Id="rId384" Type="http://schemas.openxmlformats.org/officeDocument/2006/relationships/hyperlink" Target="https://www.aidedd.org/dnd/monstres.php?vf=mez-arate" TargetMode="External"/><Relationship Id="rId419" Type="http://schemas.openxmlformats.org/officeDocument/2006/relationships/hyperlink" Target="https://www.aidedd.org/dnd/monstres.php?vf=nuee-de-corbeaux" TargetMode="External"/><Relationship Id="rId570" Type="http://schemas.openxmlformats.org/officeDocument/2006/relationships/hyperlink" Target="https://www.aidedd.org/dnd/monstres.php?vf=ver-pourpre" TargetMode="External"/><Relationship Id="rId202" Type="http://schemas.openxmlformats.org/officeDocument/2006/relationships/hyperlink" Target="https://www.aidedd.org/dnd/monstres.php?vf=elan-geant" TargetMode="External"/><Relationship Id="rId223" Type="http://schemas.openxmlformats.org/officeDocument/2006/relationships/hyperlink" Target="https://www.aidedd.org/dnd/monstres.php?vf=expert-niv-2" TargetMode="External"/><Relationship Id="rId244" Type="http://schemas.openxmlformats.org/officeDocument/2006/relationships/hyperlink" Target="https://www.aidedd.org/dnd/monstres.php?vf=gantelet-noir-de-baine" TargetMode="External"/><Relationship Id="rId430" Type="http://schemas.openxmlformats.org/officeDocument/2006/relationships/hyperlink" Target="https://www.aidedd.org/dnd/monstres.php?vf=ombre-venerable" TargetMode="External"/><Relationship Id="rId18" Type="http://schemas.openxmlformats.org/officeDocument/2006/relationships/hyperlink" Target="https://www.aidedd.org/dnd/monstres.php?vf=araignee-loup-geante" TargetMode="External"/><Relationship Id="rId39" Type="http://schemas.openxmlformats.org/officeDocument/2006/relationships/hyperlink" Target="https://www.aidedd.org/dnd/monstres.php?vf=barde" TargetMode="External"/><Relationship Id="rId265" Type="http://schemas.openxmlformats.org/officeDocument/2006/relationships/hyperlink" Target="https://www.aidedd.org/dnd/monstres.php?vf=gnoll" TargetMode="External"/><Relationship Id="rId286" Type="http://schemas.openxmlformats.org/officeDocument/2006/relationships/hyperlink" Target="https://www.aidedd.org/dnd/monstres.php?vf=grenouille" TargetMode="External"/><Relationship Id="rId451" Type="http://schemas.openxmlformats.org/officeDocument/2006/relationships/hyperlink" Target="https://www.aidedd.org/dnd/monstres.php?vf=pieuvre-geante" TargetMode="External"/><Relationship Id="rId472" Type="http://schemas.openxmlformats.org/officeDocument/2006/relationships/hyperlink" Target="https://www.aidedd.org/dnd/monstres.php?vf=rakshasa" TargetMode="External"/><Relationship Id="rId493" Type="http://schemas.openxmlformats.org/officeDocument/2006/relationships/hyperlink" Target="https://www.aidedd.org/dnd/monstres.php?vf=sanglier" TargetMode="External"/><Relationship Id="rId507" Type="http://schemas.openxmlformats.org/officeDocument/2006/relationships/hyperlink" Target="https://www.aidedd.org/dnd/monstres.php?vf=serpent-venimeux" TargetMode="External"/><Relationship Id="rId528" Type="http://schemas.openxmlformats.org/officeDocument/2006/relationships/hyperlink" Target="https://www.aidedd.org/dnd/monstres.php?vf=squelette" TargetMode="External"/><Relationship Id="rId549" Type="http://schemas.openxmlformats.org/officeDocument/2006/relationships/hyperlink" Target="https://www.aidedd.org/dnd/monstres.php?vf=triceratops" TargetMode="External"/><Relationship Id="rId50" Type="http://schemas.openxmlformats.org/officeDocument/2006/relationships/hyperlink" Target="https://www.aidedd.org/dnd/monstres.php?vf=blaireau" TargetMode="External"/><Relationship Id="rId104" Type="http://schemas.openxmlformats.org/officeDocument/2006/relationships/hyperlink" Target="https://www.aidedd.org/dnd/monstres.php?vf=crabe-geant" TargetMode="External"/><Relationship Id="rId125" Type="http://schemas.openxmlformats.org/officeDocument/2006/relationships/hyperlink" Target="https://www.aidedd.org/dnd/monstres.php?vf=devoreur-d-ame" TargetMode="External"/><Relationship Id="rId146" Type="http://schemas.openxmlformats.org/officeDocument/2006/relationships/hyperlink" Target="https://www.aidedd.org/dnd/monstres.php?vf=dragon-bleu-jeune" TargetMode="External"/><Relationship Id="rId167" Type="http://schemas.openxmlformats.org/officeDocument/2006/relationships/hyperlink" Target="https://www.aidedd.org/dnd/monstres.php?vf=dragon-de-cuivre-jeune" TargetMode="External"/><Relationship Id="rId188" Type="http://schemas.openxmlformats.org/officeDocument/2006/relationships/hyperlink" Target="https://www.aidedd.org/dnd/monstres.php?vf=drow-inquisiteur" TargetMode="External"/><Relationship Id="rId311" Type="http://schemas.openxmlformats.org/officeDocument/2006/relationships/hyperlink" Target="https://www.aidedd.org/dnd/monstres.php?vf=homme-lezard-chaman" TargetMode="External"/><Relationship Id="rId332" Type="http://schemas.openxmlformats.org/officeDocument/2006/relationships/hyperlink" Target="https://www.aidedd.org/dnd/monstres.php?vf=lame-de-nuit" TargetMode="External"/><Relationship Id="rId353" Type="http://schemas.openxmlformats.org/officeDocument/2006/relationships/hyperlink" Target="https://www.aidedd.org/dnd/monstres.php?vf=lierre-infecte" TargetMode="External"/><Relationship Id="rId374" Type="http://schemas.openxmlformats.org/officeDocument/2006/relationships/hyperlink" Target="https://www.aidedd.org/dnd/monstres.php?vf=meduse" TargetMode="External"/><Relationship Id="rId395" Type="http://schemas.openxmlformats.org/officeDocument/2006/relationships/hyperlink" Target="https://www.aidedd.org/dnd/monstres.php?vf=molosse-infernal" TargetMode="External"/><Relationship Id="rId409" Type="http://schemas.openxmlformats.org/officeDocument/2006/relationships/hyperlink" Target="https://www.aidedd.org/dnd/monstres.php?vf=necrophage" TargetMode="External"/><Relationship Id="rId560" Type="http://schemas.openxmlformats.org/officeDocument/2006/relationships/hyperlink" Target="https://www.aidedd.org/dnd/monstres.php?vf=vache" TargetMode="External"/><Relationship Id="rId581" Type="http://schemas.openxmlformats.org/officeDocument/2006/relationships/hyperlink" Target="https://www.aidedd.org/dnd/monstres.php?vf=yuan-ti-abomination" TargetMode="External"/><Relationship Id="rId71" Type="http://schemas.openxmlformats.org/officeDocument/2006/relationships/hyperlink" Target="https://www.aidedd.org/dnd/monstres.php?vf=chauve-souris" TargetMode="External"/><Relationship Id="rId92" Type="http://schemas.openxmlformats.org/officeDocument/2006/relationships/hyperlink" Target="https://www.aidedd.org/dnd/monstres.php?vf=chuul" TargetMode="External"/><Relationship Id="rId213" Type="http://schemas.openxmlformats.org/officeDocument/2006/relationships/hyperlink" Target="https://www.aidedd.org/dnd/monstres.php?vf=epee-volante" TargetMode="External"/><Relationship Id="rId234" Type="http://schemas.openxmlformats.org/officeDocument/2006/relationships/hyperlink" Target="https://www.aidedd.org/dnd/monstres.php?vf=faucon-du-valenar" TargetMode="External"/><Relationship Id="rId420" Type="http://schemas.openxmlformats.org/officeDocument/2006/relationships/hyperlink" Target="https://www.aidedd.org/dnd/monstres.php?vf=nuee-de-gobelins-maudits" TargetMode="External"/><Relationship Id="rId2" Type="http://schemas.openxmlformats.org/officeDocument/2006/relationships/hyperlink" Target="https://www.aidedd.org/dnd/monstres.php?vf=abjurateur" TargetMode="External"/><Relationship Id="rId29" Type="http://schemas.openxmlformats.org/officeDocument/2006/relationships/hyperlink" Target="https://www.aidedd.org/dnd/monstres.php?vf=azer" TargetMode="External"/><Relationship Id="rId255" Type="http://schemas.openxmlformats.org/officeDocument/2006/relationships/hyperlink" Target="https://www.aidedd.org/dnd/monstres.php?vf=geant-du-feu" TargetMode="External"/><Relationship Id="rId276" Type="http://schemas.openxmlformats.org/officeDocument/2006/relationships/hyperlink" Target="https://www.aidedd.org/dnd/monstres.php?vf=golem-de-bronze" TargetMode="External"/><Relationship Id="rId297" Type="http://schemas.openxmlformats.org/officeDocument/2006/relationships/hyperlink" Target="https://www.aidedd.org/dnd/monstres.php?vf=guepe-geante" TargetMode="External"/><Relationship Id="rId441" Type="http://schemas.openxmlformats.org/officeDocument/2006/relationships/hyperlink" Target="https://www.aidedd.org/dnd/monstres.php?vf=ours-garou" TargetMode="External"/><Relationship Id="rId462" Type="http://schemas.openxmlformats.org/officeDocument/2006/relationships/hyperlink" Target="https://www.aidedd.org/dnd/monstres.php?vf=protecteur-de-fer" TargetMode="External"/><Relationship Id="rId483" Type="http://schemas.openxmlformats.org/officeDocument/2006/relationships/hyperlink" Target="https://www.aidedd.org/dnd/monstres.php?vf=rhinoceros" TargetMode="External"/><Relationship Id="rId518" Type="http://schemas.openxmlformats.org/officeDocument/2006/relationships/hyperlink" Target="https://www.aidedd.org/dnd/monstres.php?vf=slaad-tetard" TargetMode="External"/><Relationship Id="rId539" Type="http://schemas.openxmlformats.org/officeDocument/2006/relationships/hyperlink" Target="https://www.aidedd.org/dnd/monstres.php?vf=tete-de-mort-de-bhaal" TargetMode="External"/><Relationship Id="rId40" Type="http://schemas.openxmlformats.org/officeDocument/2006/relationships/hyperlink" Target="https://www.aidedd.org/dnd/monstres.php?vf=barghest" TargetMode="External"/><Relationship Id="rId115" Type="http://schemas.openxmlformats.org/officeDocument/2006/relationships/hyperlink" Target="https://www.aidedd.org/dnd/monstres.php?vf=dao" TargetMode="External"/><Relationship Id="rId136" Type="http://schemas.openxmlformats.org/officeDocument/2006/relationships/hyperlink" Target="https://www.aidedd.org/dnd/monstres.php?vf=djinn" TargetMode="External"/><Relationship Id="rId157" Type="http://schemas.openxmlformats.org/officeDocument/2006/relationships/hyperlink" Target="https://www.aidedd.org/dnd/monstres.php?vf=dragon-d-or-adulte" TargetMode="External"/><Relationship Id="rId178" Type="http://schemas.openxmlformats.org/officeDocument/2006/relationships/hyperlink" Target="https://www.aidedd.org/dnd/monstres.php?vf=dragon-vert-adulte" TargetMode="External"/><Relationship Id="rId301" Type="http://schemas.openxmlformats.org/officeDocument/2006/relationships/hyperlink" Target="https://www.aidedd.org/dnd/monstres.php?vf=harpie" TargetMode="External"/><Relationship Id="rId322" Type="http://schemas.openxmlformats.org/officeDocument/2006/relationships/hyperlink" Target="https://www.aidedd.org/dnd/monstres.php?vf=kenku" TargetMode="External"/><Relationship Id="rId343" Type="http://schemas.openxmlformats.org/officeDocument/2006/relationships/hyperlink" Target="https://www.aidedd.org/dnd/monstres.php?vf=lanceur-de-sorts-mage-niv-4" TargetMode="External"/><Relationship Id="rId364" Type="http://schemas.openxmlformats.org/officeDocument/2006/relationships/hyperlink" Target="https://www.aidedd.org/dnd/monstres.php?vf=maldryn" TargetMode="External"/><Relationship Id="rId550" Type="http://schemas.openxmlformats.org/officeDocument/2006/relationships/hyperlink" Target="https://www.aidedd.org/dnd/monstres.php?vf=tridrone" TargetMode="External"/><Relationship Id="rId61" Type="http://schemas.openxmlformats.org/officeDocument/2006/relationships/hyperlink" Target="https://www.aidedd.org/dnd/monstres.php?vf=centaure" TargetMode="External"/><Relationship Id="rId82" Type="http://schemas.openxmlformats.org/officeDocument/2006/relationships/hyperlink" Target="https://www.aidedd.org/dnd/monstres.php?vf=chevre-geante-a-deux-tetes" TargetMode="External"/><Relationship Id="rId199" Type="http://schemas.openxmlformats.org/officeDocument/2006/relationships/hyperlink" Target="https://www.aidedd.org/dnd/monstres.php?vf=efrit" TargetMode="External"/><Relationship Id="rId203" Type="http://schemas.openxmlformats.org/officeDocument/2006/relationships/hyperlink" Target="https://www.aidedd.org/dnd/monstres.php?vf=elementaire-de-l-air" TargetMode="External"/><Relationship Id="rId385" Type="http://schemas.openxmlformats.org/officeDocument/2006/relationships/hyperlink" Target="https://www.aidedd.org/dnd/monstres.php?vf=mezzoloth" TargetMode="External"/><Relationship Id="rId571" Type="http://schemas.openxmlformats.org/officeDocument/2006/relationships/hyperlink" Target="https://www.aidedd.org/dnd/monstres.php?vf=veteran" TargetMode="External"/><Relationship Id="rId19" Type="http://schemas.openxmlformats.org/officeDocument/2006/relationships/hyperlink" Target="https://www.aidedd.org/dnd/monstres.php?vf=arbre-eveille" TargetMode="External"/><Relationship Id="rId224" Type="http://schemas.openxmlformats.org/officeDocument/2006/relationships/hyperlink" Target="https://www.aidedd.org/dnd/monstres.php?vf=expert-niv-3" TargetMode="External"/><Relationship Id="rId245" Type="http://schemas.openxmlformats.org/officeDocument/2006/relationships/hyperlink" Target="https://www.aidedd.org/dnd/monstres.php?vf=garde" TargetMode="External"/><Relationship Id="rId266" Type="http://schemas.openxmlformats.org/officeDocument/2006/relationships/hyperlink" Target="https://www.aidedd.org/dnd/monstres.php?vf=gnoll-chasseur" TargetMode="External"/><Relationship Id="rId287" Type="http://schemas.openxmlformats.org/officeDocument/2006/relationships/hyperlink" Target="https://www.aidedd.org/dnd/monstres.php?vf=grenouille-geante" TargetMode="External"/><Relationship Id="rId410" Type="http://schemas.openxmlformats.org/officeDocument/2006/relationships/hyperlink" Target="https://www.aidedd.org/dnd/monstres.php?vf=neogi" TargetMode="External"/><Relationship Id="rId431" Type="http://schemas.openxmlformats.org/officeDocument/2006/relationships/hyperlink" Target="https://www.aidedd.org/dnd/monstres.php?vf=oni" TargetMode="External"/><Relationship Id="rId452" Type="http://schemas.openxmlformats.org/officeDocument/2006/relationships/hyperlink" Target="https://www.aidedd.org/dnd/monstres.php?vf=piranha" TargetMode="External"/><Relationship Id="rId473" Type="http://schemas.openxmlformats.org/officeDocument/2006/relationships/hyperlink" Target="https://www.aidedd.org/dnd/monstres.php?vf=rat" TargetMode="External"/><Relationship Id="rId494" Type="http://schemas.openxmlformats.org/officeDocument/2006/relationships/hyperlink" Target="https://www.aidedd.org/dnd/monstres.php?vf=sanglier-geant" TargetMode="External"/><Relationship Id="rId508" Type="http://schemas.openxmlformats.org/officeDocument/2006/relationships/hyperlink" Target="https://www.aidedd.org/dnd/monstres.php?vf=serpent-venimeux-geant" TargetMode="External"/><Relationship Id="rId529" Type="http://schemas.openxmlformats.org/officeDocument/2006/relationships/hyperlink" Target="https://www.aidedd.org/dnd/monstres.php?vf=stirge" TargetMode="External"/><Relationship Id="rId30" Type="http://schemas.openxmlformats.org/officeDocument/2006/relationships/hyperlink" Target="https://www.aidedd.org/dnd/monstres.php?vf=babau" TargetMode="External"/><Relationship Id="rId105" Type="http://schemas.openxmlformats.org/officeDocument/2006/relationships/hyperlink" Target="https://www.aidedd.org/dnd/monstres.php?vf=crabe-pecheur" TargetMode="External"/><Relationship Id="rId126" Type="http://schemas.openxmlformats.org/officeDocument/2006/relationships/hyperlink" Target="https://www.aidedd.org/dnd/monstres.php?vf=devoreur-d-intellect" TargetMode="External"/><Relationship Id="rId147" Type="http://schemas.openxmlformats.org/officeDocument/2006/relationships/hyperlink" Target="https://www.aidedd.org/dnd/monstres.php?vf=dragon-bleu-nouveau-ne" TargetMode="External"/><Relationship Id="rId168" Type="http://schemas.openxmlformats.org/officeDocument/2006/relationships/hyperlink" Target="https://www.aidedd.org/dnd/monstres.php?vf=dragon-de-cuivre-nouveau-ne" TargetMode="External"/><Relationship Id="rId312" Type="http://schemas.openxmlformats.org/officeDocument/2006/relationships/hyperlink" Target="https://www.aidedd.org/dnd/monstres.php?vf=homme-poisson" TargetMode="External"/><Relationship Id="rId333" Type="http://schemas.openxmlformats.org/officeDocument/2006/relationships/hyperlink" Target="https://www.aidedd.org/dnd/monstres.php?vf=lamie" TargetMode="External"/><Relationship Id="rId354" Type="http://schemas.openxmlformats.org/officeDocument/2006/relationships/hyperlink" Target="https://www.aidedd.org/dnd/monstres.php?vf=lion" TargetMode="External"/><Relationship Id="rId540" Type="http://schemas.openxmlformats.org/officeDocument/2006/relationships/hyperlink" Target="https://www.aidedd.org/dnd/monstres.php?vf=thri-kreen" TargetMode="External"/><Relationship Id="rId51" Type="http://schemas.openxmlformats.org/officeDocument/2006/relationships/hyperlink" Target="https://www.aidedd.org/dnd/monstres.php?vf=blaireau-geant" TargetMode="External"/><Relationship Id="rId72" Type="http://schemas.openxmlformats.org/officeDocument/2006/relationships/hyperlink" Target="https://www.aidedd.org/dnd/monstres.php?vf=chauve-souris-geante" TargetMode="External"/><Relationship Id="rId93" Type="http://schemas.openxmlformats.org/officeDocument/2006/relationships/hyperlink" Target="https://www.aidedd.org/dnd/monstres.php?vf=cockatrice" TargetMode="External"/><Relationship Id="rId189" Type="http://schemas.openxmlformats.org/officeDocument/2006/relationships/hyperlink" Target="https://www.aidedd.org/dnd/monstres.php?vf=drow-mage" TargetMode="External"/><Relationship Id="rId375" Type="http://schemas.openxmlformats.org/officeDocument/2006/relationships/hyperlink" Target="https://www.aidedd.org/dnd/monstres.php?vf=mephite-de-boue" TargetMode="External"/><Relationship Id="rId396" Type="http://schemas.openxmlformats.org/officeDocument/2006/relationships/hyperlink" Target="https://www.aidedd.org/dnd/monstres.php?vf=momie" TargetMode="External"/><Relationship Id="rId561" Type="http://schemas.openxmlformats.org/officeDocument/2006/relationships/hyperlink" Target="https://www.aidedd.org/dnd/monstres.php?vf=vampire" TargetMode="External"/><Relationship Id="rId582" Type="http://schemas.openxmlformats.org/officeDocument/2006/relationships/hyperlink" Target="https://www.aidedd.org/dnd/monstres.php?vf=yuan-ti-annonciateur-de-cauchemars" TargetMode="External"/><Relationship Id="rId3" Type="http://schemas.openxmlformats.org/officeDocument/2006/relationships/hyperlink" Target="https://www.aidedd.org/dnd/monstres.php?vf=aboleth" TargetMode="External"/><Relationship Id="rId214" Type="http://schemas.openxmlformats.org/officeDocument/2006/relationships/hyperlink" Target="https://www.aidedd.org/dnd/monstres.php?vf=epineux" TargetMode="External"/><Relationship Id="rId235" Type="http://schemas.openxmlformats.org/officeDocument/2006/relationships/hyperlink" Target="https://www.aidedd.org/dnd/monstres.php?vf=feu-follet" TargetMode="External"/><Relationship Id="rId256" Type="http://schemas.openxmlformats.org/officeDocument/2006/relationships/hyperlink" Target="https://www.aidedd.org/dnd/monstres.php?vf=geant-du-givre" TargetMode="External"/><Relationship Id="rId277" Type="http://schemas.openxmlformats.org/officeDocument/2006/relationships/hyperlink" Target="https://www.aidedd.org/dnd/monstres.php?vf=golem-de-chair" TargetMode="External"/><Relationship Id="rId298" Type="http://schemas.openxmlformats.org/officeDocument/2006/relationships/hyperlink" Target="https://www.aidedd.org/dnd/monstres.php?vf=guerrier-momifie" TargetMode="External"/><Relationship Id="rId400" Type="http://schemas.openxmlformats.org/officeDocument/2006/relationships/hyperlink" Target="https://www.aidedd.org/dnd/monstres.php?vf=myconide-jeune-pousse" TargetMode="External"/><Relationship Id="rId421" Type="http://schemas.openxmlformats.org/officeDocument/2006/relationships/hyperlink" Target="https://www.aidedd.org/dnd/monstres.php?vf=nuee-de-piranhas" TargetMode="External"/><Relationship Id="rId442" Type="http://schemas.openxmlformats.org/officeDocument/2006/relationships/hyperlink" Target="https://www.aidedd.org/dnd/monstres.php?vf=ours-hibou" TargetMode="External"/><Relationship Id="rId463" Type="http://schemas.openxmlformats.org/officeDocument/2006/relationships/hyperlink" Target="https://www.aidedd.org/dnd/monstres.php?vf=pseudodragon" TargetMode="External"/><Relationship Id="rId484" Type="http://schemas.openxmlformats.org/officeDocument/2006/relationships/hyperlink" Target="https://www.aidedd.org/dnd/monstres.php?vf=roc" TargetMode="External"/><Relationship Id="rId519" Type="http://schemas.openxmlformats.org/officeDocument/2006/relationships/hyperlink" Target="https://www.aidedd.org/dnd/monstres.php?vf=solar" TargetMode="External"/><Relationship Id="rId116" Type="http://schemas.openxmlformats.org/officeDocument/2006/relationships/hyperlink" Target="https://www.aidedd.org/dnd/monstres.php?vf=dauphin" TargetMode="External"/><Relationship Id="rId137" Type="http://schemas.openxmlformats.org/officeDocument/2006/relationships/hyperlink" Target="https://www.aidedd.org/dnd/monstres.php?vf=doppelganger" TargetMode="External"/><Relationship Id="rId158" Type="http://schemas.openxmlformats.org/officeDocument/2006/relationships/hyperlink" Target="https://www.aidedd.org/dnd/monstres.php?vf=dragon-d-or-ancien" TargetMode="External"/><Relationship Id="rId302" Type="http://schemas.openxmlformats.org/officeDocument/2006/relationships/hyperlink" Target="https://www.aidedd.org/dnd/monstres.php?vf=hezrou" TargetMode="External"/><Relationship Id="rId323" Type="http://schemas.openxmlformats.org/officeDocument/2006/relationships/hyperlink" Target="https://www.aidedd.org/dnd/monstres.php?vf=ki-rin" TargetMode="External"/><Relationship Id="rId344" Type="http://schemas.openxmlformats.org/officeDocument/2006/relationships/hyperlink" Target="https://www.aidedd.org/dnd/monstres.php?vf=lanceur-de-sorts-mage-niv-5" TargetMode="External"/><Relationship Id="rId530" Type="http://schemas.openxmlformats.org/officeDocument/2006/relationships/hyperlink" Target="https://www.aidedd.org/dnd/monstres.php?vf=succube" TargetMode="External"/><Relationship Id="rId20" Type="http://schemas.openxmlformats.org/officeDocument/2006/relationships/hyperlink" Target="https://www.aidedd.org/dnd/monstres.php?vf=arbuste-eveille" TargetMode="External"/><Relationship Id="rId41" Type="http://schemas.openxmlformats.org/officeDocument/2006/relationships/hyperlink" Target="https://www.aidedd.org/dnd/monstres.php?vf=barlgura" TargetMode="External"/><Relationship Id="rId62" Type="http://schemas.openxmlformats.org/officeDocument/2006/relationships/hyperlink" Target="https://www.aidedd.org/dnd/monstres.php?vf=cerf" TargetMode="External"/><Relationship Id="rId83" Type="http://schemas.openxmlformats.org/officeDocument/2006/relationships/hyperlink" Target="https://www.aidedd.org/dnd/monstres.php?vf=chien-du-trepas" TargetMode="External"/><Relationship Id="rId179" Type="http://schemas.openxmlformats.org/officeDocument/2006/relationships/hyperlink" Target="https://www.aidedd.org/dnd/monstres.php?vf=dragon-vert-ancien" TargetMode="External"/><Relationship Id="rId365" Type="http://schemas.openxmlformats.org/officeDocument/2006/relationships/hyperlink" Target="https://www.aidedd.org/dnd/monstres.php?vf=malfrat" TargetMode="External"/><Relationship Id="rId386" Type="http://schemas.openxmlformats.org/officeDocument/2006/relationships/hyperlink" Target="https://www.aidedd.org/dnd/monstres.php?vf=mille-pattes-geant" TargetMode="External"/><Relationship Id="rId551" Type="http://schemas.openxmlformats.org/officeDocument/2006/relationships/hyperlink" Target="https://www.aidedd.org/dnd/monstres.php?vf=tritsir" TargetMode="External"/><Relationship Id="rId572" Type="http://schemas.openxmlformats.org/officeDocument/2006/relationships/hyperlink" Target="https://www.aidedd.org/dnd/monstres.php?vf=viplo" TargetMode="External"/><Relationship Id="rId190" Type="http://schemas.openxmlformats.org/officeDocument/2006/relationships/hyperlink" Target="https://www.aidedd.org/dnd/monstres.php?vf=drow-pretresse-de-lolth" TargetMode="External"/><Relationship Id="rId204" Type="http://schemas.openxmlformats.org/officeDocument/2006/relationships/hyperlink" Target="https://www.aidedd.org/dnd/monstres.php?vf=elementaire-de-l-eau" TargetMode="External"/><Relationship Id="rId225" Type="http://schemas.openxmlformats.org/officeDocument/2006/relationships/hyperlink" Target="https://www.aidedd.org/dnd/monstres.php?vf=expert-niv-4" TargetMode="External"/><Relationship Id="rId246" Type="http://schemas.openxmlformats.org/officeDocument/2006/relationships/hyperlink" Target="https://www.aidedd.org/dnd/monstres.php?vf=gardien-anime" TargetMode="External"/><Relationship Id="rId267" Type="http://schemas.openxmlformats.org/officeDocument/2006/relationships/hyperlink" Target="https://www.aidedd.org/dnd/monstres.php?vf=gnoll-croc-de-yeenoghu" TargetMode="External"/><Relationship Id="rId288" Type="http://schemas.openxmlformats.org/officeDocument/2006/relationships/hyperlink" Target="https://www.aidedd.org/dnd/monstres.php?vf=grick" TargetMode="External"/><Relationship Id="rId411" Type="http://schemas.openxmlformats.org/officeDocument/2006/relationships/hyperlink" Target="https://www.aidedd.org/dnd/monstres.php?vf=neothelide" TargetMode="External"/><Relationship Id="rId432" Type="http://schemas.openxmlformats.org/officeDocument/2006/relationships/hyperlink" Target="https://www.aidedd.org/dnd/monstres.php?vf=orcus" TargetMode="External"/><Relationship Id="rId453" Type="http://schemas.openxmlformats.org/officeDocument/2006/relationships/hyperlink" Target="https://www.aidedd.org/dnd/monstres.php?vf=pixie" TargetMode="External"/><Relationship Id="rId474" Type="http://schemas.openxmlformats.org/officeDocument/2006/relationships/hyperlink" Target="https://www.aidedd.org/dnd/monstres.php?vf=rat-geant" TargetMode="External"/><Relationship Id="rId509" Type="http://schemas.openxmlformats.org/officeDocument/2006/relationships/hyperlink" Target="https://www.aidedd.org/dnd/monstres.php?vf=serpent-volant" TargetMode="External"/><Relationship Id="rId106" Type="http://schemas.openxmlformats.org/officeDocument/2006/relationships/hyperlink" Target="https://www.aidedd.org/dnd/monstres.php?vf=cranefeu" TargetMode="External"/><Relationship Id="rId127" Type="http://schemas.openxmlformats.org/officeDocument/2006/relationships/hyperlink" Target="https://www.aidedd.org/dnd/monstres.php?vf=diable-a-chaines" TargetMode="External"/><Relationship Id="rId313" Type="http://schemas.openxmlformats.org/officeDocument/2006/relationships/hyperlink" Target="https://www.aidedd.org/dnd/monstres.php?vf=homoncule" TargetMode="External"/><Relationship Id="rId495" Type="http://schemas.openxmlformats.org/officeDocument/2006/relationships/hyperlink" Target="https://www.aidedd.org/dnd/monstres.php?vf=sanglier-garou" TargetMode="External"/><Relationship Id="rId10" Type="http://schemas.openxmlformats.org/officeDocument/2006/relationships/hyperlink" Target="https://www.aidedd.org/dnd/monstres.php?vf=ame-en-peine" TargetMode="External"/><Relationship Id="rId31" Type="http://schemas.openxmlformats.org/officeDocument/2006/relationships/hyperlink" Target="https://www.aidedd.org/dnd/monstres.php?vf=babelien" TargetMode="External"/><Relationship Id="rId52" Type="http://schemas.openxmlformats.org/officeDocument/2006/relationships/hyperlink" Target="https://www.aidedd.org/dnd/monstres.php?vf=blarks" TargetMode="External"/><Relationship Id="rId73" Type="http://schemas.openxmlformats.org/officeDocument/2006/relationships/hyperlink" Target="https://www.aidedd.org/dnd/monstres.php?vf=cheval-de-guerre" TargetMode="External"/><Relationship Id="rId94" Type="http://schemas.openxmlformats.org/officeDocument/2006/relationships/hyperlink" Target="https://www.aidedd.org/dnd/monstres.php?vf=combattant-niv-1" TargetMode="External"/><Relationship Id="rId148" Type="http://schemas.openxmlformats.org/officeDocument/2006/relationships/hyperlink" Target="https://www.aidedd.org/dnd/monstres.php?vf=dragon-d-airain-adulte" TargetMode="External"/><Relationship Id="rId169" Type="http://schemas.openxmlformats.org/officeDocument/2006/relationships/hyperlink" Target="https://www.aidedd.org/dnd/monstres.php?vf=dragon-feerique" TargetMode="External"/><Relationship Id="rId334" Type="http://schemas.openxmlformats.org/officeDocument/2006/relationships/hyperlink" Target="https://www.aidedd.org/dnd/monstres.php?vf=lanceur-de-sorts-guerisseur-niv-1" TargetMode="External"/><Relationship Id="rId355" Type="http://schemas.openxmlformats.org/officeDocument/2006/relationships/hyperlink" Target="https://www.aidedd.org/dnd/monstres.php?vf=loup" TargetMode="External"/><Relationship Id="rId376" Type="http://schemas.openxmlformats.org/officeDocument/2006/relationships/hyperlink" Target="https://www.aidedd.org/dnd/monstres.php?vf=mephite-de-fumee" TargetMode="External"/><Relationship Id="rId397" Type="http://schemas.openxmlformats.org/officeDocument/2006/relationships/hyperlink" Target="https://www.aidedd.org/dnd/monstres.php?vf=monodrone" TargetMode="External"/><Relationship Id="rId520" Type="http://schemas.openxmlformats.org/officeDocument/2006/relationships/hyperlink" Target="https://www.aidedd.org/dnd/monstres.php?vf=sombrelin" TargetMode="External"/><Relationship Id="rId541" Type="http://schemas.openxmlformats.org/officeDocument/2006/relationships/hyperlink" Target="https://www.aidedd.org/dnd/monstres.php?vf=tigre" TargetMode="External"/><Relationship Id="rId562" Type="http://schemas.openxmlformats.org/officeDocument/2006/relationships/hyperlink" Target="https://www.aidedd.org/dnd/monstres.php?vf=vampirien" TargetMode="External"/><Relationship Id="rId583" Type="http://schemas.openxmlformats.org/officeDocument/2006/relationships/hyperlink" Target="https://www.aidedd.org/dnd/monstres.php?vf=yuan-ti-malison" TargetMode="External"/><Relationship Id="rId4" Type="http://schemas.openxmlformats.org/officeDocument/2006/relationships/hyperlink" Target="https://www.aidedd.org/dnd/monstres.php?vf=acolyte" TargetMode="External"/><Relationship Id="rId180" Type="http://schemas.openxmlformats.org/officeDocument/2006/relationships/hyperlink" Target="https://www.aidedd.org/dnd/monstres.php?vf=dragon-vert-jeune" TargetMode="External"/><Relationship Id="rId215" Type="http://schemas.openxmlformats.org/officeDocument/2006/relationships/hyperlink" Target="https://www.aidedd.org/dnd/monstres.php?vf=epouvantail" TargetMode="External"/><Relationship Id="rId236" Type="http://schemas.openxmlformats.org/officeDocument/2006/relationships/hyperlink" Target="https://www.aidedd.org/dnd/monstres.php?vf=flagelleur-des-cranes-de-myrkul" TargetMode="External"/><Relationship Id="rId257" Type="http://schemas.openxmlformats.org/officeDocument/2006/relationships/hyperlink" Target="https://www.aidedd.org/dnd/monstres.php?vf=gelee-ocre" TargetMode="External"/><Relationship Id="rId278" Type="http://schemas.openxmlformats.org/officeDocument/2006/relationships/hyperlink" Target="https://www.aidedd.org/dnd/monstres.php?vf=golem-de-fer" TargetMode="External"/><Relationship Id="rId401" Type="http://schemas.openxmlformats.org/officeDocument/2006/relationships/hyperlink" Target="https://www.aidedd.org/dnd/monstres.php?vf=myconide-souverain" TargetMode="External"/><Relationship Id="rId422" Type="http://schemas.openxmlformats.org/officeDocument/2006/relationships/hyperlink" Target="https://www.aidedd.org/dnd/monstres.php?vf=nuee-de-rats" TargetMode="External"/><Relationship Id="rId443" Type="http://schemas.openxmlformats.org/officeDocument/2006/relationships/hyperlink" Target="https://www.aidedd.org/dnd/monstres.php?vf=oxydeur" TargetMode="External"/><Relationship Id="rId464" Type="http://schemas.openxmlformats.org/officeDocument/2006/relationships/hyperlink" Target="https://www.aidedd.org/dnd/monstres.php?vf=pteranodon" TargetMode="External"/><Relationship Id="rId303" Type="http://schemas.openxmlformats.org/officeDocument/2006/relationships/hyperlink" Target="https://www.aidedd.org/dnd/monstres.php?vf=hippocampe" TargetMode="External"/><Relationship Id="rId485" Type="http://schemas.openxmlformats.org/officeDocument/2006/relationships/hyperlink" Target="https://www.aidedd.org/dnd/monstres.php?vf=roi-reine-lezard" TargetMode="External"/><Relationship Id="rId42" Type="http://schemas.openxmlformats.org/officeDocument/2006/relationships/hyperlink" Target="https://www.aidedd.org/dnd/monstres.php?vf=basilic" TargetMode="External"/><Relationship Id="rId84" Type="http://schemas.openxmlformats.org/officeDocument/2006/relationships/hyperlink" Target="https://www.aidedd.org/dnd/monstres.php?vf=chien-esquiveur" TargetMode="External"/><Relationship Id="rId138" Type="http://schemas.openxmlformats.org/officeDocument/2006/relationships/hyperlink" Target="https://www.aidedd.org/dnd/monstres.php?vf=dracoliche-bleue-adulte" TargetMode="External"/><Relationship Id="rId345" Type="http://schemas.openxmlformats.org/officeDocument/2006/relationships/hyperlink" Target="https://www.aidedd.org/dnd/monstres.php?vf=lanceur-de-sorts-mage-niv-6" TargetMode="External"/><Relationship Id="rId387" Type="http://schemas.openxmlformats.org/officeDocument/2006/relationships/hyperlink" Target="https://www.aidedd.org/dnd/monstres.php?vf=mimique" TargetMode="External"/><Relationship Id="rId510" Type="http://schemas.openxmlformats.org/officeDocument/2006/relationships/hyperlink" Target="https://www.aidedd.org/dnd/monstres.php?vf=shoosuva" TargetMode="External"/><Relationship Id="rId552" Type="http://schemas.openxmlformats.org/officeDocument/2006/relationships/hyperlink" Target="https://www.aidedd.org/dnd/monstres.php?vf=troglodyte" TargetMode="External"/><Relationship Id="rId191" Type="http://schemas.openxmlformats.org/officeDocument/2006/relationships/hyperlink" Target="https://www.aidedd.org/dnd/monstres.php?vf=druide" TargetMode="External"/><Relationship Id="rId205" Type="http://schemas.openxmlformats.org/officeDocument/2006/relationships/hyperlink" Target="https://www.aidedd.org/dnd/monstres.php?vf=elementaire-de-la-terre" TargetMode="External"/><Relationship Id="rId247" Type="http://schemas.openxmlformats.org/officeDocument/2006/relationships/hyperlink" Target="https://www.aidedd.org/dnd/monstres.php?vf=gargouille" TargetMode="External"/><Relationship Id="rId412" Type="http://schemas.openxmlformats.org/officeDocument/2006/relationships/hyperlink" Target="https://www.aidedd.org/dnd/monstres.php?vf=nerissa" TargetMode="External"/><Relationship Id="rId107" Type="http://schemas.openxmlformats.org/officeDocument/2006/relationships/hyperlink" Target="https://www.aidedd.org/dnd/monstres.php?vf=crapaud-geant" TargetMode="External"/><Relationship Id="rId289" Type="http://schemas.openxmlformats.org/officeDocument/2006/relationships/hyperlink" Target="https://www.aidedd.org/dnd/monstres.php?vf=grick-dominant" TargetMode="External"/><Relationship Id="rId454" Type="http://schemas.openxmlformats.org/officeDocument/2006/relationships/hyperlink" Target="https://www.aidedd.org/dnd/monstres.php?vf=planetar" TargetMode="External"/><Relationship Id="rId496" Type="http://schemas.openxmlformats.org/officeDocument/2006/relationships/hyperlink" Target="https://www.aidedd.org/dnd/monstres.php?vf=sanuya" TargetMode="External"/><Relationship Id="rId11" Type="http://schemas.openxmlformats.org/officeDocument/2006/relationships/hyperlink" Target="https://www.aidedd.org/dnd/monstres.php?vf=androsphinx" TargetMode="External"/><Relationship Id="rId53" Type="http://schemas.openxmlformats.org/officeDocument/2006/relationships/hyperlink" Target="https://www.aidedd.org/dnd/monstres.php?vf=bleme" TargetMode="External"/><Relationship Id="rId149" Type="http://schemas.openxmlformats.org/officeDocument/2006/relationships/hyperlink" Target="https://www.aidedd.org/dnd/monstres.php?vf=dragon-d-airain-ancien" TargetMode="External"/><Relationship Id="rId314" Type="http://schemas.openxmlformats.org/officeDocument/2006/relationships/hyperlink" Target="https://www.aidedd.org/dnd/monstres.php?vf=horreur-casquee" TargetMode="External"/><Relationship Id="rId356" Type="http://schemas.openxmlformats.org/officeDocument/2006/relationships/hyperlink" Target="https://www.aidedd.org/dnd/monstres.php?vf=loup-arctique" TargetMode="External"/><Relationship Id="rId398" Type="http://schemas.openxmlformats.org/officeDocument/2006/relationships/hyperlink" Target="https://www.aidedd.org/dnd/monstres.php?vf=mule" TargetMode="External"/><Relationship Id="rId521" Type="http://schemas.openxmlformats.org/officeDocument/2006/relationships/hyperlink" Target="https://www.aidedd.org/dnd/monstres.php?vf=sombrelin-aine" TargetMode="External"/><Relationship Id="rId563" Type="http://schemas.openxmlformats.org/officeDocument/2006/relationships/hyperlink" Target="https://www.aidedd.org/dnd/monstres.php?vf=vargouille" TargetMode="External"/><Relationship Id="rId95" Type="http://schemas.openxmlformats.org/officeDocument/2006/relationships/hyperlink" Target="https://www.aidedd.org/dnd/monstres.php?vf=combattant-niv-2" TargetMode="External"/><Relationship Id="rId160" Type="http://schemas.openxmlformats.org/officeDocument/2006/relationships/hyperlink" Target="https://www.aidedd.org/dnd/monstres.php?vf=dragon-d-or-nouveau-ne" TargetMode="External"/><Relationship Id="rId216" Type="http://schemas.openxmlformats.org/officeDocument/2006/relationships/hyperlink" Target="https://www.aidedd.org/dnd/monstres.php?vf=erinye" TargetMode="External"/><Relationship Id="rId423" Type="http://schemas.openxmlformats.org/officeDocument/2006/relationships/hyperlink" Target="https://www.aidedd.org/dnd/monstres.php?vf=nuee-de-serpents-venimeux" TargetMode="External"/><Relationship Id="rId258" Type="http://schemas.openxmlformats.org/officeDocument/2006/relationships/hyperlink" Target="https://www.aidedd.org/dnd/monstres.php?vf=girallon" TargetMode="External"/><Relationship Id="rId465" Type="http://schemas.openxmlformats.org/officeDocument/2006/relationships/hyperlink" Target="https://www.aidedd.org/dnd/monstres.php?vf=punaise-de-feu-geante" TargetMode="External"/><Relationship Id="rId22" Type="http://schemas.openxmlformats.org/officeDocument/2006/relationships/hyperlink" Target="https://www.aidedd.org/dnd/monstres.php?vf=archer" TargetMode="External"/><Relationship Id="rId64" Type="http://schemas.openxmlformats.org/officeDocument/2006/relationships/hyperlink" Target="https://www.aidedd.org/dnd/monstres.php?vf=chacal" TargetMode="External"/><Relationship Id="rId118" Type="http://schemas.openxmlformats.org/officeDocument/2006/relationships/hyperlink" Target="https://www.aidedd.org/dnd/monstres.php?vf=demi-liche" TargetMode="External"/><Relationship Id="rId325" Type="http://schemas.openxmlformats.org/officeDocument/2006/relationships/hyperlink" Target="https://www.aidedd.org/dnd/monstres.php?vf=kobold-aile" TargetMode="External"/><Relationship Id="rId367" Type="http://schemas.openxmlformats.org/officeDocument/2006/relationships/hyperlink" Target="https://www.aidedd.org/dnd/monstres.php?vf=mane" TargetMode="External"/><Relationship Id="rId532" Type="http://schemas.openxmlformats.org/officeDocument/2006/relationships/hyperlink" Target="https://www.aidedd.org/dnd/monstres.php?vf=tabaxi-chasseur" TargetMode="External"/><Relationship Id="rId574" Type="http://schemas.openxmlformats.org/officeDocument/2006/relationships/hyperlink" Target="https://www.aidedd.org/dnd/monstres.php?vf=wiverne" TargetMode="External"/><Relationship Id="rId171" Type="http://schemas.openxmlformats.org/officeDocument/2006/relationships/hyperlink" Target="https://www.aidedd.org/dnd/monstres.php?vf=dragon-noir-ancien" TargetMode="External"/><Relationship Id="rId227" Type="http://schemas.openxmlformats.org/officeDocument/2006/relationships/hyperlink" Target="https://www.aidedd.org/dnd/monstres.php?vf=expert-niv-6" TargetMode="External"/><Relationship Id="rId269" Type="http://schemas.openxmlformats.org/officeDocument/2006/relationships/hyperlink" Target="https://www.aidedd.org/dnd/monstres.php?vf=gnome-des-profondeurs-svirfnebelin" TargetMode="External"/><Relationship Id="rId434" Type="http://schemas.openxmlformats.org/officeDocument/2006/relationships/hyperlink" Target="https://www.aidedd.org/dnd/monstres.php?vf=orque" TargetMode="External"/><Relationship Id="rId476" Type="http://schemas.openxmlformats.org/officeDocument/2006/relationships/hyperlink" Target="https://www.aidedd.org/dnd/monstres.php?vf=remorhaz" TargetMode="External"/><Relationship Id="rId33" Type="http://schemas.openxmlformats.org/officeDocument/2006/relationships/hyperlink" Target="https://www.aidedd.org/dnd/monstres.php?vf=badian" TargetMode="External"/><Relationship Id="rId129" Type="http://schemas.openxmlformats.org/officeDocument/2006/relationships/hyperlink" Target="https://www.aidedd.org/dnd/monstres.php?vf=diable-barbu" TargetMode="External"/><Relationship Id="rId280" Type="http://schemas.openxmlformats.org/officeDocument/2006/relationships/hyperlink" Target="https://www.aidedd.org/dnd/monstres.php?vf=golem-de-pierre" TargetMode="External"/><Relationship Id="rId336" Type="http://schemas.openxmlformats.org/officeDocument/2006/relationships/hyperlink" Target="https://www.aidedd.org/dnd/monstres.php?vf=lanceur-de-sorts-guerisseur-niv-3" TargetMode="External"/><Relationship Id="rId501" Type="http://schemas.openxmlformats.org/officeDocument/2006/relationships/hyperlink" Target="https://www.aidedd.org/dnd/monstres.php?vf=seigneur-momie" TargetMode="External"/><Relationship Id="rId543" Type="http://schemas.openxmlformats.org/officeDocument/2006/relationships/hyperlink" Target="https://www.aidedd.org/dnd/monstres.php?vf=tigre-garou" TargetMode="External"/><Relationship Id="rId75" Type="http://schemas.openxmlformats.org/officeDocument/2006/relationships/hyperlink" Target="https://www.aidedd.org/dnd/monstres.php?vf=cheval-de-selle" TargetMode="External"/><Relationship Id="rId140" Type="http://schemas.openxmlformats.org/officeDocument/2006/relationships/hyperlink" Target="https://www.aidedd.org/dnd/monstres.php?vf=dragon-blanc-adulte" TargetMode="External"/><Relationship Id="rId182" Type="http://schemas.openxmlformats.org/officeDocument/2006/relationships/hyperlink" Target="https://www.aidedd.org/dnd/monstres.php?vf=dragon-tortue" TargetMode="External"/><Relationship Id="rId378" Type="http://schemas.openxmlformats.org/officeDocument/2006/relationships/hyperlink" Target="https://www.aidedd.org/dnd/monstres.php?vf=mephite-de-magma" TargetMode="External"/><Relationship Id="rId403" Type="http://schemas.openxmlformats.org/officeDocument/2006/relationships/hyperlink" Target="https://www.aidedd.org/dnd/monstres.php?vf=naga-gardien" TargetMode="External"/><Relationship Id="rId585" Type="http://schemas.openxmlformats.org/officeDocument/2006/relationships/hyperlink" Target="https://www.aidedd.org/dnd/monstres.php?vf=zariel" TargetMode="External"/><Relationship Id="rId6" Type="http://schemas.openxmlformats.org/officeDocument/2006/relationships/hyperlink" Target="https://www.aidedd.org/dnd/monstres.php?vf=aigle-geant" TargetMode="External"/><Relationship Id="rId238" Type="http://schemas.openxmlformats.org/officeDocument/2006/relationships/hyperlink" Target="https://www.aidedd.org/dnd/monstres.php?vf=flind" TargetMode="External"/><Relationship Id="rId445" Type="http://schemas.openxmlformats.org/officeDocument/2006/relationships/hyperlink" Target="https://www.aidedd.org/dnd/monstres.php?vf=particules-d-avarice" TargetMode="External"/><Relationship Id="rId487" Type="http://schemas.openxmlformats.org/officeDocument/2006/relationships/hyperlink" Target="https://www.aidedd.org/dnd/monstres.php?vf=roturier" TargetMode="External"/><Relationship Id="rId291" Type="http://schemas.openxmlformats.org/officeDocument/2006/relationships/hyperlink" Target="https://www.aidedd.org/dnd/monstres.php?vf=griffon" TargetMode="External"/><Relationship Id="rId305" Type="http://schemas.openxmlformats.org/officeDocument/2006/relationships/hyperlink" Target="https://www.aidedd.org/dnd/monstres.php?vf=hippogriffe" TargetMode="External"/><Relationship Id="rId347" Type="http://schemas.openxmlformats.org/officeDocument/2006/relationships/hyperlink" Target="https://www.aidedd.org/dnd/monstres.php?vf=lemure" TargetMode="External"/><Relationship Id="rId512" Type="http://schemas.openxmlformats.org/officeDocument/2006/relationships/hyperlink" Target="https://www.aidedd.org/dnd/monstres.php?vf=singe-geant" TargetMode="External"/><Relationship Id="rId44" Type="http://schemas.openxmlformats.org/officeDocument/2006/relationships/hyperlink" Target="https://www.aidedd.org/dnd/monstres.php?vf=behir" TargetMode="External"/><Relationship Id="rId86" Type="http://schemas.openxmlformats.org/officeDocument/2006/relationships/hyperlink" Target="https://www.aidedd.org/dnd/monstres.php?vf=chien-sauvage-dominant" TargetMode="External"/><Relationship Id="rId151" Type="http://schemas.openxmlformats.org/officeDocument/2006/relationships/hyperlink" Target="https://www.aidedd.org/dnd/monstres.php?vf=dragon-d-airain-nouveau-ne" TargetMode="External"/><Relationship Id="rId389" Type="http://schemas.openxmlformats.org/officeDocument/2006/relationships/hyperlink" Target="https://www.aidedd.org/dnd/monstres.php?vf=minotaure-squelette" TargetMode="External"/><Relationship Id="rId554" Type="http://schemas.openxmlformats.org/officeDocument/2006/relationships/hyperlink" Target="https://www.aidedd.org/dnd/monstres.php?vf=tyramort" TargetMode="External"/><Relationship Id="rId193" Type="http://schemas.openxmlformats.org/officeDocument/2006/relationships/hyperlink" Target="https://www.aidedd.org/dnd/monstres.php?vf=duergar" TargetMode="External"/><Relationship Id="rId207" Type="http://schemas.openxmlformats.org/officeDocument/2006/relationships/hyperlink" Target="https://www.aidedd.org/dnd/monstres.php?vf=elephant" TargetMode="External"/><Relationship Id="rId249" Type="http://schemas.openxmlformats.org/officeDocument/2006/relationships/hyperlink" Target="https://www.aidedd.org/dnd/monstres.php?vf=geant-des-collines" TargetMode="External"/><Relationship Id="rId414" Type="http://schemas.openxmlformats.org/officeDocument/2006/relationships/hyperlink" Target="https://www.aidedd.org/dnd/monstres.php?vf=noble" TargetMode="External"/><Relationship Id="rId456" Type="http://schemas.openxmlformats.org/officeDocument/2006/relationships/hyperlink" Target="https://www.aidedd.org/dnd/monstres.php?vf=poing-de-baine" TargetMode="External"/><Relationship Id="rId498" Type="http://schemas.openxmlformats.org/officeDocument/2006/relationships/hyperlink" Target="https://www.aidedd.org/dnd/monstres.php?vf=scorpion" TargetMode="External"/><Relationship Id="rId13" Type="http://schemas.openxmlformats.org/officeDocument/2006/relationships/hyperlink" Target="https://www.aidedd.org/dnd/monstres.php?vf=ankylosaure" TargetMode="External"/><Relationship Id="rId109" Type="http://schemas.openxmlformats.org/officeDocument/2006/relationships/hyperlink" Target="https://www.aidedd.org/dnd/monstres.php?vf=crocodile" TargetMode="External"/><Relationship Id="rId260" Type="http://schemas.openxmlformats.org/officeDocument/2006/relationships/hyperlink" Target="https://www.aidedd.org/dnd/monstres.php?vf=githyanki-guerrier" TargetMode="External"/><Relationship Id="rId316" Type="http://schemas.openxmlformats.org/officeDocument/2006/relationships/hyperlink" Target="https://www.aidedd.org/dnd/monstres.php?vf=huldin" TargetMode="External"/><Relationship Id="rId523" Type="http://schemas.openxmlformats.org/officeDocument/2006/relationships/hyperlink" Target="https://www.aidedd.org/dnd/monstres.php?vf=sorcier-de-fielon" TargetMode="External"/><Relationship Id="rId55" Type="http://schemas.openxmlformats.org/officeDocument/2006/relationships/hyperlink" Target="https://www.aidedd.org/dnd/monstres.php?vf=bretteur" TargetMode="External"/><Relationship Id="rId97" Type="http://schemas.openxmlformats.org/officeDocument/2006/relationships/hyperlink" Target="https://www.aidedd.org/dnd/monstres.php?vf=combattant-niv-4" TargetMode="External"/><Relationship Id="rId120" Type="http://schemas.openxmlformats.org/officeDocument/2006/relationships/hyperlink" Target="https://www.aidedd.org/dnd/monstres.php?vf=demon-des-ombres" TargetMode="External"/><Relationship Id="rId358" Type="http://schemas.openxmlformats.org/officeDocument/2006/relationships/hyperlink" Target="https://www.aidedd.org/dnd/monstres.php?vf=loup-garou" TargetMode="External"/><Relationship Id="rId565" Type="http://schemas.openxmlformats.org/officeDocument/2006/relationships/hyperlink" Target="https://www.aidedd.org/dnd/monstres.php?vf=vautour" TargetMode="External"/><Relationship Id="rId162" Type="http://schemas.openxmlformats.org/officeDocument/2006/relationships/hyperlink" Target="https://www.aidedd.org/dnd/monstres.php?vf=dragon-de-bronze-ancien" TargetMode="External"/><Relationship Id="rId218" Type="http://schemas.openxmlformats.org/officeDocument/2006/relationships/hyperlink" Target="https://www.aidedd.org/dnd/monstres.php?vf=esprit-follet" TargetMode="External"/><Relationship Id="rId425" Type="http://schemas.openxmlformats.org/officeDocument/2006/relationships/hyperlink" Target="https://www.aidedd.org/dnd/monstres.php?vf=nycaloth" TargetMode="External"/><Relationship Id="rId467" Type="http://schemas.openxmlformats.org/officeDocument/2006/relationships/hyperlink" Target="https://www.aidedd.org/dnd/monstres.php?vf=quaggoth" TargetMode="External"/><Relationship Id="rId271" Type="http://schemas.openxmlformats.org/officeDocument/2006/relationships/hyperlink" Target="https://www.aidedd.org/dnd/monstres.php?vf=gobelin-chef" TargetMode="External"/><Relationship Id="rId24" Type="http://schemas.openxmlformats.org/officeDocument/2006/relationships/hyperlink" Target="https://www.aidedd.org/dnd/monstres.php?vf=archimage" TargetMode="External"/><Relationship Id="rId66" Type="http://schemas.openxmlformats.org/officeDocument/2006/relationships/hyperlink" Target="https://www.aidedd.org/dnd/monstres.php?vf=chameau" TargetMode="External"/><Relationship Id="rId131" Type="http://schemas.openxmlformats.org/officeDocument/2006/relationships/hyperlink" Target="https://www.aidedd.org/dnd/monstres.php?vf=diable-epineux" TargetMode="External"/><Relationship Id="rId327" Type="http://schemas.openxmlformats.org/officeDocument/2006/relationships/hyperlink" Target="https://www.aidedd.org/dnd/monstres.php?vf=kraken" TargetMode="External"/><Relationship Id="rId369" Type="http://schemas.openxmlformats.org/officeDocument/2006/relationships/hyperlink" Target="https://www.aidedd.org/dnd/monstres.php?vf=manteleur" TargetMode="External"/><Relationship Id="rId534" Type="http://schemas.openxmlformats.org/officeDocument/2006/relationships/hyperlink" Target="https://www.aidedd.org/dnd/monstres.php?vf=tapis-etouffant" TargetMode="External"/><Relationship Id="rId576" Type="http://schemas.openxmlformats.org/officeDocument/2006/relationships/hyperlink" Target="https://www.aidedd.org/dnd/monstres.php?vf=xorn" TargetMode="External"/><Relationship Id="rId173" Type="http://schemas.openxmlformats.org/officeDocument/2006/relationships/hyperlink" Target="https://www.aidedd.org/dnd/monstres.php?vf=dragon-noir-nouveau-ne" TargetMode="External"/><Relationship Id="rId229" Type="http://schemas.openxmlformats.org/officeDocument/2006/relationships/hyperlink" Target="https://www.aidedd.org/dnd/monstres.php?vf=fanatique" TargetMode="External"/><Relationship Id="rId380" Type="http://schemas.openxmlformats.org/officeDocument/2006/relationships/hyperlink" Target="https://www.aidedd.org/dnd/monstres.php?vf=mephite-de-vapeur" TargetMode="External"/><Relationship Id="rId436" Type="http://schemas.openxmlformats.org/officeDocument/2006/relationships/hyperlink" Target="https://www.aidedd.org/dnd/monstres.php?vf=orque-oeil-de-gruumsh" TargetMode="External"/><Relationship Id="rId240" Type="http://schemas.openxmlformats.org/officeDocument/2006/relationships/hyperlink" Target="https://www.aidedd.org/dnd/monstres.php?vf=fomorien" TargetMode="External"/><Relationship Id="rId478" Type="http://schemas.openxmlformats.org/officeDocument/2006/relationships/hyperlink" Target="https://www.aidedd.org/dnd/monstres.php?vf=requin-de-recif" TargetMode="External"/><Relationship Id="rId35" Type="http://schemas.openxmlformats.org/officeDocument/2006/relationships/hyperlink" Target="https://www.aidedd.org/dnd/monstres.php?vf=banderhobb" TargetMode="External"/><Relationship Id="rId77" Type="http://schemas.openxmlformats.org/officeDocument/2006/relationships/hyperlink" Target="https://www.aidedd.org/dnd/monstres.php?vf=chevalier" TargetMode="External"/><Relationship Id="rId100" Type="http://schemas.openxmlformats.org/officeDocument/2006/relationships/hyperlink" Target="https://www.aidedd.org/dnd/monstres.php?vf=consul-de-fer" TargetMode="External"/><Relationship Id="rId282" Type="http://schemas.openxmlformats.org/officeDocument/2006/relationships/hyperlink" Target="https://www.aidedd.org/dnd/monstres.php?vf=goristro" TargetMode="External"/><Relationship Id="rId338" Type="http://schemas.openxmlformats.org/officeDocument/2006/relationships/hyperlink" Target="https://www.aidedd.org/dnd/monstres.php?vf=lanceur-de-sorts-guerisseur-niv-5" TargetMode="External"/><Relationship Id="rId503" Type="http://schemas.openxmlformats.org/officeDocument/2006/relationships/hyperlink" Target="https://www.aidedd.org/dnd/monstres.php?vf=sentinelle-d-eau" TargetMode="External"/><Relationship Id="rId545" Type="http://schemas.openxmlformats.org/officeDocument/2006/relationships/hyperlink" Target="https://www.aidedd.org/dnd/monstres.php?vf=torve" TargetMode="External"/><Relationship Id="rId8" Type="http://schemas.openxmlformats.org/officeDocument/2006/relationships/hyperlink" Target="https://www.aidedd.org/dnd/monstres.php?vf=allip" TargetMode="External"/><Relationship Id="rId142" Type="http://schemas.openxmlformats.org/officeDocument/2006/relationships/hyperlink" Target="https://www.aidedd.org/dnd/monstres.php?vf=dragon-blanc-jeune" TargetMode="External"/><Relationship Id="rId184" Type="http://schemas.openxmlformats.org/officeDocument/2006/relationships/hyperlink" Target="https://www.aidedd.org/dnd/monstres.php?vf=drider" TargetMode="External"/><Relationship Id="rId391" Type="http://schemas.openxmlformats.org/officeDocument/2006/relationships/hyperlink" Target="https://www.aidedd.org/dnd/monstres.php?vf=moloch" TargetMode="External"/><Relationship Id="rId405" Type="http://schemas.openxmlformats.org/officeDocument/2006/relationships/hyperlink" Target="https://www.aidedd.org/dnd/monstres.php?vf=nalfeshnie" TargetMode="External"/><Relationship Id="rId447" Type="http://schemas.openxmlformats.org/officeDocument/2006/relationships/hyperlink" Target="https://www.aidedd.org/dnd/monstres.php?vf=pentadrone" TargetMode="External"/><Relationship Id="rId251" Type="http://schemas.openxmlformats.org/officeDocument/2006/relationships/hyperlink" Target="https://www.aidedd.org/dnd/monstres.php?vf=geant-des-nuages" TargetMode="External"/><Relationship Id="rId489" Type="http://schemas.openxmlformats.org/officeDocument/2006/relationships/hyperlink" Target="https://www.aidedd.org/dnd/monstres.php?vf=sahuagin" TargetMode="External"/><Relationship Id="rId46" Type="http://schemas.openxmlformats.org/officeDocument/2006/relationships/hyperlink" Target="https://www.aidedd.org/dnd/monstres.php?vf=belette" TargetMode="External"/><Relationship Id="rId293" Type="http://schemas.openxmlformats.org/officeDocument/2006/relationships/hyperlink" Target="https://www.aidedd.org/dnd/monstres.php?vf=guenaude-annis" TargetMode="External"/><Relationship Id="rId307" Type="http://schemas.openxmlformats.org/officeDocument/2006/relationships/hyperlink" Target="https://www.aidedd.org/dnd/monstres.php?vf=hobgobelin-capitaine" TargetMode="External"/><Relationship Id="rId349" Type="http://schemas.openxmlformats.org/officeDocument/2006/relationships/hyperlink" Target="https://www.aidedd.org/dnd/monstres.php?vf=lezard" TargetMode="External"/><Relationship Id="rId514" Type="http://schemas.openxmlformats.org/officeDocument/2006/relationships/hyperlink" Target="https://www.aidedd.org/dnd/monstres.php?vf=slaad-funeste" TargetMode="External"/><Relationship Id="rId556" Type="http://schemas.openxmlformats.org/officeDocument/2006/relationships/hyperlink" Target="https://www.aidedd.org/dnd/monstres.php?vf=tyrannoeil-zombi" TargetMode="External"/><Relationship Id="rId88" Type="http://schemas.openxmlformats.org/officeDocument/2006/relationships/hyperlink" Target="https://www.aidedd.org/dnd/monstres.php?vf=chitine" TargetMode="External"/><Relationship Id="rId111" Type="http://schemas.openxmlformats.org/officeDocument/2006/relationships/hyperlink" Target="https://www.aidedd.org/dnd/monstres.php?vf=cube-gelatineux" TargetMode="External"/><Relationship Id="rId153" Type="http://schemas.openxmlformats.org/officeDocument/2006/relationships/hyperlink" Target="https://www.aidedd.org/dnd/monstres.php?vf=dragon-d-argent-ancien" TargetMode="External"/><Relationship Id="rId195" Type="http://schemas.openxmlformats.org/officeDocument/2006/relationships/hyperlink" Target="https://www.aidedd.org/dnd/monstres.php?vf=duergar-seigneur-de-guerre" TargetMode="External"/><Relationship Id="rId209" Type="http://schemas.openxmlformats.org/officeDocument/2006/relationships/hyperlink" Target="https://www.aidedd.org/dnd/monstres.php?vf=empyreen" TargetMode="External"/><Relationship Id="rId360" Type="http://schemas.openxmlformats.org/officeDocument/2006/relationships/hyperlink" Target="https://www.aidedd.org/dnd/monstres.php?vf=magmatique" TargetMode="External"/><Relationship Id="rId416" Type="http://schemas.openxmlformats.org/officeDocument/2006/relationships/hyperlink" Target="https://www.aidedd.org/dnd/monstres.php?vf=nuage-mortel-vivant" TargetMode="External"/><Relationship Id="rId220" Type="http://schemas.openxmlformats.org/officeDocument/2006/relationships/hyperlink" Target="https://www.aidedd.org/dnd/monstres.php?vf=ettin" TargetMode="External"/><Relationship Id="rId458" Type="http://schemas.openxmlformats.org/officeDocument/2006/relationships/hyperlink" Target="https://www.aidedd.org/dnd/monstres.php?vf=pouding-noir" TargetMode="External"/><Relationship Id="rId15" Type="http://schemas.openxmlformats.org/officeDocument/2006/relationships/hyperlink" Target="https://www.aidedd.org/dnd/monstres.php?vf=araignee" TargetMode="External"/><Relationship Id="rId57" Type="http://schemas.openxmlformats.org/officeDocument/2006/relationships/hyperlink" Target="https://www.aidedd.org/dnd/monstres.php?vf=buisson-infecte" TargetMode="External"/><Relationship Id="rId262" Type="http://schemas.openxmlformats.org/officeDocument/2006/relationships/hyperlink" Target="https://www.aidedd.org/dnd/monstres.php?vf=githzerai-zerth" TargetMode="External"/><Relationship Id="rId318" Type="http://schemas.openxmlformats.org/officeDocument/2006/relationships/hyperlink" Target="https://www.aidedd.org/dnd/monstres.php?vf=hyene" TargetMode="External"/><Relationship Id="rId525" Type="http://schemas.openxmlformats.org/officeDocument/2006/relationships/hyperlink" Target="https://www.aidedd.org/dnd/monstres.php?vf=spectateur" TargetMode="External"/><Relationship Id="rId567" Type="http://schemas.openxmlformats.org/officeDocument/2006/relationships/hyperlink" Target="https://www.aidedd.org/dnd/monstres.php?vf=vegepygmee" TargetMode="External"/><Relationship Id="rId99" Type="http://schemas.openxmlformats.org/officeDocument/2006/relationships/hyperlink" Target="https://www.aidedd.org/dnd/monstres.php?vf=combattant-niv-6" TargetMode="External"/><Relationship Id="rId122" Type="http://schemas.openxmlformats.org/officeDocument/2006/relationships/hyperlink" Target="https://www.aidedd.org/dnd/monstres.php?vf=destrier-noir" TargetMode="External"/><Relationship Id="rId164" Type="http://schemas.openxmlformats.org/officeDocument/2006/relationships/hyperlink" Target="https://www.aidedd.org/dnd/monstres.php?vf=dragon-de-bronze-nouveau-ne" TargetMode="External"/><Relationship Id="rId371" Type="http://schemas.openxmlformats.org/officeDocument/2006/relationships/hyperlink" Target="https://www.aidedd.org/dnd/monstres.php?vf=maride" TargetMode="External"/><Relationship Id="rId427" Type="http://schemas.openxmlformats.org/officeDocument/2006/relationships/hyperlink" Target="https://www.aidedd.org/dnd/monstres.php?vf=ogre-zombi" TargetMode="External"/><Relationship Id="rId469" Type="http://schemas.openxmlformats.org/officeDocument/2006/relationships/hyperlink" Target="https://www.aidedd.org/dnd/monstres.php?vf=quasit" TargetMode="External"/><Relationship Id="rId26" Type="http://schemas.openxmlformats.org/officeDocument/2006/relationships/hyperlink" Target="https://www.aidedd.org/dnd/monstres.php?vf=assassin" TargetMode="External"/><Relationship Id="rId231" Type="http://schemas.openxmlformats.org/officeDocument/2006/relationships/hyperlink" Target="https://www.aidedd.org/dnd/monstres.php?vf=faucheur-de-bhaal" TargetMode="External"/><Relationship Id="rId273" Type="http://schemas.openxmlformats.org/officeDocument/2006/relationships/hyperlink" Target="https://www.aidedd.org/dnd/monstres.php?vf=gobelours-chef" TargetMode="External"/><Relationship Id="rId329" Type="http://schemas.openxmlformats.org/officeDocument/2006/relationships/hyperlink" Target="https://www.aidedd.org/dnd/monstres.php?vf=kuo-toa-archipretre" TargetMode="External"/><Relationship Id="rId480" Type="http://schemas.openxmlformats.org/officeDocument/2006/relationships/hyperlink" Target="https://www.aidedd.org/dnd/monstres.php?vf=requin-chasseur" TargetMode="External"/><Relationship Id="rId536" Type="http://schemas.openxmlformats.org/officeDocument/2006/relationships/hyperlink" Target="https://www.aidedd.org/dnd/monstres.php?vf=temoin-spirituel" TargetMode="External"/><Relationship Id="rId68" Type="http://schemas.openxmlformats.org/officeDocument/2006/relationships/hyperlink" Target="https://www.aidedd.org/dnd/monstres.php?vf=charognard-rampant" TargetMode="External"/><Relationship Id="rId133" Type="http://schemas.openxmlformats.org/officeDocument/2006/relationships/hyperlink" Target="https://www.aidedd.org/dnd/monstres.php?vf=diable-osseux" TargetMode="External"/><Relationship Id="rId175" Type="http://schemas.openxmlformats.org/officeDocument/2006/relationships/hyperlink" Target="https://www.aidedd.org/dnd/monstres.php?vf=dragon-rouge-ancien" TargetMode="External"/><Relationship Id="rId340" Type="http://schemas.openxmlformats.org/officeDocument/2006/relationships/hyperlink" Target="https://www.aidedd.org/dnd/monstres.php?vf=lanceur-de-sorts-mage-niv-1" TargetMode="External"/><Relationship Id="rId578" Type="http://schemas.openxmlformats.org/officeDocument/2006/relationships/hyperlink" Target="https://www.aidedd.org/dnd/monstres.php?vf=ye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63" customWidth="1"/>
    <col min="5" max="5" width="48.140625" customWidth="1"/>
    <col min="8" max="8" width="65.42578125" customWidth="1"/>
  </cols>
  <sheetData>
    <row r="1" spans="1:8" ht="16.5" customHeight="1">
      <c r="A1" s="2" t="s">
        <v>0</v>
      </c>
      <c r="B1" s="11" t="s">
        <v>1</v>
      </c>
      <c r="C1" s="1" t="s">
        <v>2</v>
      </c>
      <c r="D1" s="61"/>
    </row>
    <row r="2" spans="1:8">
      <c r="A2" s="3">
        <v>1</v>
      </c>
      <c r="B2" s="12">
        <v>0</v>
      </c>
      <c r="C2" s="7">
        <v>2</v>
      </c>
      <c r="D2" s="62"/>
      <c r="E2" t="str">
        <f>""""&amp;A2&amp;""": {
  ""Level"": "&amp;A2&amp;",
  ""XP"" : "&amp;B2&amp;",
  ""MasteryBonus"": "&amp;C2&amp;"
  }"</f>
        <v>"1": {
  "Level": 1,
  "XP" : 0,
  "MasteryBonus": 2
  }</v>
      </c>
    </row>
    <row r="3" spans="1:8">
      <c r="A3" s="4">
        <v>2</v>
      </c>
      <c r="B3" s="13">
        <v>300</v>
      </c>
      <c r="C3" s="8">
        <v>2</v>
      </c>
      <c r="D3" s="62"/>
      <c r="E3" t="str">
        <f t="shared" ref="E3:E21" si="0">""""&amp;A3&amp;""": {
  ""Level"": "&amp;A3&amp;",
  ""XP"" : "&amp;B3&amp;",
  ""MasteryBonus"": "&amp;C3&amp;"
  }"</f>
        <v>"2": {
  "Level": 2,
  "XP" : 300,
  "MasteryBonus": 2
  }</v>
      </c>
    </row>
    <row r="4" spans="1:8">
      <c r="A4" s="5">
        <v>3</v>
      </c>
      <c r="B4" s="14">
        <v>900</v>
      </c>
      <c r="C4" s="9">
        <v>2</v>
      </c>
      <c r="D4" s="62"/>
      <c r="E4" t="str">
        <f t="shared" si="0"/>
        <v>"3": {
  "Level": 3,
  "XP" : 900,
  "MasteryBonus": 2
  }</v>
      </c>
    </row>
    <row r="5" spans="1:8" ht="15.75">
      <c r="A5" s="4">
        <v>4</v>
      </c>
      <c r="B5" s="15">
        <v>2700</v>
      </c>
      <c r="C5" s="8">
        <v>2</v>
      </c>
      <c r="D5" s="62"/>
      <c r="E5" t="str">
        <f t="shared" si="0"/>
        <v>"4": {
  "Level": 4,
  "XP" : 2700,
  "MasteryBonus": 2
  }</v>
      </c>
      <c r="H5" s="19"/>
    </row>
    <row r="6" spans="1:8">
      <c r="A6" s="5">
        <v>5</v>
      </c>
      <c r="B6" s="16">
        <v>6500</v>
      </c>
      <c r="C6" s="9">
        <v>3</v>
      </c>
      <c r="D6" s="62"/>
      <c r="E6" t="str">
        <f t="shared" si="0"/>
        <v>"5": {
  "Level": 5,
  "XP" : 6500,
  "MasteryBonus": 3
  }</v>
      </c>
    </row>
    <row r="7" spans="1:8">
      <c r="A7" s="4">
        <v>6</v>
      </c>
      <c r="B7" s="15">
        <v>14000</v>
      </c>
      <c r="C7" s="8">
        <v>3</v>
      </c>
      <c r="D7" s="62"/>
      <c r="E7" t="str">
        <f t="shared" si="0"/>
        <v>"6": {
  "Level": 6,
  "XP" : 14000,
  "MasteryBonus": 3
  }</v>
      </c>
    </row>
    <row r="8" spans="1:8">
      <c r="A8" s="5">
        <v>7</v>
      </c>
      <c r="B8" s="16">
        <v>23000</v>
      </c>
      <c r="C8" s="9">
        <v>3</v>
      </c>
      <c r="D8" s="62"/>
      <c r="E8" t="str">
        <f t="shared" si="0"/>
        <v>"7": {
  "Level": 7,
  "XP" : 23000,
  "MasteryBonus": 3
  }</v>
      </c>
    </row>
    <row r="9" spans="1:8">
      <c r="A9" s="4">
        <v>8</v>
      </c>
      <c r="B9" s="15">
        <v>34000</v>
      </c>
      <c r="C9" s="8">
        <v>3</v>
      </c>
      <c r="D9" s="62"/>
      <c r="E9" t="str">
        <f t="shared" si="0"/>
        <v>"8": {
  "Level": 8,
  "XP" : 34000,
  "MasteryBonus": 3
  }</v>
      </c>
    </row>
    <row r="10" spans="1:8">
      <c r="A10" s="5">
        <v>9</v>
      </c>
      <c r="B10" s="16">
        <v>48000</v>
      </c>
      <c r="C10" s="9">
        <v>4</v>
      </c>
      <c r="D10" s="62"/>
      <c r="E10" t="str">
        <f t="shared" si="0"/>
        <v>"9": {
  "Level": 9,
  "XP" : 48000,
  "MasteryBonus": 4
  }</v>
      </c>
    </row>
    <row r="11" spans="1:8">
      <c r="A11" s="4">
        <v>10</v>
      </c>
      <c r="B11" s="15">
        <v>64000</v>
      </c>
      <c r="C11" s="8">
        <v>4</v>
      </c>
      <c r="D11" s="62"/>
      <c r="E11" t="str">
        <f t="shared" si="0"/>
        <v>"10": {
  "Level": 10,
  "XP" : 64000,
  "MasteryBonus": 4
  }</v>
      </c>
    </row>
    <row r="12" spans="1:8">
      <c r="A12" s="5">
        <v>11</v>
      </c>
      <c r="B12" s="16">
        <v>85000</v>
      </c>
      <c r="C12" s="9">
        <v>4</v>
      </c>
      <c r="D12" s="62"/>
      <c r="E12" t="str">
        <f t="shared" si="0"/>
        <v>"11": {
  "Level": 11,
  "XP" : 85000,
  "MasteryBonus": 4
  }</v>
      </c>
    </row>
    <row r="13" spans="1:8">
      <c r="A13" s="4">
        <v>12</v>
      </c>
      <c r="B13" s="15">
        <v>100000</v>
      </c>
      <c r="C13" s="8">
        <v>4</v>
      </c>
      <c r="D13" s="62"/>
      <c r="E13" t="str">
        <f t="shared" si="0"/>
        <v>"12": {
  "Level": 12,
  "XP" : 100000,
  "MasteryBonus": 4
  }</v>
      </c>
    </row>
    <row r="14" spans="1:8">
      <c r="A14" s="5">
        <v>13</v>
      </c>
      <c r="B14" s="16">
        <v>120000</v>
      </c>
      <c r="C14" s="9">
        <v>5</v>
      </c>
      <c r="D14" s="62"/>
      <c r="E14" t="str">
        <f t="shared" si="0"/>
        <v>"13": {
  "Level": 13,
  "XP" : 120000,
  "MasteryBonus": 5
  }</v>
      </c>
    </row>
    <row r="15" spans="1:8">
      <c r="A15" s="4">
        <v>14</v>
      </c>
      <c r="B15" s="15">
        <v>140000</v>
      </c>
      <c r="C15" s="8">
        <v>5</v>
      </c>
      <c r="D15" s="62"/>
      <c r="E15" t="str">
        <f t="shared" si="0"/>
        <v>"14": {
  "Level": 14,
  "XP" : 140000,
  "MasteryBonus": 5
  }</v>
      </c>
    </row>
    <row r="16" spans="1:8">
      <c r="A16" s="5">
        <v>15</v>
      </c>
      <c r="B16" s="16">
        <v>165000</v>
      </c>
      <c r="C16" s="9">
        <v>5</v>
      </c>
      <c r="D16" s="62"/>
      <c r="E16" t="str">
        <f t="shared" si="0"/>
        <v>"15": {
  "Level": 15,
  "XP" : 165000,
  "MasteryBonus": 5
  }</v>
      </c>
    </row>
    <row r="17" spans="1:5">
      <c r="A17" s="4">
        <v>16</v>
      </c>
      <c r="B17" s="15">
        <v>195000</v>
      </c>
      <c r="C17" s="8">
        <v>5</v>
      </c>
      <c r="D17" s="62"/>
      <c r="E17" t="str">
        <f t="shared" si="0"/>
        <v>"16": {
  "Level": 16,
  "XP" : 195000,
  "MasteryBonus": 5
  }</v>
      </c>
    </row>
    <row r="18" spans="1:5">
      <c r="A18" s="5">
        <v>17</v>
      </c>
      <c r="B18" s="16">
        <v>225000</v>
      </c>
      <c r="C18" s="9">
        <v>6</v>
      </c>
      <c r="D18" s="62"/>
      <c r="E18" t="str">
        <f t="shared" si="0"/>
        <v>"17": {
  "Level": 17,
  "XP" : 225000,
  "MasteryBonus": 6
  }</v>
      </c>
    </row>
    <row r="19" spans="1:5">
      <c r="A19" s="4">
        <v>18</v>
      </c>
      <c r="B19" s="15">
        <v>265000</v>
      </c>
      <c r="C19" s="8">
        <v>6</v>
      </c>
      <c r="D19" s="62"/>
      <c r="E19" t="str">
        <f t="shared" si="0"/>
        <v>"18": {
  "Level": 18,
  "XP" : 265000,
  "MasteryBonus": 6
  }</v>
      </c>
    </row>
    <row r="20" spans="1:5">
      <c r="A20" s="5">
        <v>19</v>
      </c>
      <c r="B20" s="16">
        <v>305000</v>
      </c>
      <c r="C20" s="9">
        <v>6</v>
      </c>
      <c r="D20" s="62"/>
      <c r="E20" t="str">
        <f t="shared" si="0"/>
        <v>"19": {
  "Level": 19,
  "XP" : 305000,
  "MasteryBonus": 6
  }</v>
      </c>
    </row>
    <row r="21" spans="1:5">
      <c r="A21" s="6">
        <v>20</v>
      </c>
      <c r="B21" s="17">
        <v>355000</v>
      </c>
      <c r="C21" s="10">
        <v>6</v>
      </c>
      <c r="D21" s="62"/>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F1" workbookViewId="0">
      <selection activeCell="M14" sqref="M14"/>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47" t="s">
        <v>312</v>
      </c>
      <c r="B1" s="49" t="s">
        <v>3</v>
      </c>
      <c r="C1" s="49" t="s">
        <v>15</v>
      </c>
      <c r="D1" s="49" t="s">
        <v>11</v>
      </c>
      <c r="E1" s="49" t="s">
        <v>10</v>
      </c>
      <c r="F1" s="49" t="s">
        <v>6</v>
      </c>
      <c r="G1" s="49" t="s">
        <v>7</v>
      </c>
      <c r="H1" s="49" t="s">
        <v>8</v>
      </c>
      <c r="I1" s="49" t="s">
        <v>9</v>
      </c>
      <c r="J1" s="49" t="s">
        <v>300</v>
      </c>
      <c r="K1" s="110" t="s">
        <v>1879</v>
      </c>
      <c r="L1" s="110"/>
      <c r="M1" s="110" t="s">
        <v>2615</v>
      </c>
      <c r="N1" s="152" t="s">
        <v>2659</v>
      </c>
    </row>
    <row r="2" spans="1:16">
      <c r="A2" s="55" t="s">
        <v>230</v>
      </c>
      <c r="B2" s="27" t="s">
        <v>297</v>
      </c>
      <c r="C2" s="27" t="s">
        <v>252</v>
      </c>
      <c r="D2" s="26">
        <v>0</v>
      </c>
      <c r="E2" s="23">
        <v>0</v>
      </c>
      <c r="F2" s="23">
        <v>2</v>
      </c>
      <c r="G2" s="23">
        <v>0</v>
      </c>
      <c r="H2" s="23">
        <v>0</v>
      </c>
      <c r="I2" s="23">
        <v>0</v>
      </c>
      <c r="J2" s="23">
        <v>9</v>
      </c>
      <c r="K2" s="23" t="s">
        <v>2677</v>
      </c>
      <c r="L2" s="23"/>
      <c r="M2" s="23"/>
      <c r="N2" s="51" t="s">
        <v>4086</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
  }</v>
      </c>
    </row>
    <row r="3" spans="1:16">
      <c r="A3" s="50" t="s">
        <v>4</v>
      </c>
      <c r="B3" s="42" t="s">
        <v>253</v>
      </c>
      <c r="C3" s="42" t="s">
        <v>253</v>
      </c>
      <c r="D3" s="25">
        <v>0</v>
      </c>
      <c r="E3" s="22">
        <v>0</v>
      </c>
      <c r="F3" s="22">
        <v>2</v>
      </c>
      <c r="G3" s="22">
        <v>0</v>
      </c>
      <c r="H3" s="22">
        <v>0</v>
      </c>
      <c r="I3" s="22">
        <v>0</v>
      </c>
      <c r="J3" s="22">
        <v>7.5</v>
      </c>
      <c r="K3" s="22" t="s">
        <v>2679</v>
      </c>
      <c r="L3" s="22"/>
      <c r="M3" s="22"/>
      <c r="N3" s="52" t="s">
        <v>2698</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55" t="s">
        <v>231</v>
      </c>
      <c r="B4" s="27" t="s">
        <v>265</v>
      </c>
      <c r="C4" s="27" t="s">
        <v>254</v>
      </c>
      <c r="D4" s="26">
        <v>1</v>
      </c>
      <c r="E4" s="23">
        <v>1</v>
      </c>
      <c r="F4" s="23">
        <v>1</v>
      </c>
      <c r="G4" s="23">
        <v>1</v>
      </c>
      <c r="H4" s="23">
        <v>1</v>
      </c>
      <c r="I4" s="23">
        <v>1</v>
      </c>
      <c r="J4" s="23">
        <v>9</v>
      </c>
      <c r="K4" s="23" t="s">
        <v>2669</v>
      </c>
      <c r="L4" s="23"/>
      <c r="M4" s="23"/>
      <c r="N4" s="51"/>
      <c r="P4" t="str">
        <f t="shared" si="0"/>
        <v>"HUMAN": {
 "Id" : "HUMAN",
 "Name" : "Humain",
 "OV" : "Human",
 "Strength" : 1,
 "Constitution" : 1,
 "Dexterity" : 1,
 "Intelligence" : 1,
 "Wisdom" : 1,
 "Charisma" : 1,
 "Speed" : 9,
 "Weapons" : [],
 "Languages" : ["COMMON"],
 "Resistances" : [],
 "SaveAdvantages" : []
  }</v>
      </c>
    </row>
    <row r="5" spans="1:16">
      <c r="A5" s="50" t="s">
        <v>232</v>
      </c>
      <c r="B5" s="42" t="s">
        <v>266</v>
      </c>
      <c r="C5" s="42" t="s">
        <v>255</v>
      </c>
      <c r="D5" s="25">
        <v>0</v>
      </c>
      <c r="E5" s="22">
        <v>2</v>
      </c>
      <c r="F5" s="22">
        <v>0</v>
      </c>
      <c r="G5" s="22">
        <v>0</v>
      </c>
      <c r="H5" s="22">
        <v>0</v>
      </c>
      <c r="I5" s="22">
        <v>0</v>
      </c>
      <c r="J5" s="22">
        <v>7.5</v>
      </c>
      <c r="K5" s="22" t="s">
        <v>2678</v>
      </c>
      <c r="L5" s="22" t="s">
        <v>4032</v>
      </c>
      <c r="M5" s="22" t="s">
        <v>2697</v>
      </c>
      <c r="N5" s="52" t="s">
        <v>2697</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55" t="s">
        <v>233</v>
      </c>
      <c r="B6" s="27" t="s">
        <v>267</v>
      </c>
      <c r="C6" s="27" t="s">
        <v>256</v>
      </c>
      <c r="D6" s="26">
        <v>0</v>
      </c>
      <c r="E6" s="23">
        <v>0</v>
      </c>
      <c r="F6" s="23">
        <v>0</v>
      </c>
      <c r="G6" s="23">
        <v>0</v>
      </c>
      <c r="H6" s="23">
        <v>0</v>
      </c>
      <c r="I6" s="23">
        <v>2</v>
      </c>
      <c r="J6" s="23">
        <v>9</v>
      </c>
      <c r="K6" s="23" t="s">
        <v>2677</v>
      </c>
      <c r="L6" s="23"/>
      <c r="M6" s="23"/>
      <c r="N6" s="51"/>
      <c r="P6" t="str">
        <f t="shared" si="0"/>
        <v>"HALF_ELF": {
 "Id" : "HALF_ELF",
 "Name" : "Demi-Elfe",
 "OV" : "Half-Elf",
 "Strength" : 0,
 "Constitution" : 0,
 "Dexterity" : 0,
 "Intelligence" : 0,
 "Wisdom" : 0,
 "Charisma" : 2,
 "Speed" : 9,
 "Weapons" : [],
 "Languages" : ["COMMON", "ELVISH"],
 "Resistances" : [],
 "SaveAdvantages" : []
  }</v>
      </c>
    </row>
    <row r="7" spans="1:16">
      <c r="A7" s="50" t="s">
        <v>234</v>
      </c>
      <c r="B7" s="42" t="s">
        <v>268</v>
      </c>
      <c r="C7" s="42" t="s">
        <v>257</v>
      </c>
      <c r="D7" s="25">
        <v>2</v>
      </c>
      <c r="E7" s="22">
        <v>1</v>
      </c>
      <c r="F7" s="22">
        <v>0</v>
      </c>
      <c r="G7" s="22">
        <v>0</v>
      </c>
      <c r="H7" s="22">
        <v>0</v>
      </c>
      <c r="I7" s="22">
        <v>0</v>
      </c>
      <c r="J7" s="22">
        <v>9</v>
      </c>
      <c r="K7" s="22" t="s">
        <v>2676</v>
      </c>
      <c r="L7" s="22"/>
      <c r="M7" s="22"/>
      <c r="N7" s="52"/>
      <c r="P7" t="str">
        <f t="shared" si="0"/>
        <v>"HALF_ORC": {
 "Id" : "HALF_ORC",
 "Name" : "Demi-Orque",
 "OV" : "Half-Orc",
 "Strength" : 2,
 "Constitution" : 1,
 "Dexterity" : 0,
 "Intelligence" : 0,
 "Wisdom" : 0,
 "Charisma" : 0,
 "Speed" : 9,
 "Weapons" : [],
 "Languages" : ["COMMON", "ORC"],
 "Resistances" : [],
 "SaveAdvantages" : []
  }</v>
      </c>
    </row>
    <row r="8" spans="1:16">
      <c r="A8" s="55" t="s">
        <v>235</v>
      </c>
      <c r="B8" s="27" t="s">
        <v>269</v>
      </c>
      <c r="C8" s="27" t="s">
        <v>258</v>
      </c>
      <c r="D8" s="26">
        <v>2</v>
      </c>
      <c r="E8" s="23">
        <v>0</v>
      </c>
      <c r="F8" s="23">
        <v>0</v>
      </c>
      <c r="G8" s="23">
        <v>0</v>
      </c>
      <c r="H8" s="23">
        <v>0</v>
      </c>
      <c r="I8" s="23">
        <v>1</v>
      </c>
      <c r="J8" s="23">
        <v>9</v>
      </c>
      <c r="K8" s="23" t="s">
        <v>2675</v>
      </c>
      <c r="L8" s="23"/>
      <c r="M8" s="23"/>
      <c r="N8" s="51"/>
      <c r="P8" t="str">
        <f t="shared" si="0"/>
        <v>"DRAGON_BORN": {
 "Id" : "DRAGON_BORN",
 "Name" : "Drakéide",
 "OV" : "Dragon Born",
 "Strength" : 2,
 "Constitution" : 0,
 "Dexterity" : 0,
 "Intelligence" : 0,
 "Wisdom" : 0,
 "Charisma" : 1,
 "Speed" : 9,
 "Weapons" : [],
 "Languages" : ["COMMON", "DRACONIC"],
 "Resistances" : [],
 "SaveAdvantages" : []
  }</v>
      </c>
    </row>
    <row r="9" spans="1:16">
      <c r="A9" s="50" t="s">
        <v>5</v>
      </c>
      <c r="B9" s="42" t="s">
        <v>259</v>
      </c>
      <c r="C9" s="42" t="s">
        <v>259</v>
      </c>
      <c r="D9" s="25">
        <v>0</v>
      </c>
      <c r="E9" s="22">
        <v>0</v>
      </c>
      <c r="F9" s="22">
        <v>0</v>
      </c>
      <c r="G9" s="22">
        <v>2</v>
      </c>
      <c r="H9" s="22">
        <v>0</v>
      </c>
      <c r="I9" s="22">
        <v>0</v>
      </c>
      <c r="J9" s="22">
        <v>7.5</v>
      </c>
      <c r="K9" s="22" t="s">
        <v>2674</v>
      </c>
      <c r="L9" s="22"/>
      <c r="M9" s="22"/>
      <c r="N9" s="52" t="s">
        <v>2699</v>
      </c>
      <c r="P9" t="str">
        <f t="shared" si="0"/>
        <v>"GNOME": {
 "Id" : "GNOME",
 "Name" : "Gnome",
 "OV" : "Gnome",
 "Strength" : 0,
 "Constitution" : 0,
 "Dexterity" : 0,
 "Intelligence" : 2,
 "Wisdom" : 0,
 "Charisma" : 0,
 "Speed" : 7.5,
 "Weapons" : [],
 "Languages" : ["COMMON", "GNOME"],
 "Resistances" : [],
 "SaveAdvantages" : ["INT", "SAG", "CHA"]
  }</v>
      </c>
    </row>
    <row r="10" spans="1:16">
      <c r="A10" s="55" t="s">
        <v>236</v>
      </c>
      <c r="B10" s="27" t="s">
        <v>270</v>
      </c>
      <c r="C10" s="27" t="s">
        <v>260</v>
      </c>
      <c r="D10" s="26">
        <v>0</v>
      </c>
      <c r="E10" s="23">
        <v>0</v>
      </c>
      <c r="F10" s="23">
        <v>0</v>
      </c>
      <c r="G10" s="23">
        <v>1</v>
      </c>
      <c r="H10" s="23">
        <v>0</v>
      </c>
      <c r="I10" s="23">
        <v>2</v>
      </c>
      <c r="J10" s="23">
        <v>9</v>
      </c>
      <c r="K10" s="23" t="s">
        <v>2673</v>
      </c>
      <c r="L10" s="23"/>
      <c r="M10" s="23"/>
      <c r="N10" s="51"/>
      <c r="P10" t="str">
        <f t="shared" si="0"/>
        <v>"TIEFFLING": {
 "Id" : "TIEFFLING",
 "Name" : "Tieffelin",
 "OV" : "Tieffling",
 "Strength" : 0,
 "Constitution" : 0,
 "Dexterity" : 0,
 "Intelligence" : 1,
 "Wisdom" : 0,
 "Charisma" : 2,
 "Speed" : 9,
 "Weapons" : [],
 "Languages" : ["COMMON", "INFERNAL"],
 "Resistances" : [],
 "SaveAdvantages" : []
  }</v>
      </c>
    </row>
    <row r="11" spans="1:16">
      <c r="A11" s="50" t="s">
        <v>237</v>
      </c>
      <c r="B11" s="42" t="s">
        <v>271</v>
      </c>
      <c r="C11" s="42" t="s">
        <v>261</v>
      </c>
      <c r="D11" s="25">
        <v>0</v>
      </c>
      <c r="E11" s="22">
        <v>0</v>
      </c>
      <c r="F11" s="22">
        <v>2</v>
      </c>
      <c r="G11" s="22">
        <v>0</v>
      </c>
      <c r="H11" s="22">
        <v>1</v>
      </c>
      <c r="I11" s="22">
        <v>0</v>
      </c>
      <c r="J11" s="22">
        <v>7.5</v>
      </c>
      <c r="K11" s="22" t="s">
        <v>2670</v>
      </c>
      <c r="L11" s="22"/>
      <c r="M11" s="22"/>
      <c r="N11" s="52"/>
      <c r="P11" t="str">
        <f t="shared" si="0"/>
        <v>"AARAKOCRA": {
 "Id" : "AARAKOCRA",
 "Name" : "Aarakocra *",
 "OV" : "Aarakocra",
 "Strength" : 0,
 "Constitution" : 0,
 "Dexterity" : 2,
 "Intelligence" : 0,
 "Wisdom" : 1,
 "Charisma" : 0,
 "Speed" : 7.5,
 "Weapons" : [],
 "Languages" : ["COMMON", "AARAKOCRA", "AIR"],
 "Resistances" : [],
 "SaveAdvantages" : []
  }</v>
      </c>
    </row>
    <row r="12" spans="1:16">
      <c r="A12" s="55" t="s">
        <v>238</v>
      </c>
      <c r="B12" s="27" t="s">
        <v>272</v>
      </c>
      <c r="C12" s="27" t="s">
        <v>262</v>
      </c>
      <c r="D12" s="26">
        <v>0</v>
      </c>
      <c r="E12" s="23">
        <v>2</v>
      </c>
      <c r="F12" s="23">
        <v>0</v>
      </c>
      <c r="G12" s="23">
        <v>0</v>
      </c>
      <c r="H12" s="23">
        <v>0</v>
      </c>
      <c r="I12" s="23">
        <v>0</v>
      </c>
      <c r="J12" s="23">
        <v>9</v>
      </c>
      <c r="K12" s="23" t="s">
        <v>2672</v>
      </c>
      <c r="L12" s="23"/>
      <c r="M12" s="23"/>
      <c r="N12" s="51"/>
      <c r="P12" t="str">
        <f t="shared" si="0"/>
        <v>"GENASI": {
 "Id" : "GENASI",
 "Name" : "Génasi *",
 "OV" : "Genasi",
 "Strength" : 0,
 "Constitution" : 2,
 "Dexterity" : 0,
 "Intelligence" : 0,
 "Wisdom" : 0,
 "Charisma" : 0,
 "Speed" : 9,
 "Weapons" : [],
 "Languages" : ["COMMON", "PRIMARY"],
 "Resistances" : [],
 "SaveAdvantages" : []
  }</v>
      </c>
    </row>
    <row r="13" spans="1:16">
      <c r="A13" s="183" t="s">
        <v>240</v>
      </c>
      <c r="B13" s="104" t="s">
        <v>274</v>
      </c>
      <c r="C13" s="104" t="s">
        <v>264</v>
      </c>
      <c r="D13" s="184">
        <v>2</v>
      </c>
      <c r="E13" s="185">
        <v>1</v>
      </c>
      <c r="F13" s="185">
        <v>0</v>
      </c>
      <c r="G13" s="185">
        <v>0</v>
      </c>
      <c r="H13" s="185">
        <v>0</v>
      </c>
      <c r="I13" s="185">
        <v>0</v>
      </c>
      <c r="J13" s="185">
        <v>9</v>
      </c>
      <c r="K13" s="185" t="s">
        <v>2671</v>
      </c>
      <c r="L13" s="185"/>
      <c r="M13" s="185"/>
      <c r="N13" s="188"/>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B8" sqref="B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47" t="s">
        <v>302</v>
      </c>
      <c r="B1" s="48" t="s">
        <v>312</v>
      </c>
      <c r="C1" s="49" t="s">
        <v>301</v>
      </c>
      <c r="D1" s="49" t="s">
        <v>15</v>
      </c>
      <c r="E1" s="49" t="s">
        <v>11</v>
      </c>
      <c r="F1" s="49" t="s">
        <v>10</v>
      </c>
      <c r="G1" s="49" t="s">
        <v>6</v>
      </c>
      <c r="H1" s="49" t="s">
        <v>7</v>
      </c>
      <c r="I1" s="49" t="s">
        <v>8</v>
      </c>
      <c r="J1" s="49" t="s">
        <v>9</v>
      </c>
      <c r="K1" s="49" t="s">
        <v>300</v>
      </c>
      <c r="L1" s="110" t="s">
        <v>1879</v>
      </c>
      <c r="M1" s="110" t="s">
        <v>2615</v>
      </c>
      <c r="N1" s="110" t="s">
        <v>2659</v>
      </c>
      <c r="O1" s="110" t="s">
        <v>4014</v>
      </c>
      <c r="P1" s="152" t="s">
        <v>2552</v>
      </c>
      <c r="Q1" s="64"/>
    </row>
    <row r="2" spans="1:18">
      <c r="A2" s="70" t="s">
        <v>230</v>
      </c>
      <c r="B2" s="100" t="s">
        <v>305</v>
      </c>
      <c r="C2" s="68" t="s">
        <v>303</v>
      </c>
      <c r="D2" s="68" t="s">
        <v>304</v>
      </c>
      <c r="E2" s="101">
        <v>0</v>
      </c>
      <c r="F2" s="69">
        <v>0</v>
      </c>
      <c r="G2" s="69">
        <v>0</v>
      </c>
      <c r="H2" s="69">
        <v>1</v>
      </c>
      <c r="I2" s="69">
        <v>0</v>
      </c>
      <c r="J2" s="69">
        <v>0</v>
      </c>
      <c r="K2" s="182">
        <v>0</v>
      </c>
      <c r="L2" s="176"/>
      <c r="M2" s="176"/>
      <c r="N2" s="176"/>
      <c r="O2" s="176" t="s">
        <v>4016</v>
      </c>
      <c r="P2" s="112"/>
      <c r="Q2" s="60"/>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50" t="s">
        <v>230</v>
      </c>
      <c r="B3" s="57" t="s">
        <v>308</v>
      </c>
      <c r="C3" s="58" t="s">
        <v>306</v>
      </c>
      <c r="D3" s="58" t="s">
        <v>307</v>
      </c>
      <c r="E3" s="59">
        <v>0</v>
      </c>
      <c r="F3" s="60">
        <v>0</v>
      </c>
      <c r="G3" s="60">
        <v>0</v>
      </c>
      <c r="H3" s="60">
        <v>0</v>
      </c>
      <c r="I3" s="60">
        <v>1</v>
      </c>
      <c r="J3" s="60">
        <v>0</v>
      </c>
      <c r="K3" s="177">
        <v>10.5</v>
      </c>
      <c r="L3" s="177"/>
      <c r="M3" s="177"/>
      <c r="N3" s="177"/>
      <c r="O3" s="177" t="s">
        <v>4016</v>
      </c>
      <c r="P3" s="113"/>
      <c r="Q3" s="60"/>
      <c r="R3" t="str">
        <f t="shared" ref="R3: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55" t="s">
        <v>230</v>
      </c>
      <c r="B4" s="56" t="s">
        <v>311</v>
      </c>
      <c r="C4" s="27" t="s">
        <v>310</v>
      </c>
      <c r="D4" s="27" t="s">
        <v>309</v>
      </c>
      <c r="E4" s="26">
        <v>0</v>
      </c>
      <c r="F4" s="23">
        <v>0</v>
      </c>
      <c r="G4" s="23">
        <v>0</v>
      </c>
      <c r="H4" s="23">
        <v>0</v>
      </c>
      <c r="I4" s="23">
        <v>1</v>
      </c>
      <c r="J4" s="23">
        <v>0</v>
      </c>
      <c r="K4" s="176">
        <v>0</v>
      </c>
      <c r="L4" s="176"/>
      <c r="M4" s="176"/>
      <c r="N4" s="176"/>
      <c r="O4" s="176" t="s">
        <v>4015</v>
      </c>
      <c r="P4" s="112"/>
      <c r="Q4" s="60"/>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50" t="s">
        <v>4</v>
      </c>
      <c r="B5" s="18" t="s">
        <v>315</v>
      </c>
      <c r="C5" s="42" t="s">
        <v>313</v>
      </c>
      <c r="D5" s="42" t="s">
        <v>314</v>
      </c>
      <c r="E5" s="25">
        <v>0</v>
      </c>
      <c r="F5" s="22">
        <v>0</v>
      </c>
      <c r="G5" s="22">
        <v>0</v>
      </c>
      <c r="H5" s="22">
        <v>0</v>
      </c>
      <c r="I5" s="22">
        <v>0</v>
      </c>
      <c r="J5" s="22">
        <v>1</v>
      </c>
      <c r="K5" s="178">
        <v>0</v>
      </c>
      <c r="L5" s="178"/>
      <c r="M5" s="178"/>
      <c r="N5" s="178"/>
      <c r="O5" s="178"/>
      <c r="P5" s="113"/>
      <c r="Q5" s="60"/>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55" t="s">
        <v>4</v>
      </c>
      <c r="B6" s="56" t="s">
        <v>316</v>
      </c>
      <c r="C6" s="27" t="s">
        <v>317</v>
      </c>
      <c r="D6" s="27" t="s">
        <v>318</v>
      </c>
      <c r="E6" s="65">
        <v>0</v>
      </c>
      <c r="F6" s="66">
        <v>1</v>
      </c>
      <c r="G6" s="66">
        <v>0</v>
      </c>
      <c r="H6" s="66">
        <v>0</v>
      </c>
      <c r="I6" s="66">
        <v>0</v>
      </c>
      <c r="J6" s="66">
        <v>0</v>
      </c>
      <c r="K6" s="179">
        <v>0</v>
      </c>
      <c r="L6" s="179"/>
      <c r="M6" s="179" t="s">
        <v>2697</v>
      </c>
      <c r="N6" s="179" t="s">
        <v>2697</v>
      </c>
      <c r="O6" s="179"/>
      <c r="P6" s="112"/>
      <c r="Q6" s="60"/>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50" t="s">
        <v>232</v>
      </c>
      <c r="B7" s="18" t="s">
        <v>326</v>
      </c>
      <c r="C7" s="42" t="s">
        <v>319</v>
      </c>
      <c r="D7" s="42" t="s">
        <v>323</v>
      </c>
      <c r="E7" s="25">
        <v>0</v>
      </c>
      <c r="F7" s="22">
        <v>0</v>
      </c>
      <c r="G7" s="22">
        <v>0</v>
      </c>
      <c r="H7" s="22">
        <v>0</v>
      </c>
      <c r="I7" s="22">
        <v>1</v>
      </c>
      <c r="J7" s="22">
        <v>0</v>
      </c>
      <c r="K7" s="178">
        <v>0</v>
      </c>
      <c r="L7" s="178"/>
      <c r="M7" s="178"/>
      <c r="N7" s="178"/>
      <c r="O7" s="178"/>
      <c r="P7" s="113"/>
      <c r="Q7" s="60"/>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55" t="s">
        <v>232</v>
      </c>
      <c r="B8" s="56" t="s">
        <v>325</v>
      </c>
      <c r="C8" s="27" t="s">
        <v>320</v>
      </c>
      <c r="D8" s="27" t="s">
        <v>324</v>
      </c>
      <c r="E8" s="65">
        <v>2</v>
      </c>
      <c r="F8" s="66">
        <v>0</v>
      </c>
      <c r="G8" s="66">
        <v>0</v>
      </c>
      <c r="H8" s="66">
        <v>0</v>
      </c>
      <c r="I8" s="66">
        <v>0</v>
      </c>
      <c r="J8" s="66">
        <v>0</v>
      </c>
      <c r="K8" s="179">
        <v>0</v>
      </c>
      <c r="L8" s="179"/>
      <c r="M8" s="179"/>
      <c r="N8" s="179"/>
      <c r="O8" s="179"/>
      <c r="P8" s="112" t="s">
        <v>2648</v>
      </c>
      <c r="Q8" s="60"/>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50" t="s">
        <v>5</v>
      </c>
      <c r="B9" s="18" t="s">
        <v>327</v>
      </c>
      <c r="C9" s="42" t="s">
        <v>321</v>
      </c>
      <c r="D9" s="42" t="s">
        <v>322</v>
      </c>
      <c r="E9" s="25">
        <v>0</v>
      </c>
      <c r="F9" s="22">
        <v>0</v>
      </c>
      <c r="G9" s="22">
        <v>1</v>
      </c>
      <c r="H9" s="22">
        <v>0</v>
      </c>
      <c r="I9" s="22">
        <v>0</v>
      </c>
      <c r="J9" s="22">
        <v>0</v>
      </c>
      <c r="K9" s="178">
        <v>0</v>
      </c>
      <c r="L9" s="178"/>
      <c r="M9" s="178"/>
      <c r="N9" s="178"/>
      <c r="O9" s="178"/>
      <c r="P9" s="113"/>
      <c r="Q9" s="60"/>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55" t="s">
        <v>5</v>
      </c>
      <c r="B10" s="56" t="s">
        <v>330</v>
      </c>
      <c r="C10" s="27" t="s">
        <v>328</v>
      </c>
      <c r="D10" s="27" t="s">
        <v>329</v>
      </c>
      <c r="E10" s="65">
        <v>1</v>
      </c>
      <c r="F10" s="66">
        <v>0</v>
      </c>
      <c r="G10" s="66">
        <v>0</v>
      </c>
      <c r="H10" s="66">
        <v>0</v>
      </c>
      <c r="I10" s="66">
        <v>0</v>
      </c>
      <c r="J10" s="66">
        <v>0</v>
      </c>
      <c r="K10" s="179">
        <v>0</v>
      </c>
      <c r="L10" s="179"/>
      <c r="M10" s="179"/>
      <c r="N10" s="179"/>
      <c r="O10" s="179"/>
      <c r="P10" s="112"/>
      <c r="Q10" s="60"/>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77" t="s">
        <v>5</v>
      </c>
      <c r="B11" s="57" t="s">
        <v>239</v>
      </c>
      <c r="C11" s="58" t="s">
        <v>273</v>
      </c>
      <c r="D11" s="58" t="s">
        <v>263</v>
      </c>
      <c r="E11" s="59">
        <v>0</v>
      </c>
      <c r="F11" s="60">
        <v>0</v>
      </c>
      <c r="G11" s="60">
        <v>1</v>
      </c>
      <c r="H11" s="60">
        <v>0</v>
      </c>
      <c r="I11" s="60">
        <v>0</v>
      </c>
      <c r="J11" s="60">
        <v>0</v>
      </c>
      <c r="K11" s="177">
        <v>0</v>
      </c>
      <c r="L11" s="177" t="s">
        <v>2694</v>
      </c>
      <c r="M11" s="177"/>
      <c r="N11" s="177"/>
      <c r="O11" s="177"/>
      <c r="P11" s="162"/>
      <c r="Q11" s="60"/>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55" t="s">
        <v>238</v>
      </c>
      <c r="B12" s="56" t="s">
        <v>331</v>
      </c>
      <c r="C12" s="27" t="s">
        <v>332</v>
      </c>
      <c r="D12" s="27" t="s">
        <v>333</v>
      </c>
      <c r="E12" s="65">
        <v>0</v>
      </c>
      <c r="F12" s="66">
        <v>0</v>
      </c>
      <c r="G12" s="66">
        <v>1</v>
      </c>
      <c r="H12" s="66">
        <v>0</v>
      </c>
      <c r="I12" s="66">
        <v>0</v>
      </c>
      <c r="J12" s="66">
        <v>0</v>
      </c>
      <c r="K12" s="179">
        <v>0</v>
      </c>
      <c r="L12" s="179"/>
      <c r="M12" s="179"/>
      <c r="N12" s="179"/>
      <c r="O12" s="179"/>
      <c r="P12" s="112"/>
      <c r="Q12" s="60"/>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77" t="s">
        <v>238</v>
      </c>
      <c r="B13" s="57" t="s">
        <v>334</v>
      </c>
      <c r="C13" s="58" t="s">
        <v>160</v>
      </c>
      <c r="D13" s="58" t="s">
        <v>335</v>
      </c>
      <c r="E13" s="59">
        <v>1</v>
      </c>
      <c r="F13" s="60">
        <v>0</v>
      </c>
      <c r="G13" s="60">
        <v>0</v>
      </c>
      <c r="H13" s="60">
        <v>0</v>
      </c>
      <c r="I13" s="60">
        <v>0</v>
      </c>
      <c r="J13" s="60">
        <v>0</v>
      </c>
      <c r="K13" s="177">
        <v>0</v>
      </c>
      <c r="L13" s="177"/>
      <c r="M13" s="177"/>
      <c r="N13" s="177"/>
      <c r="O13" s="177"/>
      <c r="P13" s="162"/>
      <c r="Q13" s="60"/>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55" t="s">
        <v>238</v>
      </c>
      <c r="B14" s="56" t="s">
        <v>336</v>
      </c>
      <c r="C14" s="27" t="s">
        <v>161</v>
      </c>
      <c r="D14" s="27" t="s">
        <v>337</v>
      </c>
      <c r="E14" s="65">
        <v>0</v>
      </c>
      <c r="F14" s="66">
        <v>0</v>
      </c>
      <c r="G14" s="66">
        <v>0</v>
      </c>
      <c r="H14" s="66">
        <v>1</v>
      </c>
      <c r="I14" s="66">
        <v>0</v>
      </c>
      <c r="J14" s="66">
        <v>0</v>
      </c>
      <c r="K14" s="179">
        <v>0</v>
      </c>
      <c r="L14" s="179"/>
      <c r="M14" s="179" t="s">
        <v>2700</v>
      </c>
      <c r="N14" s="179"/>
      <c r="O14" s="179"/>
      <c r="P14" s="103"/>
      <c r="Q14" s="60"/>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77" t="s">
        <v>238</v>
      </c>
      <c r="B15" s="57" t="s">
        <v>338</v>
      </c>
      <c r="C15" s="58" t="s">
        <v>339</v>
      </c>
      <c r="D15" s="58" t="s">
        <v>340</v>
      </c>
      <c r="E15" s="59">
        <v>0</v>
      </c>
      <c r="F15" s="60">
        <v>0</v>
      </c>
      <c r="G15" s="60">
        <v>0</v>
      </c>
      <c r="H15" s="60">
        <v>0</v>
      </c>
      <c r="I15" s="60">
        <v>1</v>
      </c>
      <c r="J15" s="60">
        <v>0</v>
      </c>
      <c r="K15" s="177">
        <v>0</v>
      </c>
      <c r="L15" s="177"/>
      <c r="M15" s="177" t="s">
        <v>2701</v>
      </c>
      <c r="N15" s="177"/>
      <c r="O15" s="177"/>
      <c r="P15" s="102"/>
      <c r="Q15" s="60"/>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55" t="s">
        <v>231</v>
      </c>
      <c r="B16" s="56" t="s">
        <v>231</v>
      </c>
      <c r="C16" s="27" t="s">
        <v>265</v>
      </c>
      <c r="D16" s="27" t="s">
        <v>254</v>
      </c>
      <c r="E16" s="26">
        <v>0</v>
      </c>
      <c r="F16" s="23">
        <v>0</v>
      </c>
      <c r="G16" s="23">
        <v>0</v>
      </c>
      <c r="H16" s="23">
        <v>0</v>
      </c>
      <c r="I16" s="23">
        <v>0</v>
      </c>
      <c r="J16" s="23">
        <v>0</v>
      </c>
      <c r="K16" s="180">
        <v>0</v>
      </c>
      <c r="L16" s="180"/>
      <c r="M16" s="180"/>
      <c r="N16" s="180"/>
      <c r="O16" s="180"/>
      <c r="P16" s="109"/>
      <c r="R16" t="str">
        <f t="shared" si="0"/>
        <v>"HUMAN": {
 "Id" : "HUMAN",
 "Race" : "HUMAN",
 "Name" : "Humain",
 "OV" : "Human",
 "Strength" : 0,
 "Constitution" : 0,
 "Dexterity" : 0,
 "Intelligence" : 0,
 "Wisdom" : 0,
 "Charisma" : 0,
 "Speed" : 0,
 "Languages" : [],
 "Resistances" : [],
 "SaveAdvantages" : [],
"Weapons" : [], "ArmorCategories" : []
  }</v>
      </c>
    </row>
    <row r="17" spans="1:18">
      <c r="A17" s="77" t="s">
        <v>233</v>
      </c>
      <c r="B17" s="57" t="s">
        <v>233</v>
      </c>
      <c r="C17" s="58" t="s">
        <v>267</v>
      </c>
      <c r="D17" s="58" t="s">
        <v>256</v>
      </c>
      <c r="E17" s="59">
        <v>0</v>
      </c>
      <c r="F17" s="60">
        <v>0</v>
      </c>
      <c r="G17" s="60">
        <v>0</v>
      </c>
      <c r="H17" s="60">
        <v>0</v>
      </c>
      <c r="I17" s="60">
        <v>0</v>
      </c>
      <c r="J17" s="60">
        <v>0</v>
      </c>
      <c r="K17" s="181">
        <v>0</v>
      </c>
      <c r="L17" s="181"/>
      <c r="M17" s="181"/>
      <c r="N17" s="181"/>
      <c r="O17" s="181"/>
      <c r="P17" s="102"/>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55" t="s">
        <v>234</v>
      </c>
      <c r="B18" s="56" t="s">
        <v>234</v>
      </c>
      <c r="C18" s="27" t="s">
        <v>268</v>
      </c>
      <c r="D18" s="27" t="s">
        <v>257</v>
      </c>
      <c r="E18" s="65">
        <v>0</v>
      </c>
      <c r="F18" s="66">
        <v>0</v>
      </c>
      <c r="G18" s="66">
        <v>0</v>
      </c>
      <c r="H18" s="66">
        <v>0</v>
      </c>
      <c r="I18" s="66">
        <v>0</v>
      </c>
      <c r="J18" s="66">
        <v>0</v>
      </c>
      <c r="K18" s="180">
        <v>0</v>
      </c>
      <c r="L18" s="180"/>
      <c r="M18" s="180"/>
      <c r="N18" s="180"/>
      <c r="O18" s="180"/>
      <c r="P18" s="109"/>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77" t="s">
        <v>235</v>
      </c>
      <c r="B19" s="57" t="s">
        <v>2617</v>
      </c>
      <c r="C19" s="58" t="s">
        <v>2627</v>
      </c>
      <c r="D19" s="58" t="s">
        <v>2637</v>
      </c>
      <c r="E19" s="59">
        <v>0</v>
      </c>
      <c r="F19" s="60">
        <v>0</v>
      </c>
      <c r="G19" s="60">
        <v>0</v>
      </c>
      <c r="H19" s="60">
        <v>0</v>
      </c>
      <c r="I19" s="60">
        <v>0</v>
      </c>
      <c r="J19" s="60">
        <v>0</v>
      </c>
      <c r="K19" s="181">
        <v>0</v>
      </c>
      <c r="L19" s="181"/>
      <c r="M19" s="181" t="s">
        <v>2647</v>
      </c>
      <c r="N19" s="181"/>
      <c r="O19" s="181"/>
      <c r="P19" s="102"/>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55" t="s">
        <v>235</v>
      </c>
      <c r="B20" s="56" t="s">
        <v>2618</v>
      </c>
      <c r="C20" s="27" t="s">
        <v>2628</v>
      </c>
      <c r="D20" s="27" t="s">
        <v>2638</v>
      </c>
      <c r="E20" s="65">
        <v>0</v>
      </c>
      <c r="F20" s="66">
        <v>0</v>
      </c>
      <c r="G20" s="66">
        <v>0</v>
      </c>
      <c r="H20" s="66">
        <v>0</v>
      </c>
      <c r="I20" s="66">
        <v>0</v>
      </c>
      <c r="J20" s="66">
        <v>0</v>
      </c>
      <c r="K20" s="180">
        <v>0</v>
      </c>
      <c r="L20" s="180"/>
      <c r="M20" s="180" t="s">
        <v>2702</v>
      </c>
      <c r="N20" s="180"/>
      <c r="O20" s="180"/>
      <c r="P20" s="109"/>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77" t="s">
        <v>235</v>
      </c>
      <c r="B21" s="57" t="s">
        <v>2619</v>
      </c>
      <c r="C21" s="58" t="s">
        <v>2629</v>
      </c>
      <c r="D21" s="58" t="s">
        <v>2639</v>
      </c>
      <c r="E21" s="59">
        <v>0</v>
      </c>
      <c r="F21" s="60">
        <v>0</v>
      </c>
      <c r="G21" s="60">
        <v>0</v>
      </c>
      <c r="H21" s="60">
        <v>0</v>
      </c>
      <c r="I21" s="60">
        <v>0</v>
      </c>
      <c r="J21" s="60">
        <v>0</v>
      </c>
      <c r="K21" s="181">
        <v>0</v>
      </c>
      <c r="L21" s="181"/>
      <c r="M21" s="181" t="s">
        <v>2701</v>
      </c>
      <c r="N21" s="181"/>
      <c r="O21" s="181"/>
      <c r="P21" s="102"/>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55" t="s">
        <v>235</v>
      </c>
      <c r="B22" s="56" t="s">
        <v>2620</v>
      </c>
      <c r="C22" s="27" t="s">
        <v>2630</v>
      </c>
      <c r="D22" s="27" t="s">
        <v>2640</v>
      </c>
      <c r="E22" s="65">
        <v>0</v>
      </c>
      <c r="F22" s="66">
        <v>0</v>
      </c>
      <c r="G22" s="66">
        <v>0</v>
      </c>
      <c r="H22" s="66">
        <v>0</v>
      </c>
      <c r="I22" s="66">
        <v>0</v>
      </c>
      <c r="J22" s="66">
        <v>0</v>
      </c>
      <c r="K22" s="180">
        <v>0</v>
      </c>
      <c r="L22" s="180"/>
      <c r="M22" s="180" t="s">
        <v>2700</v>
      </c>
      <c r="N22" s="180"/>
      <c r="O22" s="180"/>
      <c r="P22" s="109"/>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77" t="s">
        <v>235</v>
      </c>
      <c r="B23" s="57" t="s">
        <v>2621</v>
      </c>
      <c r="C23" s="58" t="s">
        <v>2631</v>
      </c>
      <c r="D23" s="58" t="s">
        <v>2641</v>
      </c>
      <c r="E23" s="59">
        <v>0</v>
      </c>
      <c r="F23" s="60">
        <v>0</v>
      </c>
      <c r="G23" s="60">
        <v>0</v>
      </c>
      <c r="H23" s="60">
        <v>0</v>
      </c>
      <c r="I23" s="60">
        <v>0</v>
      </c>
      <c r="J23" s="60">
        <v>0</v>
      </c>
      <c r="K23" s="181">
        <v>0</v>
      </c>
      <c r="L23" s="181"/>
      <c r="M23" s="181" t="s">
        <v>2697</v>
      </c>
      <c r="N23" s="181"/>
      <c r="O23" s="181"/>
      <c r="P23" s="102"/>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55" t="s">
        <v>235</v>
      </c>
      <c r="B24" s="56" t="s">
        <v>2622</v>
      </c>
      <c r="C24" s="27" t="s">
        <v>2632</v>
      </c>
      <c r="D24" s="27" t="s">
        <v>2642</v>
      </c>
      <c r="E24" s="65">
        <v>0</v>
      </c>
      <c r="F24" s="66">
        <v>0</v>
      </c>
      <c r="G24" s="66">
        <v>0</v>
      </c>
      <c r="H24" s="66">
        <v>0</v>
      </c>
      <c r="I24" s="66">
        <v>0</v>
      </c>
      <c r="J24" s="66">
        <v>0</v>
      </c>
      <c r="K24" s="180">
        <v>0</v>
      </c>
      <c r="L24" s="180"/>
      <c r="M24" s="180" t="s">
        <v>2700</v>
      </c>
      <c r="N24" s="180"/>
      <c r="O24" s="180"/>
      <c r="P24" s="109"/>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77" t="s">
        <v>235</v>
      </c>
      <c r="B25" s="57" t="s">
        <v>2623</v>
      </c>
      <c r="C25" s="58" t="s">
        <v>2633</v>
      </c>
      <c r="D25" s="58" t="s">
        <v>2643</v>
      </c>
      <c r="E25" s="59">
        <v>0</v>
      </c>
      <c r="F25" s="60">
        <v>0</v>
      </c>
      <c r="G25" s="60">
        <v>0</v>
      </c>
      <c r="H25" s="60">
        <v>0</v>
      </c>
      <c r="I25" s="60">
        <v>0</v>
      </c>
      <c r="J25" s="60">
        <v>0</v>
      </c>
      <c r="K25" s="181">
        <v>0</v>
      </c>
      <c r="L25" s="181"/>
      <c r="M25" s="181" t="s">
        <v>2703</v>
      </c>
      <c r="N25" s="181"/>
      <c r="O25" s="181"/>
      <c r="P25" s="102"/>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55" t="s">
        <v>235</v>
      </c>
      <c r="B26" s="56" t="s">
        <v>2624</v>
      </c>
      <c r="C26" s="27" t="s">
        <v>2634</v>
      </c>
      <c r="D26" s="27" t="s">
        <v>2644</v>
      </c>
      <c r="E26" s="65">
        <v>0</v>
      </c>
      <c r="F26" s="66">
        <v>0</v>
      </c>
      <c r="G26" s="66">
        <v>0</v>
      </c>
      <c r="H26" s="66">
        <v>0</v>
      </c>
      <c r="I26" s="66">
        <v>0</v>
      </c>
      <c r="J26" s="66">
        <v>0</v>
      </c>
      <c r="K26" s="180">
        <v>0</v>
      </c>
      <c r="L26" s="180"/>
      <c r="M26" s="180" t="s">
        <v>2702</v>
      </c>
      <c r="N26" s="180"/>
      <c r="O26" s="180"/>
      <c r="P26" s="109"/>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77" t="s">
        <v>235</v>
      </c>
      <c r="B27" s="57" t="s">
        <v>2625</v>
      </c>
      <c r="C27" s="58" t="s">
        <v>2635</v>
      </c>
      <c r="D27" s="58" t="s">
        <v>2645</v>
      </c>
      <c r="E27" s="59">
        <v>0</v>
      </c>
      <c r="F27" s="60">
        <v>0</v>
      </c>
      <c r="G27" s="60">
        <v>0</v>
      </c>
      <c r="H27" s="60">
        <v>0</v>
      </c>
      <c r="I27" s="60">
        <v>0</v>
      </c>
      <c r="J27" s="60">
        <v>0</v>
      </c>
      <c r="K27" s="181">
        <v>0</v>
      </c>
      <c r="L27" s="181"/>
      <c r="M27" s="181" t="s">
        <v>2701</v>
      </c>
      <c r="N27" s="181"/>
      <c r="O27" s="181"/>
      <c r="P27" s="102"/>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55" t="s">
        <v>235</v>
      </c>
      <c r="B28" s="56" t="s">
        <v>2626</v>
      </c>
      <c r="C28" s="27" t="s">
        <v>2636</v>
      </c>
      <c r="D28" s="27" t="s">
        <v>2646</v>
      </c>
      <c r="E28" s="65">
        <v>0</v>
      </c>
      <c r="F28" s="66">
        <v>0</v>
      </c>
      <c r="G28" s="66">
        <v>0</v>
      </c>
      <c r="H28" s="66">
        <v>0</v>
      </c>
      <c r="I28" s="66">
        <v>0</v>
      </c>
      <c r="J28" s="66">
        <v>0</v>
      </c>
      <c r="K28" s="180">
        <v>0</v>
      </c>
      <c r="L28" s="180"/>
      <c r="M28" s="180" t="s">
        <v>2700</v>
      </c>
      <c r="N28" s="180"/>
      <c r="O28" s="180"/>
      <c r="P28" s="109"/>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77" t="s">
        <v>236</v>
      </c>
      <c r="B29" s="57" t="s">
        <v>236</v>
      </c>
      <c r="C29" s="58" t="s">
        <v>270</v>
      </c>
      <c r="D29" s="58" t="s">
        <v>260</v>
      </c>
      <c r="E29" s="59">
        <v>0</v>
      </c>
      <c r="F29" s="60">
        <v>0</v>
      </c>
      <c r="G29" s="60">
        <v>0</v>
      </c>
      <c r="H29" s="60">
        <v>0</v>
      </c>
      <c r="I29" s="60">
        <v>0</v>
      </c>
      <c r="J29" s="60">
        <v>0</v>
      </c>
      <c r="K29" s="181">
        <v>0</v>
      </c>
      <c r="L29" s="181"/>
      <c r="M29" s="181" t="s">
        <v>2700</v>
      </c>
      <c r="N29" s="181"/>
      <c r="O29" s="181"/>
      <c r="P29" s="102"/>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55" t="s">
        <v>237</v>
      </c>
      <c r="B30" s="56" t="s">
        <v>237</v>
      </c>
      <c r="C30" s="27" t="s">
        <v>271</v>
      </c>
      <c r="D30" s="27" t="s">
        <v>261</v>
      </c>
      <c r="E30" s="65">
        <v>0</v>
      </c>
      <c r="F30" s="66">
        <v>0</v>
      </c>
      <c r="G30" s="66">
        <v>0</v>
      </c>
      <c r="H30" s="66">
        <v>0</v>
      </c>
      <c r="I30" s="66">
        <v>0</v>
      </c>
      <c r="J30" s="66">
        <v>0</v>
      </c>
      <c r="K30" s="180">
        <v>0</v>
      </c>
      <c r="L30" s="180"/>
      <c r="M30" s="180"/>
      <c r="N30" s="180"/>
      <c r="O30" s="180"/>
      <c r="P30" s="109"/>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183" t="s">
        <v>240</v>
      </c>
      <c r="B31" s="186" t="s">
        <v>240</v>
      </c>
      <c r="C31" s="104" t="s">
        <v>274</v>
      </c>
      <c r="D31" s="104" t="s">
        <v>264</v>
      </c>
      <c r="E31" s="184">
        <v>0</v>
      </c>
      <c r="F31" s="185">
        <v>0</v>
      </c>
      <c r="G31" s="185">
        <v>0</v>
      </c>
      <c r="H31" s="185">
        <v>0</v>
      </c>
      <c r="I31" s="185">
        <v>0</v>
      </c>
      <c r="J31" s="185">
        <v>0</v>
      </c>
      <c r="K31" s="187">
        <v>0</v>
      </c>
      <c r="L31" s="187"/>
      <c r="M31" s="187"/>
      <c r="N31" s="187"/>
      <c r="O31" s="187"/>
      <c r="P31" s="108"/>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77"/>
    </row>
    <row r="33" spans="1:18">
      <c r="A33" s="77"/>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77"/>
    </row>
    <row r="35" spans="1:18">
      <c r="A35" s="77"/>
    </row>
    <row r="36" spans="1:18">
      <c r="A36" s="77"/>
    </row>
    <row r="37" spans="1:18">
      <c r="A37" s="77"/>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zoomScale="115" zoomScaleNormal="115" workbookViewId="0">
      <pane xSplit="1" ySplit="1" topLeftCell="B2" activePane="bottomRight" state="frozenSplit"/>
      <selection pane="topRight" activeCell="O1" sqref="O1"/>
      <selection pane="bottomLeft" activeCell="A23" sqref="A23"/>
      <selection pane="bottomRight" activeCell="A2" sqref="A2:A13"/>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46" t="s">
        <v>312</v>
      </c>
      <c r="B1" s="67" t="s">
        <v>13</v>
      </c>
      <c r="C1" s="20" t="s">
        <v>15</v>
      </c>
      <c r="D1" s="20" t="s">
        <v>11</v>
      </c>
      <c r="E1" s="20" t="s">
        <v>10</v>
      </c>
      <c r="F1" s="20" t="s">
        <v>6</v>
      </c>
      <c r="G1" s="20" t="s">
        <v>7</v>
      </c>
      <c r="H1" s="20" t="s">
        <v>8</v>
      </c>
      <c r="I1" s="21" t="s">
        <v>9</v>
      </c>
      <c r="J1" s="110" t="s">
        <v>1036</v>
      </c>
      <c r="K1" s="110" t="s">
        <v>2839</v>
      </c>
      <c r="L1" s="110" t="s">
        <v>2840</v>
      </c>
      <c r="M1" s="110" t="s">
        <v>994</v>
      </c>
      <c r="N1" s="110" t="s">
        <v>1017</v>
      </c>
      <c r="O1" s="152" t="s">
        <v>1018</v>
      </c>
      <c r="P1" s="110" t="s">
        <v>2828</v>
      </c>
      <c r="Q1" s="110" t="s">
        <v>2829</v>
      </c>
      <c r="R1" s="110" t="s">
        <v>3274</v>
      </c>
      <c r="S1" s="110" t="s">
        <v>2548</v>
      </c>
      <c r="T1" s="110" t="s">
        <v>2549</v>
      </c>
      <c r="U1" s="110" t="s">
        <v>2552</v>
      </c>
      <c r="V1" s="110" t="s">
        <v>2705</v>
      </c>
      <c r="W1" s="110" t="s">
        <v>956</v>
      </c>
      <c r="X1" s="152" t="s">
        <v>2616</v>
      </c>
      <c r="Y1" s="64"/>
    </row>
    <row r="2" spans="1:26">
      <c r="A2" s="70" t="s">
        <v>241</v>
      </c>
      <c r="B2" s="68" t="s">
        <v>287</v>
      </c>
      <c r="C2" s="68" t="s">
        <v>275</v>
      </c>
      <c r="D2" s="69">
        <v>0</v>
      </c>
      <c r="E2" s="69">
        <v>0</v>
      </c>
      <c r="F2" s="69">
        <v>0</v>
      </c>
      <c r="G2" s="69">
        <v>0</v>
      </c>
      <c r="H2" s="69">
        <v>0</v>
      </c>
      <c r="I2" s="69">
        <v>0</v>
      </c>
      <c r="J2" s="23" t="s">
        <v>2837</v>
      </c>
      <c r="K2" s="23" t="s">
        <v>2812</v>
      </c>
      <c r="L2" s="23"/>
      <c r="M2" s="150">
        <v>12</v>
      </c>
      <c r="N2" s="150" t="s">
        <v>1020</v>
      </c>
      <c r="O2" s="150"/>
      <c r="P2" s="150" t="s">
        <v>997</v>
      </c>
      <c r="Q2" s="218">
        <v>3</v>
      </c>
      <c r="R2" s="218"/>
      <c r="S2" s="150" t="s">
        <v>2556</v>
      </c>
      <c r="T2" s="150"/>
      <c r="U2" s="150" t="s">
        <v>2650</v>
      </c>
      <c r="V2" s="150"/>
      <c r="W2" s="150"/>
      <c r="X2" s="112" t="s">
        <v>2652</v>
      </c>
      <c r="Y2" s="60"/>
      <c r="Z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""WeaponCategories"" : ["&amp;S2&amp;"],
 ""Weapons"" : ["&amp;T2&amp;"],
 ""ArmorCategories"" : ["&amp;U2&amp;"],
 ""Saves"" : ["&amp;X2&amp;"],
 ""Objects"" : ["&amp;V2&amp;"],
 ""StartingObjects"" : ["&amp;W2&amp;"]
  }"</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v>
      </c>
    </row>
    <row r="3" spans="1:26">
      <c r="A3" s="50" t="s">
        <v>242</v>
      </c>
      <c r="B3" s="42" t="s">
        <v>288</v>
      </c>
      <c r="C3" s="42" t="s">
        <v>276</v>
      </c>
      <c r="D3" s="22">
        <v>0</v>
      </c>
      <c r="E3" s="22">
        <v>0</v>
      </c>
      <c r="F3" s="22">
        <v>0</v>
      </c>
      <c r="G3" s="22">
        <v>0</v>
      </c>
      <c r="H3" s="22">
        <v>0</v>
      </c>
      <c r="I3" s="22">
        <v>0</v>
      </c>
      <c r="J3" s="22"/>
      <c r="K3" s="22"/>
      <c r="L3" s="22"/>
      <c r="M3" s="151">
        <v>8</v>
      </c>
      <c r="N3" s="151"/>
      <c r="O3" s="151"/>
      <c r="P3" s="151" t="s">
        <v>2830</v>
      </c>
      <c r="Q3" s="219">
        <v>3</v>
      </c>
      <c r="R3" s="219"/>
      <c r="S3" s="151" t="s">
        <v>2550</v>
      </c>
      <c r="T3" s="151" t="s">
        <v>2553</v>
      </c>
      <c r="U3" s="151" t="s">
        <v>2649</v>
      </c>
      <c r="V3" s="151"/>
      <c r="W3" s="151"/>
      <c r="X3" s="113" t="s">
        <v>2654</v>
      </c>
      <c r="Y3" s="60"/>
      <c r="Z3" t="str">
        <f t="shared" ref="Z3:Z13"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""WeaponCategories"" : ["&amp;S3&amp;"],
 ""Weapons"" : ["&amp;T3&amp;"],
 ""ArmorCategories"" : ["&amp;U3&amp;"],
 ""Saves"" : ["&amp;X3&amp;"],
 ""Objects"" : ["&amp;V3&amp;"],
 ""StartingObjects"" : ["&amp;W3&amp;"]
  }"</f>
        <v>"BARD":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v>
      </c>
    </row>
    <row r="4" spans="1:26">
      <c r="A4" s="55" t="s">
        <v>243</v>
      </c>
      <c r="B4" s="27" t="s">
        <v>289</v>
      </c>
      <c r="C4" s="27" t="s">
        <v>277</v>
      </c>
      <c r="D4" s="23">
        <v>0</v>
      </c>
      <c r="E4" s="23">
        <v>0</v>
      </c>
      <c r="F4" s="23">
        <v>0</v>
      </c>
      <c r="G4" s="23">
        <v>0</v>
      </c>
      <c r="H4" s="23">
        <v>0</v>
      </c>
      <c r="I4" s="23">
        <v>0</v>
      </c>
      <c r="J4" s="23"/>
      <c r="K4" s="23"/>
      <c r="L4" s="23"/>
      <c r="M4" s="150">
        <v>8</v>
      </c>
      <c r="N4" s="150"/>
      <c r="O4" s="150"/>
      <c r="P4" s="150" t="s">
        <v>2831</v>
      </c>
      <c r="Q4" s="218">
        <v>1</v>
      </c>
      <c r="R4" s="218"/>
      <c r="S4" s="150" t="s">
        <v>2550</v>
      </c>
      <c r="T4" s="150"/>
      <c r="U4" s="150" t="s">
        <v>2650</v>
      </c>
      <c r="V4" s="150"/>
      <c r="W4" s="150"/>
      <c r="X4" s="112" t="s">
        <v>2656</v>
      </c>
      <c r="Y4" s="60"/>
      <c r="Z4" t="str">
        <f t="shared" si="0"/>
        <v>"CLERK":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v>
      </c>
    </row>
    <row r="5" spans="1:26">
      <c r="A5" s="50" t="s">
        <v>244</v>
      </c>
      <c r="B5" s="42" t="s">
        <v>290</v>
      </c>
      <c r="C5" s="42" t="s">
        <v>278</v>
      </c>
      <c r="D5" s="22">
        <v>0</v>
      </c>
      <c r="E5" s="22">
        <v>0</v>
      </c>
      <c r="F5" s="22">
        <v>0</v>
      </c>
      <c r="G5" s="22">
        <v>0</v>
      </c>
      <c r="H5" s="22">
        <v>0</v>
      </c>
      <c r="I5" s="22">
        <v>0</v>
      </c>
      <c r="J5" s="22"/>
      <c r="K5" s="22"/>
      <c r="L5" s="22"/>
      <c r="M5" s="151">
        <v>8</v>
      </c>
      <c r="N5" s="151"/>
      <c r="O5" s="151"/>
      <c r="P5" s="151" t="s">
        <v>2832</v>
      </c>
      <c r="Q5" s="219">
        <v>2</v>
      </c>
      <c r="R5" s="219"/>
      <c r="S5" s="151"/>
      <c r="T5" s="151" t="s">
        <v>2555</v>
      </c>
      <c r="U5" s="151" t="s">
        <v>2650</v>
      </c>
      <c r="V5" s="151" t="s">
        <v>2704</v>
      </c>
      <c r="W5" s="151" t="s">
        <v>2704</v>
      </c>
      <c r="X5" s="113" t="s">
        <v>2657</v>
      </c>
      <c r="Y5" s="60"/>
      <c r="Z5" t="str">
        <f t="shared" si="0"/>
        <v>"DRUID":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v>
      </c>
    </row>
    <row r="6" spans="1:26">
      <c r="A6" s="55" t="s">
        <v>245</v>
      </c>
      <c r="B6" s="27" t="s">
        <v>291</v>
      </c>
      <c r="C6" s="27" t="s">
        <v>279</v>
      </c>
      <c r="D6" s="23">
        <v>0</v>
      </c>
      <c r="E6" s="23">
        <v>0</v>
      </c>
      <c r="F6" s="23">
        <v>0</v>
      </c>
      <c r="G6" s="23">
        <v>0</v>
      </c>
      <c r="H6" s="23">
        <v>0</v>
      </c>
      <c r="I6" s="23">
        <v>0</v>
      </c>
      <c r="J6" s="23"/>
      <c r="K6" s="23"/>
      <c r="L6" s="23"/>
      <c r="M6" s="150">
        <v>6</v>
      </c>
      <c r="N6" s="150" t="s">
        <v>1019</v>
      </c>
      <c r="O6" s="150"/>
      <c r="P6" s="150" t="s">
        <v>2833</v>
      </c>
      <c r="Q6" s="218">
        <v>1</v>
      </c>
      <c r="R6" s="218"/>
      <c r="S6" s="150"/>
      <c r="T6" s="150" t="s">
        <v>2554</v>
      </c>
      <c r="U6" s="150"/>
      <c r="V6" s="150"/>
      <c r="W6" s="150"/>
      <c r="X6" s="112" t="s">
        <v>2658</v>
      </c>
      <c r="Y6" s="60"/>
      <c r="Z6" t="str">
        <f t="shared" si="0"/>
        <v>"SORCERER":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v>
      </c>
    </row>
    <row r="7" spans="1:26">
      <c r="A7" s="50" t="s">
        <v>246</v>
      </c>
      <c r="B7" s="42" t="s">
        <v>292</v>
      </c>
      <c r="C7" s="42" t="s">
        <v>280</v>
      </c>
      <c r="D7" s="22">
        <v>0</v>
      </c>
      <c r="E7" s="22">
        <v>0</v>
      </c>
      <c r="F7" s="22">
        <v>0</v>
      </c>
      <c r="G7" s="22">
        <v>0</v>
      </c>
      <c r="H7" s="22">
        <v>0</v>
      </c>
      <c r="I7" s="22">
        <v>0</v>
      </c>
      <c r="J7" s="22"/>
      <c r="K7" s="22"/>
      <c r="L7" s="22"/>
      <c r="M7" s="151">
        <v>10</v>
      </c>
      <c r="N7" s="151"/>
      <c r="O7" s="151"/>
      <c r="P7" s="221" t="s">
        <v>3231</v>
      </c>
      <c r="Q7" s="219">
        <v>3</v>
      </c>
      <c r="R7" s="219">
        <v>1</v>
      </c>
      <c r="S7" s="151" t="s">
        <v>2556</v>
      </c>
      <c r="T7" s="151"/>
      <c r="U7" s="151" t="s">
        <v>2651</v>
      </c>
      <c r="V7" s="151"/>
      <c r="W7" s="151"/>
      <c r="X7" s="113" t="s">
        <v>2652</v>
      </c>
      <c r="Y7" s="60"/>
      <c r="Z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v>
      </c>
    </row>
    <row r="8" spans="1:26">
      <c r="A8" s="55" t="s">
        <v>247</v>
      </c>
      <c r="B8" s="27" t="s">
        <v>293</v>
      </c>
      <c r="C8" s="27" t="s">
        <v>281</v>
      </c>
      <c r="D8" s="23">
        <v>0</v>
      </c>
      <c r="E8" s="23">
        <v>0</v>
      </c>
      <c r="F8" s="23">
        <v>0</v>
      </c>
      <c r="G8" s="23">
        <v>0</v>
      </c>
      <c r="H8" s="23">
        <v>0</v>
      </c>
      <c r="I8" s="23">
        <v>0</v>
      </c>
      <c r="J8" s="23"/>
      <c r="K8" s="23"/>
      <c r="L8" s="23"/>
      <c r="M8" s="150">
        <v>6</v>
      </c>
      <c r="N8" s="150"/>
      <c r="O8" s="150"/>
      <c r="P8" s="150" t="s">
        <v>2835</v>
      </c>
      <c r="Q8" s="218">
        <v>2</v>
      </c>
      <c r="R8" s="218"/>
      <c r="S8" s="150"/>
      <c r="T8" s="150" t="s">
        <v>2554</v>
      </c>
      <c r="U8" s="150"/>
      <c r="V8" s="150"/>
      <c r="W8" s="150" t="s">
        <v>2706</v>
      </c>
      <c r="X8" s="112" t="s">
        <v>2657</v>
      </c>
      <c r="Y8" s="60"/>
      <c r="Z8" t="str">
        <f t="shared" si="0"/>
        <v>"MAGICIAN":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v>
      </c>
    </row>
    <row r="9" spans="1:26">
      <c r="A9" s="50" t="s">
        <v>249</v>
      </c>
      <c r="B9" s="42" t="s">
        <v>162</v>
      </c>
      <c r="C9" s="42" t="s">
        <v>282</v>
      </c>
      <c r="D9" s="22">
        <v>0</v>
      </c>
      <c r="E9" s="22">
        <v>0</v>
      </c>
      <c r="F9" s="22">
        <v>0</v>
      </c>
      <c r="G9" s="22">
        <v>0</v>
      </c>
      <c r="H9" s="22">
        <v>0</v>
      </c>
      <c r="I9" s="22">
        <v>0</v>
      </c>
      <c r="J9" s="22" t="s">
        <v>2838</v>
      </c>
      <c r="K9" s="22" t="s">
        <v>2812</v>
      </c>
      <c r="L9" s="22" t="s">
        <v>2812</v>
      </c>
      <c r="M9" s="151">
        <v>8</v>
      </c>
      <c r="N9" s="151" t="s">
        <v>163</v>
      </c>
      <c r="O9" s="151" t="s">
        <v>1021</v>
      </c>
      <c r="P9" s="151" t="s">
        <v>187</v>
      </c>
      <c r="Q9" s="219">
        <v>3</v>
      </c>
      <c r="R9" s="219"/>
      <c r="S9" s="151" t="s">
        <v>2550</v>
      </c>
      <c r="T9" s="151" t="s">
        <v>2551</v>
      </c>
      <c r="U9" s="151"/>
      <c r="V9" s="151"/>
      <c r="W9" s="151"/>
      <c r="X9" s="113" t="s">
        <v>2653</v>
      </c>
      <c r="Y9" s="60"/>
      <c r="Z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v>
      </c>
    </row>
    <row r="10" spans="1:26">
      <c r="A10" s="55" t="s">
        <v>12</v>
      </c>
      <c r="B10" s="27" t="s">
        <v>283</v>
      </c>
      <c r="C10" s="27" t="s">
        <v>283</v>
      </c>
      <c r="D10" s="23">
        <v>0</v>
      </c>
      <c r="E10" s="23">
        <v>0</v>
      </c>
      <c r="F10" s="23">
        <v>0</v>
      </c>
      <c r="G10" s="23">
        <v>0</v>
      </c>
      <c r="H10" s="23">
        <v>0</v>
      </c>
      <c r="I10" s="23">
        <v>0</v>
      </c>
      <c r="J10" s="23"/>
      <c r="K10" s="23"/>
      <c r="L10" s="23"/>
      <c r="M10" s="150">
        <v>10</v>
      </c>
      <c r="N10" s="150"/>
      <c r="O10" s="150"/>
      <c r="P10" s="222" t="s">
        <v>3229</v>
      </c>
      <c r="Q10" s="218">
        <v>3</v>
      </c>
      <c r="R10" s="218">
        <v>2</v>
      </c>
      <c r="S10" s="161" t="s">
        <v>2556</v>
      </c>
      <c r="T10" s="150"/>
      <c r="U10" s="150" t="s">
        <v>2651</v>
      </c>
      <c r="V10" s="150"/>
      <c r="W10" s="150"/>
      <c r="X10" s="112" t="s">
        <v>2656</v>
      </c>
      <c r="Y10" s="60"/>
      <c r="Z10" t="str">
        <f t="shared" si="0"/>
        <v>"PALADIN":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v>
      </c>
    </row>
    <row r="11" spans="1:26">
      <c r="A11" s="50" t="s">
        <v>250</v>
      </c>
      <c r="B11" s="42" t="s">
        <v>294</v>
      </c>
      <c r="C11" s="42" t="s">
        <v>284</v>
      </c>
      <c r="D11" s="22">
        <v>0</v>
      </c>
      <c r="E11" s="22">
        <v>0</v>
      </c>
      <c r="F11" s="22">
        <v>0</v>
      </c>
      <c r="G11" s="22">
        <v>0</v>
      </c>
      <c r="H11" s="22">
        <v>0</v>
      </c>
      <c r="I11" s="22">
        <v>0</v>
      </c>
      <c r="J11" s="22"/>
      <c r="K11" s="22"/>
      <c r="L11" s="22"/>
      <c r="M11" s="151">
        <v>10</v>
      </c>
      <c r="N11" s="151"/>
      <c r="O11" s="151"/>
      <c r="P11" s="221" t="s">
        <v>3230</v>
      </c>
      <c r="Q11" s="219">
        <v>3</v>
      </c>
      <c r="R11" s="219">
        <v>2</v>
      </c>
      <c r="S11" s="151" t="s">
        <v>2556</v>
      </c>
      <c r="T11" s="151"/>
      <c r="U11" s="189" t="s">
        <v>2650</v>
      </c>
      <c r="V11" s="189" t="s">
        <v>2707</v>
      </c>
      <c r="W11" s="189" t="s">
        <v>2707</v>
      </c>
      <c r="X11" s="162" t="s">
        <v>2653</v>
      </c>
      <c r="Y11" s="60"/>
      <c r="Z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v>
      </c>
    </row>
    <row r="12" spans="1:26">
      <c r="A12" s="55" t="s">
        <v>251</v>
      </c>
      <c r="B12" s="27" t="s">
        <v>295</v>
      </c>
      <c r="C12" s="27" t="s">
        <v>285</v>
      </c>
      <c r="D12" s="23">
        <v>0</v>
      </c>
      <c r="E12" s="23">
        <v>0</v>
      </c>
      <c r="F12" s="23">
        <v>0</v>
      </c>
      <c r="G12" s="23">
        <v>0</v>
      </c>
      <c r="H12" s="23">
        <v>0</v>
      </c>
      <c r="I12" s="23">
        <v>0</v>
      </c>
      <c r="J12" s="23"/>
      <c r="K12" s="23"/>
      <c r="L12" s="23"/>
      <c r="M12" s="150">
        <v>8</v>
      </c>
      <c r="N12" s="150"/>
      <c r="O12" s="150" t="s">
        <v>1010</v>
      </c>
      <c r="P12" s="150" t="s">
        <v>1000</v>
      </c>
      <c r="Q12" s="218">
        <v>3</v>
      </c>
      <c r="R12" s="218"/>
      <c r="S12" s="150" t="s">
        <v>2550</v>
      </c>
      <c r="T12" s="150" t="s">
        <v>2553</v>
      </c>
      <c r="U12" s="150" t="s">
        <v>2649</v>
      </c>
      <c r="V12" s="150"/>
      <c r="W12" s="150"/>
      <c r="X12" s="112" t="s">
        <v>2655</v>
      </c>
      <c r="Y12" s="60"/>
      <c r="Z12" t="str">
        <f t="shared" si="0"/>
        <v>"WILY":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v>
      </c>
    </row>
    <row r="13" spans="1:26">
      <c r="A13" s="53" t="s">
        <v>248</v>
      </c>
      <c r="B13" s="43" t="s">
        <v>296</v>
      </c>
      <c r="C13" s="43" t="s">
        <v>286</v>
      </c>
      <c r="D13" s="24">
        <v>0</v>
      </c>
      <c r="E13" s="24">
        <v>0</v>
      </c>
      <c r="F13" s="24">
        <v>0</v>
      </c>
      <c r="G13" s="24">
        <v>0</v>
      </c>
      <c r="H13" s="24">
        <v>0</v>
      </c>
      <c r="I13" s="24">
        <v>0</v>
      </c>
      <c r="J13" s="24"/>
      <c r="K13" s="24"/>
      <c r="L13" s="24"/>
      <c r="M13" s="153">
        <v>8</v>
      </c>
      <c r="N13" s="153"/>
      <c r="O13" s="153"/>
      <c r="P13" s="153" t="s">
        <v>2836</v>
      </c>
      <c r="Q13" s="220">
        <v>1</v>
      </c>
      <c r="R13" s="220"/>
      <c r="S13" s="153" t="s">
        <v>2550</v>
      </c>
      <c r="T13" s="153"/>
      <c r="U13" s="190" t="s">
        <v>2649</v>
      </c>
      <c r="V13" s="190"/>
      <c r="W13" s="190"/>
      <c r="X13" s="163" t="s">
        <v>2656</v>
      </c>
      <c r="Y13" s="60"/>
      <c r="Z13" t="str">
        <f t="shared" si="0"/>
        <v>"WIZARD":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4" spans="1:26">
      <c r="M14" s="111"/>
      <c r="N14" s="111"/>
      <c r="O14" s="111"/>
      <c r="P14" s="111"/>
      <c r="Q14" s="111"/>
      <c r="R14" s="111"/>
      <c r="S14" s="111"/>
      <c r="T14" s="111"/>
      <c r="U14" s="111"/>
      <c r="V14" s="111"/>
      <c r="W14" s="111"/>
      <c r="X14" s="111"/>
    </row>
    <row r="15" spans="1:26">
      <c r="Z15" t="str">
        <f>CONCATENATE(Z2,",
",Z3,",
",Z4,",
",Z5,",
",Z6,",
",Z7,",
",Z8,",
",Z9,",
",Z10,",
",Z11,",
",Z12,",
",Z13)</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6" spans="1:26">
      <c r="A16" s="223" t="s">
        <v>312</v>
      </c>
      <c r="B16" s="224" t="s">
        <v>2841</v>
      </c>
      <c r="C16" s="224" t="s">
        <v>2828</v>
      </c>
      <c r="D16" s="342" t="s">
        <v>1036</v>
      </c>
      <c r="E16" s="343"/>
      <c r="F16" s="225" t="s">
        <v>2839</v>
      </c>
      <c r="G16" s="226"/>
      <c r="H16" s="110" t="s">
        <v>1076</v>
      </c>
    </row>
    <row r="17" spans="1:9">
      <c r="A17" s="55" t="s">
        <v>2854</v>
      </c>
      <c r="B17" s="56" t="s">
        <v>241</v>
      </c>
      <c r="C17" s="56" t="s">
        <v>2842</v>
      </c>
      <c r="D17" s="344">
        <v>0</v>
      </c>
      <c r="E17" s="344"/>
      <c r="F17" s="346"/>
      <c r="G17" s="346"/>
      <c r="H17" s="56" t="s">
        <v>3324</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55" t="s">
        <v>2855</v>
      </c>
      <c r="B18" s="56" t="s">
        <v>241</v>
      </c>
      <c r="C18" s="56" t="s">
        <v>2843</v>
      </c>
      <c r="D18" s="344">
        <v>0</v>
      </c>
      <c r="E18" s="344"/>
      <c r="F18" s="346"/>
      <c r="G18" s="346"/>
      <c r="H18" s="56" t="s">
        <v>3325</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50" t="s">
        <v>2862</v>
      </c>
      <c r="B19" s="18" t="s">
        <v>242</v>
      </c>
      <c r="C19" s="18" t="s">
        <v>2844</v>
      </c>
      <c r="D19" s="345">
        <v>0</v>
      </c>
      <c r="E19" s="345"/>
      <c r="F19" s="347"/>
      <c r="G19" s="347"/>
      <c r="H19" s="57" t="s">
        <v>3326</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50" t="s">
        <v>2856</v>
      </c>
      <c r="B20" s="18" t="s">
        <v>242</v>
      </c>
      <c r="C20" s="18" t="s">
        <v>2845</v>
      </c>
      <c r="D20" s="345">
        <v>0</v>
      </c>
      <c r="E20" s="345"/>
      <c r="F20" s="347"/>
      <c r="G20" s="347"/>
      <c r="H20" s="57" t="s">
        <v>3327</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55" t="s">
        <v>2857</v>
      </c>
      <c r="B21" s="56" t="s">
        <v>243</v>
      </c>
      <c r="C21" s="56" t="s">
        <v>2846</v>
      </c>
      <c r="D21" s="344">
        <v>0</v>
      </c>
      <c r="E21" s="344"/>
      <c r="F21" s="346"/>
      <c r="G21" s="346"/>
      <c r="H21" s="56" t="s">
        <v>3358</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55" t="s">
        <v>2858</v>
      </c>
      <c r="B22" s="56" t="s">
        <v>243</v>
      </c>
      <c r="C22" s="56" t="s">
        <v>2847</v>
      </c>
      <c r="D22" s="344">
        <v>0</v>
      </c>
      <c r="E22" s="344"/>
      <c r="F22" s="349"/>
      <c r="G22" s="346"/>
      <c r="H22" s="56" t="s">
        <v>3359</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55" t="s">
        <v>2859</v>
      </c>
      <c r="B23" s="56" t="s">
        <v>243</v>
      </c>
      <c r="C23" s="56" t="s">
        <v>2848</v>
      </c>
      <c r="D23" s="344">
        <v>0</v>
      </c>
      <c r="E23" s="344"/>
      <c r="F23" s="349"/>
      <c r="G23" s="346"/>
      <c r="H23" s="56" t="s">
        <v>3360</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55" t="s">
        <v>2860</v>
      </c>
      <c r="B24" s="56" t="s">
        <v>243</v>
      </c>
      <c r="C24" s="56" t="s">
        <v>2849</v>
      </c>
      <c r="D24" s="344">
        <v>0</v>
      </c>
      <c r="E24" s="344"/>
      <c r="F24" s="346"/>
      <c r="G24" s="346"/>
      <c r="H24" s="56" t="s">
        <v>3361</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55" t="s">
        <v>2861</v>
      </c>
      <c r="B25" s="56" t="s">
        <v>243</v>
      </c>
      <c r="C25" s="56" t="s">
        <v>2850</v>
      </c>
      <c r="D25" s="344">
        <v>0</v>
      </c>
      <c r="E25" s="344"/>
      <c r="F25" s="346"/>
      <c r="G25" s="346"/>
      <c r="H25" s="56" t="s">
        <v>3362</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55" t="s">
        <v>2863</v>
      </c>
      <c r="B26" s="56" t="s">
        <v>243</v>
      </c>
      <c r="C26" s="56" t="s">
        <v>2851</v>
      </c>
      <c r="D26" s="344">
        <v>0</v>
      </c>
      <c r="E26" s="344"/>
      <c r="F26" s="346"/>
      <c r="G26" s="346"/>
      <c r="H26" s="56" t="s">
        <v>3363</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55" t="s">
        <v>2864</v>
      </c>
      <c r="B27" s="56" t="s">
        <v>243</v>
      </c>
      <c r="C27" s="56" t="s">
        <v>2852</v>
      </c>
      <c r="D27" s="344">
        <v>0</v>
      </c>
      <c r="E27" s="344"/>
      <c r="F27" s="346"/>
      <c r="G27" s="346"/>
      <c r="H27" s="56" t="s">
        <v>3364</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55" t="s">
        <v>2865</v>
      </c>
      <c r="B28" s="56" t="s">
        <v>243</v>
      </c>
      <c r="C28" s="56" t="s">
        <v>2853</v>
      </c>
      <c r="D28" s="344">
        <v>0</v>
      </c>
      <c r="E28" s="344"/>
      <c r="F28" s="346"/>
      <c r="G28" s="346"/>
      <c r="H28" s="56" t="s">
        <v>3365</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50" t="s">
        <v>2868</v>
      </c>
      <c r="B29" s="18" t="s">
        <v>244</v>
      </c>
      <c r="C29" s="57" t="s">
        <v>2866</v>
      </c>
      <c r="D29" s="345">
        <v>0</v>
      </c>
      <c r="E29" s="345"/>
      <c r="F29" s="347"/>
      <c r="G29" s="347"/>
      <c r="H29" s="56" t="s">
        <v>3454</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50" t="s">
        <v>2869</v>
      </c>
      <c r="B30" s="18" t="s">
        <v>244</v>
      </c>
      <c r="C30" s="57" t="s">
        <v>2867</v>
      </c>
      <c r="D30" s="345">
        <v>0</v>
      </c>
      <c r="E30" s="345"/>
      <c r="F30" s="347"/>
      <c r="G30" s="347"/>
      <c r="H30" s="56" t="s">
        <v>3453</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55" t="s">
        <v>235</v>
      </c>
      <c r="B31" s="56" t="s">
        <v>245</v>
      </c>
      <c r="C31" s="56" t="s">
        <v>2870</v>
      </c>
      <c r="D31" s="344">
        <v>3</v>
      </c>
      <c r="E31" s="344"/>
      <c r="F31" s="346" t="s">
        <v>2812</v>
      </c>
      <c r="G31" s="346"/>
      <c r="H31" s="56" t="s">
        <v>3455</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55" t="s">
        <v>2872</v>
      </c>
      <c r="B32" s="56" t="s">
        <v>245</v>
      </c>
      <c r="C32" s="56" t="s">
        <v>2871</v>
      </c>
      <c r="D32" s="344">
        <v>0</v>
      </c>
      <c r="E32" s="344"/>
      <c r="F32" s="346"/>
      <c r="G32" s="346"/>
      <c r="H32" s="56" t="s">
        <v>3456</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52" t="s">
        <v>3250</v>
      </c>
      <c r="B33" s="253" t="s">
        <v>246</v>
      </c>
      <c r="C33" s="253" t="s">
        <v>3251</v>
      </c>
      <c r="D33" s="348">
        <v>0</v>
      </c>
      <c r="E33" s="348"/>
      <c r="F33" s="251"/>
      <c r="G33" s="230"/>
      <c r="H33" s="56" t="s">
        <v>3457</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52" t="s">
        <v>3252</v>
      </c>
      <c r="B34" s="253" t="s">
        <v>246</v>
      </c>
      <c r="C34" s="253" t="s">
        <v>3254</v>
      </c>
      <c r="D34" s="348">
        <v>0</v>
      </c>
      <c r="E34" s="348"/>
      <c r="F34" s="251"/>
      <c r="G34" s="230"/>
      <c r="H34" s="56" t="s">
        <v>3458</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52" t="s">
        <v>3253</v>
      </c>
      <c r="B35" s="253" t="s">
        <v>246</v>
      </c>
      <c r="C35" s="253" t="s">
        <v>3255</v>
      </c>
      <c r="D35" s="348">
        <v>0</v>
      </c>
      <c r="E35" s="348"/>
      <c r="F35" s="251"/>
      <c r="G35" s="230"/>
      <c r="H35" s="56" t="s">
        <v>3459</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55" t="s">
        <v>2964</v>
      </c>
      <c r="B36" s="56" t="s">
        <v>247</v>
      </c>
      <c r="C36" s="56" t="s">
        <v>2885</v>
      </c>
      <c r="D36" s="344">
        <v>0</v>
      </c>
      <c r="E36" s="344"/>
      <c r="F36" s="346"/>
      <c r="G36" s="346"/>
      <c r="H36" s="56" t="s">
        <v>3460</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55" t="s">
        <v>2903</v>
      </c>
      <c r="B37" s="56" t="s">
        <v>247</v>
      </c>
      <c r="C37" s="56" t="s">
        <v>1514</v>
      </c>
      <c r="D37" s="344">
        <v>0</v>
      </c>
      <c r="E37" s="344"/>
      <c r="F37" s="346"/>
      <c r="G37" s="346"/>
      <c r="H37" s="56" t="s">
        <v>3461</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55" t="s">
        <v>2904</v>
      </c>
      <c r="B38" s="56" t="s">
        <v>247</v>
      </c>
      <c r="C38" s="56" t="s">
        <v>2886</v>
      </c>
      <c r="D38" s="344">
        <v>0</v>
      </c>
      <c r="E38" s="344"/>
      <c r="F38" s="346"/>
      <c r="G38" s="346"/>
      <c r="H38" s="56" t="s">
        <v>3462</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55" t="s">
        <v>2905</v>
      </c>
      <c r="B39" s="56" t="s">
        <v>247</v>
      </c>
      <c r="C39" s="56" t="s">
        <v>2887</v>
      </c>
      <c r="D39" s="344">
        <v>0</v>
      </c>
      <c r="E39" s="344"/>
      <c r="F39" s="346"/>
      <c r="G39" s="346"/>
      <c r="H39" s="56" t="s">
        <v>3463</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55" t="s">
        <v>2963</v>
      </c>
      <c r="B40" s="56" t="s">
        <v>247</v>
      </c>
      <c r="C40" s="56" t="s">
        <v>2888</v>
      </c>
      <c r="D40" s="344">
        <v>0</v>
      </c>
      <c r="E40" s="344"/>
      <c r="F40" s="346"/>
      <c r="G40" s="346"/>
      <c r="H40" s="56" t="s">
        <v>3464</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55" t="s">
        <v>2906</v>
      </c>
      <c r="B41" s="56" t="s">
        <v>247</v>
      </c>
      <c r="C41" s="56" t="s">
        <v>2889</v>
      </c>
      <c r="D41" s="344">
        <v>0</v>
      </c>
      <c r="E41" s="344"/>
      <c r="F41" s="346"/>
      <c r="G41" s="346"/>
      <c r="H41" s="56" t="s">
        <v>3465</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55" t="s">
        <v>2907</v>
      </c>
      <c r="B42" s="56" t="s">
        <v>247</v>
      </c>
      <c r="C42" s="56" t="s">
        <v>2890</v>
      </c>
      <c r="D42" s="344">
        <v>0</v>
      </c>
      <c r="E42" s="344"/>
      <c r="F42" s="346"/>
      <c r="G42" s="346"/>
      <c r="H42" s="56" t="s">
        <v>3466</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55" t="s">
        <v>2908</v>
      </c>
      <c r="B43" s="56" t="s">
        <v>247</v>
      </c>
      <c r="C43" s="56" t="s">
        <v>2891</v>
      </c>
      <c r="D43" s="344">
        <v>0</v>
      </c>
      <c r="E43" s="344"/>
      <c r="F43" s="346"/>
      <c r="G43" s="346"/>
      <c r="H43" s="56" t="s">
        <v>3467</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50" t="s">
        <v>2892</v>
      </c>
      <c r="B44" s="18" t="s">
        <v>249</v>
      </c>
      <c r="C44" s="57" t="s">
        <v>207</v>
      </c>
      <c r="D44" s="345">
        <v>0</v>
      </c>
      <c r="E44" s="345"/>
      <c r="F44" s="347"/>
      <c r="G44" s="347"/>
      <c r="H44" s="56" t="s">
        <v>208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50" t="s">
        <v>2893</v>
      </c>
      <c r="B45" s="18" t="s">
        <v>249</v>
      </c>
      <c r="C45" s="57" t="s">
        <v>215</v>
      </c>
      <c r="D45" s="345">
        <v>0</v>
      </c>
      <c r="E45" s="345"/>
      <c r="F45" s="347"/>
      <c r="G45" s="347"/>
      <c r="H45" s="56" t="s">
        <v>216</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50" t="s">
        <v>2894</v>
      </c>
      <c r="B46" s="18" t="s">
        <v>249</v>
      </c>
      <c r="C46" s="57" t="s">
        <v>224</v>
      </c>
      <c r="D46" s="345">
        <v>0</v>
      </c>
      <c r="E46" s="345"/>
      <c r="F46" s="347"/>
      <c r="G46" s="347"/>
      <c r="H46" s="56" t="s">
        <v>225</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55" t="s">
        <v>3233</v>
      </c>
      <c r="B47" s="56" t="s">
        <v>12</v>
      </c>
      <c r="C47" s="56" t="s">
        <v>3232</v>
      </c>
      <c r="D47" s="344">
        <v>0</v>
      </c>
      <c r="E47" s="344"/>
      <c r="F47" s="231"/>
      <c r="G47" s="229"/>
      <c r="H47" s="56" t="s">
        <v>3468</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55" t="s">
        <v>3239</v>
      </c>
      <c r="B48" s="56" t="s">
        <v>12</v>
      </c>
      <c r="C48" s="56" t="s">
        <v>3240</v>
      </c>
      <c r="D48" s="344">
        <v>0</v>
      </c>
      <c r="E48" s="344"/>
      <c r="F48" s="231"/>
      <c r="G48" s="229"/>
      <c r="H48" s="56" t="s">
        <v>3469</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55" t="s">
        <v>3244</v>
      </c>
      <c r="B49" s="56" t="s">
        <v>12</v>
      </c>
      <c r="C49" s="56" t="s">
        <v>3245</v>
      </c>
      <c r="D49" s="344">
        <v>0</v>
      </c>
      <c r="E49" s="344"/>
      <c r="F49" s="231"/>
      <c r="G49" s="229"/>
      <c r="H49" s="56" t="s">
        <v>3470</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50" t="s">
        <v>3217</v>
      </c>
      <c r="B50" s="57" t="s">
        <v>250</v>
      </c>
      <c r="C50" s="253" t="s">
        <v>3218</v>
      </c>
      <c r="D50" s="345">
        <v>0</v>
      </c>
      <c r="E50" s="345"/>
      <c r="F50" s="251"/>
      <c r="G50" s="230"/>
      <c r="H50" s="56" t="s">
        <v>3471</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50" t="s">
        <v>3223</v>
      </c>
      <c r="B51" s="57" t="s">
        <v>250</v>
      </c>
      <c r="C51" s="253" t="s">
        <v>3224</v>
      </c>
      <c r="D51" s="345">
        <v>0</v>
      </c>
      <c r="E51" s="345"/>
      <c r="F51" s="251"/>
      <c r="G51" s="230"/>
      <c r="H51" s="56" t="s">
        <v>3472</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55" t="s">
        <v>2913</v>
      </c>
      <c r="B52" s="56" t="s">
        <v>251</v>
      </c>
      <c r="C52" s="56" t="s">
        <v>2909</v>
      </c>
      <c r="D52" s="344">
        <v>0</v>
      </c>
      <c r="E52" s="344"/>
      <c r="F52" s="346"/>
      <c r="G52" s="346"/>
      <c r="H52" s="56" t="s">
        <v>3473</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55" t="s">
        <v>2914</v>
      </c>
      <c r="B53" s="56" t="s">
        <v>251</v>
      </c>
      <c r="C53" s="56" t="s">
        <v>2910</v>
      </c>
      <c r="D53" s="344">
        <v>0</v>
      </c>
      <c r="E53" s="344"/>
      <c r="F53" s="346"/>
      <c r="G53" s="346"/>
      <c r="H53" s="56" t="s">
        <v>3474</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55" t="s">
        <v>2915</v>
      </c>
      <c r="B54" s="56" t="s">
        <v>251</v>
      </c>
      <c r="C54" s="56" t="s">
        <v>2911</v>
      </c>
      <c r="D54" s="344">
        <v>0</v>
      </c>
      <c r="E54" s="344"/>
      <c r="F54" s="346"/>
      <c r="G54" s="346"/>
      <c r="H54" s="56" t="s">
        <v>3475</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55" t="s">
        <v>2916</v>
      </c>
      <c r="B55" s="56" t="s">
        <v>251</v>
      </c>
      <c r="C55" s="56" t="s">
        <v>2912</v>
      </c>
      <c r="D55" s="344">
        <v>0</v>
      </c>
      <c r="E55" s="344"/>
      <c r="F55" s="346"/>
      <c r="G55" s="346"/>
      <c r="H55" s="56" t="s">
        <v>3476</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50" t="s">
        <v>2920</v>
      </c>
      <c r="B56" s="18" t="s">
        <v>248</v>
      </c>
      <c r="C56" s="57" t="s">
        <v>2917</v>
      </c>
      <c r="D56" s="345">
        <v>0</v>
      </c>
      <c r="E56" s="345"/>
      <c r="F56" s="347"/>
      <c r="G56" s="347"/>
      <c r="H56" s="56" t="s">
        <v>3477</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50" t="s">
        <v>2921</v>
      </c>
      <c r="B57" s="18" t="s">
        <v>248</v>
      </c>
      <c r="C57" s="57" t="s">
        <v>2918</v>
      </c>
      <c r="D57" s="345">
        <v>0</v>
      </c>
      <c r="E57" s="345"/>
      <c r="F57" s="347"/>
      <c r="G57" s="347"/>
      <c r="H57" s="56" t="s">
        <v>3478</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53" t="s">
        <v>2922</v>
      </c>
      <c r="B58" s="54" t="s">
        <v>248</v>
      </c>
      <c r="C58" s="186" t="s">
        <v>2919</v>
      </c>
      <c r="D58" s="352">
        <v>0</v>
      </c>
      <c r="E58" s="352"/>
      <c r="F58" s="351"/>
      <c r="G58" s="351"/>
      <c r="H58" s="56" t="s">
        <v>3479</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23" t="s">
        <v>312</v>
      </c>
      <c r="B62" s="232" t="s">
        <v>2841</v>
      </c>
      <c r="C62" s="232" t="s">
        <v>2834</v>
      </c>
      <c r="D62" s="342" t="s">
        <v>1036</v>
      </c>
      <c r="E62" s="343"/>
      <c r="F62" s="233" t="s">
        <v>2839</v>
      </c>
      <c r="G62" s="226"/>
      <c r="H62" s="226" t="s">
        <v>1076</v>
      </c>
      <c r="I62" s="110" t="s">
        <v>3283</v>
      </c>
      <c r="J62" s="110" t="s">
        <v>3284</v>
      </c>
    </row>
    <row r="63" spans="1:11">
      <c r="A63" s="252" t="s">
        <v>2879</v>
      </c>
      <c r="B63" s="254" t="s">
        <v>246</v>
      </c>
      <c r="C63" s="253" t="s">
        <v>2873</v>
      </c>
      <c r="D63" s="348">
        <v>0</v>
      </c>
      <c r="E63" s="348"/>
      <c r="F63" s="350"/>
      <c r="G63" s="350"/>
      <c r="H63" s="253" t="s">
        <v>3281</v>
      </c>
      <c r="I63" s="261">
        <v>2</v>
      </c>
      <c r="J63" s="261">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52" t="s">
        <v>2880</v>
      </c>
      <c r="B64" s="254" t="s">
        <v>246</v>
      </c>
      <c r="C64" s="253" t="s">
        <v>2874</v>
      </c>
      <c r="D64" s="348">
        <v>0</v>
      </c>
      <c r="E64" s="348"/>
      <c r="F64" s="350"/>
      <c r="G64" s="350"/>
      <c r="H64" s="253" t="s">
        <v>3277</v>
      </c>
      <c r="I64" s="261">
        <v>0</v>
      </c>
      <c r="J64" s="261">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52" t="s">
        <v>2881</v>
      </c>
      <c r="B65" s="254" t="s">
        <v>246</v>
      </c>
      <c r="C65" s="253" t="s">
        <v>2875</v>
      </c>
      <c r="D65" s="348">
        <v>0</v>
      </c>
      <c r="E65" s="348"/>
      <c r="F65" s="350"/>
      <c r="G65" s="350"/>
      <c r="H65" s="253" t="s">
        <v>3282</v>
      </c>
      <c r="I65" s="261">
        <v>0</v>
      </c>
      <c r="J65" s="261">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52" t="s">
        <v>2882</v>
      </c>
      <c r="B66" s="254" t="s">
        <v>246</v>
      </c>
      <c r="C66" s="253" t="s">
        <v>2876</v>
      </c>
      <c r="D66" s="348">
        <v>1</v>
      </c>
      <c r="E66" s="348"/>
      <c r="F66" s="350" t="s">
        <v>2811</v>
      </c>
      <c r="G66" s="350"/>
      <c r="H66" s="253" t="s">
        <v>3278</v>
      </c>
      <c r="I66" s="261">
        <v>0</v>
      </c>
      <c r="J66" s="261">
        <v>0</v>
      </c>
      <c r="K66" t="str">
        <f t="shared" si="2"/>
        <v>"WARRIOR_DEFENSE":  {
 "Code" : "WARRIOR_DEFENSE",
 "Class" : "WARRIOR",
 "Name" : "Défense",
 "ACBonusArmor" : true, "ACBonus" : 1, "DistanceBonus" : 0, "weaponBonus" : 0, "Description" : "Si vous portez une armure, vous obtenez un bonus de +1 à la CA."
  }</v>
      </c>
    </row>
    <row r="67" spans="1:11">
      <c r="A67" s="252" t="s">
        <v>2883</v>
      </c>
      <c r="B67" s="254" t="s">
        <v>246</v>
      </c>
      <c r="C67" s="253" t="s">
        <v>2877</v>
      </c>
      <c r="D67" s="348">
        <v>0</v>
      </c>
      <c r="E67" s="348"/>
      <c r="F67" s="350"/>
      <c r="G67" s="350"/>
      <c r="H67" s="253" t="s">
        <v>3279</v>
      </c>
      <c r="I67" s="261">
        <v>0</v>
      </c>
      <c r="J67" s="261">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52" t="s">
        <v>2884</v>
      </c>
      <c r="B68" s="254" t="s">
        <v>246</v>
      </c>
      <c r="C68" s="253" t="s">
        <v>2878</v>
      </c>
      <c r="D68" s="348">
        <v>0</v>
      </c>
      <c r="E68" s="348"/>
      <c r="F68" s="350"/>
      <c r="G68" s="350"/>
      <c r="H68" s="253" t="s">
        <v>3280</v>
      </c>
      <c r="I68" s="261">
        <v>0</v>
      </c>
      <c r="J68" s="261">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55" t="s">
        <v>2895</v>
      </c>
      <c r="B69" s="256" t="s">
        <v>12</v>
      </c>
      <c r="C69" s="256" t="s">
        <v>2874</v>
      </c>
      <c r="D69" s="355">
        <v>0</v>
      </c>
      <c r="E69" s="355"/>
      <c r="F69" s="356"/>
      <c r="G69" s="356"/>
      <c r="H69" s="253" t="s">
        <v>3277</v>
      </c>
      <c r="I69" s="261">
        <v>0</v>
      </c>
      <c r="J69" s="261">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55" t="s">
        <v>2896</v>
      </c>
      <c r="B70" s="256" t="s">
        <v>12</v>
      </c>
      <c r="C70" s="256" t="s">
        <v>2876</v>
      </c>
      <c r="D70" s="355">
        <v>1</v>
      </c>
      <c r="E70" s="355"/>
      <c r="F70" s="356" t="s">
        <v>2811</v>
      </c>
      <c r="G70" s="356"/>
      <c r="H70" s="256" t="s">
        <v>3278</v>
      </c>
      <c r="I70" s="261">
        <v>0</v>
      </c>
      <c r="J70" s="261">
        <v>0</v>
      </c>
      <c r="K70" t="str">
        <f t="shared" si="2"/>
        <v>"PALADIN_DEFENSE":  {
 "Code" : "PALADIN_DEFENSE",
 "Class" : "PALADIN",
 "Name" : "Défense",
 "ACBonusArmor" : true, "ACBonus" : 1, "DistanceBonus" : 0, "weaponBonus" : 0, "Description" : "Si vous portez une armure, vous obtenez un bonus de +1 à la CA."
  }</v>
      </c>
    </row>
    <row r="71" spans="1:11">
      <c r="A71" s="255" t="s">
        <v>2897</v>
      </c>
      <c r="B71" s="256" t="s">
        <v>12</v>
      </c>
      <c r="C71" s="256" t="s">
        <v>2877</v>
      </c>
      <c r="D71" s="355">
        <v>0</v>
      </c>
      <c r="E71" s="355"/>
      <c r="F71" s="356"/>
      <c r="G71" s="356"/>
      <c r="H71" s="256" t="s">
        <v>3279</v>
      </c>
      <c r="I71" s="261">
        <v>0</v>
      </c>
      <c r="J71" s="261">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55" t="s">
        <v>2898</v>
      </c>
      <c r="B72" s="256" t="s">
        <v>12</v>
      </c>
      <c r="C72" s="256" t="s">
        <v>2878</v>
      </c>
      <c r="D72" s="355">
        <v>0</v>
      </c>
      <c r="E72" s="355"/>
      <c r="F72" s="356"/>
      <c r="G72" s="356"/>
      <c r="H72" s="256" t="s">
        <v>3280</v>
      </c>
      <c r="I72" s="261">
        <v>0</v>
      </c>
      <c r="J72" s="261">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52" t="s">
        <v>2899</v>
      </c>
      <c r="B73" s="254" t="s">
        <v>250</v>
      </c>
      <c r="C73" s="253" t="s">
        <v>2873</v>
      </c>
      <c r="D73" s="348">
        <v>0</v>
      </c>
      <c r="E73" s="348"/>
      <c r="F73" s="350"/>
      <c r="G73" s="350"/>
      <c r="H73" s="253" t="s">
        <v>3281</v>
      </c>
      <c r="I73" s="261">
        <v>2</v>
      </c>
      <c r="J73" s="261">
        <v>0</v>
      </c>
      <c r="K73" t="str">
        <f t="shared" si="2"/>
        <v>"PROWLER_ARCHERY":  {
 "Code" : "PROWLER_ARCHERY",
 "Class" : "PROWLER",
 "Name" : "Archerie",
  "ACBonus" : 0, "DistanceBonus" : 2, "weaponBonus" : 0, "Description" : "Vous obtenez un bonus de +2 aux jets d'attaque avec une arme à distance."
  }</v>
      </c>
    </row>
    <row r="74" spans="1:11">
      <c r="A74" s="252" t="s">
        <v>2900</v>
      </c>
      <c r="B74" s="254" t="s">
        <v>250</v>
      </c>
      <c r="C74" s="253" t="s">
        <v>2875</v>
      </c>
      <c r="D74" s="348">
        <v>0</v>
      </c>
      <c r="E74" s="348"/>
      <c r="F74" s="350"/>
      <c r="G74" s="350"/>
      <c r="H74" s="256" t="s">
        <v>3282</v>
      </c>
      <c r="I74" s="261">
        <v>0</v>
      </c>
      <c r="J74" s="261">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52" t="s">
        <v>2901</v>
      </c>
      <c r="B75" s="254" t="s">
        <v>250</v>
      </c>
      <c r="C75" s="253" t="s">
        <v>2876</v>
      </c>
      <c r="D75" s="348">
        <v>1</v>
      </c>
      <c r="E75" s="348"/>
      <c r="F75" s="350" t="s">
        <v>2811</v>
      </c>
      <c r="G75" s="350"/>
      <c r="H75" s="253" t="s">
        <v>3278</v>
      </c>
      <c r="I75" s="261">
        <v>0</v>
      </c>
      <c r="J75" s="261">
        <v>0</v>
      </c>
      <c r="K75" t="str">
        <f t="shared" si="2"/>
        <v>"PROWLER_DEFENSE":  {
 "Code" : "PROWLER_DEFENSE",
 "Class" : "PROWLER",
 "Name" : "Défense",
 "ACBonusArmor" : true, "ACBonus" : 1, "DistanceBonus" : 0, "weaponBonus" : 0, "Description" : "Si vous portez une armure, vous obtenez un bonus de +1 à la CA."
  }</v>
      </c>
    </row>
    <row r="76" spans="1:11">
      <c r="A76" s="257" t="s">
        <v>2902</v>
      </c>
      <c r="B76" s="258" t="s">
        <v>250</v>
      </c>
      <c r="C76" s="259" t="s">
        <v>2877</v>
      </c>
      <c r="D76" s="353">
        <v>0</v>
      </c>
      <c r="E76" s="353"/>
      <c r="F76" s="354"/>
      <c r="G76" s="354"/>
      <c r="H76" s="253" t="s">
        <v>3279</v>
      </c>
      <c r="I76" s="261">
        <v>0</v>
      </c>
      <c r="J76" s="261">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69:E69"/>
    <mergeCell ref="F69:G69"/>
    <mergeCell ref="D70:E70"/>
    <mergeCell ref="F70:G70"/>
    <mergeCell ref="D66:E66"/>
    <mergeCell ref="F66:G66"/>
    <mergeCell ref="D67:E67"/>
    <mergeCell ref="F67:G67"/>
    <mergeCell ref="D68:E68"/>
    <mergeCell ref="F68:G68"/>
    <mergeCell ref="D74:E74"/>
    <mergeCell ref="F74:G74"/>
    <mergeCell ref="D75:E75"/>
    <mergeCell ref="F75:G75"/>
    <mergeCell ref="D76:E76"/>
    <mergeCell ref="F76:G76"/>
    <mergeCell ref="D71:E71"/>
    <mergeCell ref="F71:G71"/>
    <mergeCell ref="D72:E72"/>
    <mergeCell ref="F72:G72"/>
    <mergeCell ref="D73:E73"/>
    <mergeCell ref="F73:G73"/>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37"/>
  <sheetViews>
    <sheetView zoomScale="115" zoomScaleNormal="115" workbookViewId="0">
      <pane xSplit="1" ySplit="2" topLeftCell="DM9" activePane="bottomRight" state="frozenSplit"/>
      <selection pane="topRight" activeCell="W1" sqref="W1"/>
      <selection pane="bottomLeft" activeCell="A3" sqref="A3"/>
      <selection pane="bottomRight" activeCell="DS13" sqref="DS13"/>
    </sheetView>
  </sheetViews>
  <sheetFormatPr baseColWidth="10" defaultRowHeight="15"/>
  <cols>
    <col min="8" max="8" width="14" customWidth="1"/>
  </cols>
  <sheetData>
    <row r="1" spans="1:129">
      <c r="A1" s="140"/>
      <c r="B1" s="359" t="s">
        <v>241</v>
      </c>
      <c r="C1" s="359"/>
      <c r="D1" s="359"/>
      <c r="E1" s="359"/>
      <c r="F1" s="359"/>
      <c r="G1" s="359"/>
      <c r="H1" s="361"/>
      <c r="I1" s="360" t="s">
        <v>242</v>
      </c>
      <c r="J1" s="359"/>
      <c r="K1" s="359"/>
      <c r="L1" s="359"/>
      <c r="M1" s="359"/>
      <c r="N1" s="359"/>
      <c r="O1" s="359"/>
      <c r="P1" s="359"/>
      <c r="Q1" s="359"/>
      <c r="R1" s="359"/>
      <c r="S1" s="359"/>
      <c r="T1" s="359"/>
      <c r="U1" s="359"/>
      <c r="V1" s="128"/>
      <c r="W1" s="359" t="s">
        <v>243</v>
      </c>
      <c r="X1" s="359"/>
      <c r="Y1" s="359"/>
      <c r="Z1" s="359"/>
      <c r="AA1" s="359"/>
      <c r="AB1" s="359"/>
      <c r="AC1" s="359"/>
      <c r="AD1" s="359"/>
      <c r="AE1" s="359"/>
      <c r="AF1" s="359"/>
      <c r="AG1" s="359"/>
      <c r="AH1" s="359"/>
      <c r="AI1" s="114"/>
      <c r="AJ1" s="360" t="s">
        <v>244</v>
      </c>
      <c r="AK1" s="359"/>
      <c r="AL1" s="359"/>
      <c r="AM1" s="359"/>
      <c r="AN1" s="359"/>
      <c r="AO1" s="359"/>
      <c r="AP1" s="359"/>
      <c r="AQ1" s="359"/>
      <c r="AR1" s="359"/>
      <c r="AS1" s="359"/>
      <c r="AT1" s="359"/>
      <c r="AU1" s="361"/>
      <c r="AV1" s="114"/>
      <c r="AW1" s="358" t="s">
        <v>245</v>
      </c>
      <c r="AX1" s="358"/>
      <c r="AY1" s="358"/>
      <c r="AZ1" s="358"/>
      <c r="BA1" s="358"/>
      <c r="BB1" s="358"/>
      <c r="BC1" s="358"/>
      <c r="BD1" s="358"/>
      <c r="BE1" s="358"/>
      <c r="BF1" s="358"/>
      <c r="BG1" s="358"/>
      <c r="BH1" s="358"/>
      <c r="BI1" s="358"/>
      <c r="BJ1" s="358"/>
      <c r="BK1" s="124"/>
      <c r="BL1" s="360" t="s">
        <v>246</v>
      </c>
      <c r="BM1" s="359"/>
      <c r="BN1" s="293"/>
      <c r="BO1" s="293"/>
      <c r="BP1" s="293"/>
      <c r="BQ1" s="293"/>
      <c r="BR1" s="293"/>
      <c r="BS1" s="293"/>
      <c r="BT1" s="128"/>
      <c r="BU1" s="359" t="s">
        <v>247</v>
      </c>
      <c r="BV1" s="359"/>
      <c r="BW1" s="359"/>
      <c r="BX1" s="359"/>
      <c r="BY1" s="359"/>
      <c r="BZ1" s="359"/>
      <c r="CA1" s="359"/>
      <c r="CB1" s="359"/>
      <c r="CC1" s="359"/>
      <c r="CD1" s="359"/>
      <c r="CE1" s="359"/>
      <c r="CF1" s="359"/>
      <c r="CG1" s="114"/>
      <c r="CH1" s="360" t="s">
        <v>249</v>
      </c>
      <c r="CI1" s="359"/>
      <c r="CJ1" s="359"/>
      <c r="CK1" s="359"/>
      <c r="CL1" s="359"/>
      <c r="CM1" s="359"/>
      <c r="CN1" s="128"/>
      <c r="CO1" s="360" t="s">
        <v>12</v>
      </c>
      <c r="CP1" s="359"/>
      <c r="CQ1" s="359"/>
      <c r="CR1" s="359"/>
      <c r="CS1" s="359"/>
      <c r="CT1" s="359"/>
      <c r="CU1" s="359"/>
      <c r="CV1" s="359"/>
      <c r="CW1" s="359"/>
      <c r="CX1" s="128"/>
      <c r="CY1" s="359" t="s">
        <v>250</v>
      </c>
      <c r="CZ1" s="359"/>
      <c r="DA1" s="359"/>
      <c r="DB1" s="359"/>
      <c r="DC1" s="359"/>
      <c r="DD1" s="359"/>
      <c r="DE1" s="359"/>
      <c r="DF1" s="359"/>
      <c r="DG1" s="114"/>
      <c r="DH1" s="357" t="s">
        <v>251</v>
      </c>
      <c r="DI1" s="358"/>
      <c r="DJ1" s="358"/>
      <c r="DK1" s="245"/>
      <c r="DL1" s="245"/>
      <c r="DM1" s="245"/>
      <c r="DN1" s="245"/>
      <c r="DO1" s="245"/>
      <c r="DP1" s="245"/>
      <c r="DQ1" s="138"/>
      <c r="DR1" s="359" t="s">
        <v>248</v>
      </c>
      <c r="DS1" s="359"/>
      <c r="DT1" s="359"/>
      <c r="DU1" s="359"/>
      <c r="DV1" s="359"/>
      <c r="DW1" s="359"/>
      <c r="DX1" s="359"/>
      <c r="DY1" s="149"/>
    </row>
    <row r="2" spans="1:129" s="86" customFormat="1" ht="15" customHeight="1">
      <c r="A2" s="122" t="s">
        <v>0</v>
      </c>
      <c r="B2" s="123" t="s">
        <v>227</v>
      </c>
      <c r="C2" s="115" t="s">
        <v>164</v>
      </c>
      <c r="D2" s="115" t="s">
        <v>995</v>
      </c>
      <c r="E2" s="115" t="s">
        <v>996</v>
      </c>
      <c r="F2" s="123" t="s">
        <v>229</v>
      </c>
      <c r="G2" s="318" t="s">
        <v>4094</v>
      </c>
      <c r="H2" s="115"/>
      <c r="I2" s="131" t="s">
        <v>227</v>
      </c>
      <c r="J2" s="115" t="s">
        <v>164</v>
      </c>
      <c r="K2" s="115" t="s">
        <v>1015</v>
      </c>
      <c r="L2" s="115" t="s">
        <v>1014</v>
      </c>
      <c r="M2" s="115">
        <v>1</v>
      </c>
      <c r="N2" s="115">
        <v>2</v>
      </c>
      <c r="O2" s="115">
        <v>3</v>
      </c>
      <c r="P2" s="115">
        <v>4</v>
      </c>
      <c r="Q2" s="115">
        <v>5</v>
      </c>
      <c r="R2" s="115">
        <v>6</v>
      </c>
      <c r="S2" s="115">
        <v>7</v>
      </c>
      <c r="T2" s="115">
        <v>8</v>
      </c>
      <c r="U2" s="115">
        <v>9</v>
      </c>
      <c r="V2" s="132"/>
      <c r="W2" s="123" t="s">
        <v>227</v>
      </c>
      <c r="X2" s="115" t="s">
        <v>164</v>
      </c>
      <c r="Y2" s="115" t="s">
        <v>1015</v>
      </c>
      <c r="Z2" s="115">
        <v>1</v>
      </c>
      <c r="AA2" s="115">
        <v>2</v>
      </c>
      <c r="AB2" s="115">
        <v>3</v>
      </c>
      <c r="AC2" s="115">
        <v>4</v>
      </c>
      <c r="AD2" s="115">
        <v>5</v>
      </c>
      <c r="AE2" s="115">
        <v>6</v>
      </c>
      <c r="AF2" s="115">
        <v>7</v>
      </c>
      <c r="AG2" s="115">
        <v>8</v>
      </c>
      <c r="AH2" s="115">
        <v>9</v>
      </c>
      <c r="AI2" s="115"/>
      <c r="AJ2" s="131" t="s">
        <v>227</v>
      </c>
      <c r="AK2" s="115" t="s">
        <v>164</v>
      </c>
      <c r="AL2" s="115" t="s">
        <v>1015</v>
      </c>
      <c r="AM2" s="115">
        <v>1</v>
      </c>
      <c r="AN2" s="115">
        <v>2</v>
      </c>
      <c r="AO2" s="115">
        <v>3</v>
      </c>
      <c r="AP2" s="115">
        <v>4</v>
      </c>
      <c r="AQ2" s="115">
        <v>5</v>
      </c>
      <c r="AR2" s="115">
        <v>6</v>
      </c>
      <c r="AS2" s="115">
        <v>7</v>
      </c>
      <c r="AT2" s="115">
        <v>8</v>
      </c>
      <c r="AU2" s="115">
        <v>9</v>
      </c>
      <c r="AV2" s="145"/>
      <c r="AW2" s="123" t="s">
        <v>227</v>
      </c>
      <c r="AX2" s="115" t="s">
        <v>998</v>
      </c>
      <c r="AY2" s="115" t="s">
        <v>164</v>
      </c>
      <c r="AZ2" s="115" t="s">
        <v>1015</v>
      </c>
      <c r="BA2" s="115" t="s">
        <v>1014</v>
      </c>
      <c r="BB2" s="115">
        <v>1</v>
      </c>
      <c r="BC2" s="115">
        <v>2</v>
      </c>
      <c r="BD2" s="115">
        <v>3</v>
      </c>
      <c r="BE2" s="115">
        <v>4</v>
      </c>
      <c r="BF2" s="115">
        <v>5</v>
      </c>
      <c r="BG2" s="115">
        <v>6</v>
      </c>
      <c r="BH2" s="115">
        <v>7</v>
      </c>
      <c r="BI2" s="115">
        <v>8</v>
      </c>
      <c r="BJ2" s="115">
        <v>9</v>
      </c>
      <c r="BK2" s="115"/>
      <c r="BL2" s="131" t="s">
        <v>227</v>
      </c>
      <c r="BM2" s="115" t="s">
        <v>164</v>
      </c>
      <c r="BN2" s="115" t="s">
        <v>1015</v>
      </c>
      <c r="BO2" s="115" t="s">
        <v>1014</v>
      </c>
      <c r="BP2" s="115">
        <v>1</v>
      </c>
      <c r="BQ2" s="115">
        <v>2</v>
      </c>
      <c r="BR2" s="115">
        <v>3</v>
      </c>
      <c r="BS2" s="115">
        <v>4</v>
      </c>
      <c r="BT2" s="132"/>
      <c r="BU2" s="123" t="s">
        <v>227</v>
      </c>
      <c r="BV2" s="115" t="s">
        <v>164</v>
      </c>
      <c r="BW2" s="115" t="s">
        <v>1015</v>
      </c>
      <c r="BX2" s="115">
        <v>1</v>
      </c>
      <c r="BY2" s="115">
        <v>2</v>
      </c>
      <c r="BZ2" s="115">
        <v>3</v>
      </c>
      <c r="CA2" s="115">
        <v>4</v>
      </c>
      <c r="CB2" s="115">
        <v>5</v>
      </c>
      <c r="CC2" s="115">
        <v>6</v>
      </c>
      <c r="CD2" s="115">
        <v>7</v>
      </c>
      <c r="CE2" s="115">
        <v>8</v>
      </c>
      <c r="CF2" s="115">
        <v>9</v>
      </c>
      <c r="CG2" s="115"/>
      <c r="CH2" s="131" t="s">
        <v>227</v>
      </c>
      <c r="CI2" s="123" t="s">
        <v>228</v>
      </c>
      <c r="CJ2" s="123" t="s">
        <v>163</v>
      </c>
      <c r="CK2" s="123" t="s">
        <v>229</v>
      </c>
      <c r="CL2" s="318" t="s">
        <v>4094</v>
      </c>
      <c r="CM2" s="123" t="s">
        <v>164</v>
      </c>
      <c r="CN2" s="129"/>
      <c r="CO2" s="131" t="s">
        <v>227</v>
      </c>
      <c r="CP2" s="115" t="s">
        <v>164</v>
      </c>
      <c r="CQ2" s="115" t="s">
        <v>1014</v>
      </c>
      <c r="CR2" s="115" t="s">
        <v>3275</v>
      </c>
      <c r="CS2" s="115">
        <v>1</v>
      </c>
      <c r="CT2" s="115">
        <v>2</v>
      </c>
      <c r="CU2" s="115">
        <v>3</v>
      </c>
      <c r="CV2" s="115">
        <v>4</v>
      </c>
      <c r="CW2" s="115">
        <v>5</v>
      </c>
      <c r="CX2" s="132"/>
      <c r="CY2" s="123" t="s">
        <v>227</v>
      </c>
      <c r="CZ2" s="115" t="s">
        <v>164</v>
      </c>
      <c r="DA2" s="115" t="s">
        <v>1014</v>
      </c>
      <c r="DB2" s="115">
        <v>1</v>
      </c>
      <c r="DC2" s="115">
        <v>2</v>
      </c>
      <c r="DD2" s="115">
        <v>3</v>
      </c>
      <c r="DE2" s="115">
        <v>4</v>
      </c>
      <c r="DF2" s="115">
        <v>5</v>
      </c>
      <c r="DG2" s="115"/>
      <c r="DH2" s="131" t="s">
        <v>227</v>
      </c>
      <c r="DI2" s="115" t="s">
        <v>1010</v>
      </c>
      <c r="DJ2" s="115" t="s">
        <v>164</v>
      </c>
      <c r="DK2" s="115" t="s">
        <v>1016</v>
      </c>
      <c r="DL2" s="115" t="s">
        <v>1014</v>
      </c>
      <c r="DM2" s="115">
        <v>1</v>
      </c>
      <c r="DN2" s="115">
        <v>2</v>
      </c>
      <c r="DO2" s="115">
        <v>3</v>
      </c>
      <c r="DP2" s="115">
        <v>4</v>
      </c>
      <c r="DQ2" s="132"/>
      <c r="DR2" s="123" t="s">
        <v>227</v>
      </c>
      <c r="DS2" s="139" t="s">
        <v>164</v>
      </c>
      <c r="DT2" s="115" t="s">
        <v>1016</v>
      </c>
      <c r="DU2" s="115" t="s">
        <v>1014</v>
      </c>
      <c r="DV2" s="115" t="s">
        <v>1013</v>
      </c>
      <c r="DW2" s="115" t="s">
        <v>1011</v>
      </c>
      <c r="DX2" s="115" t="s">
        <v>1012</v>
      </c>
      <c r="DY2" s="116"/>
    </row>
    <row r="3" spans="1:129" ht="15" customHeight="1">
      <c r="A3" s="125">
        <v>1</v>
      </c>
      <c r="B3" s="5">
        <v>2</v>
      </c>
      <c r="C3" s="35" t="s">
        <v>2971</v>
      </c>
      <c r="D3" s="5">
        <v>2</v>
      </c>
      <c r="E3" s="5">
        <v>2</v>
      </c>
      <c r="F3" s="173">
        <v>0</v>
      </c>
      <c r="G3" s="173"/>
      <c r="H3" s="144" t="str">
        <f>""""&amp;$B$1&amp;"-"&amp;$A3&amp;""": {
""Capacities"": ["&amp;C3&amp;"],
""Specials"": "&amp;D3&amp;",
""Damages"": "&amp;E3&amp;",
""ArmourlessSpeed"": "&amp;SUBSTITUTE(F3,",",".")&amp;",
""ArmourlessCategories"": ["&amp;G3&amp;"]
}"</f>
        <v>"BARBARIAN-1": {
"Capacities": ["Rage", "Défense sans armure"],
"Specials": 2,
"Damages": 2,
"ArmourlessSpeed": 0,
"ArmourlessCategories": []
}</v>
      </c>
      <c r="I3" s="133">
        <v>2</v>
      </c>
      <c r="J3" s="35" t="s">
        <v>3072</v>
      </c>
      <c r="K3" s="5">
        <v>2</v>
      </c>
      <c r="L3" s="5">
        <v>4</v>
      </c>
      <c r="M3" s="35">
        <v>2</v>
      </c>
      <c r="N3" s="35">
        <v>0</v>
      </c>
      <c r="O3" s="35">
        <v>0</v>
      </c>
      <c r="P3" s="35">
        <v>0</v>
      </c>
      <c r="Q3" s="35">
        <v>0</v>
      </c>
      <c r="R3" s="35">
        <v>0</v>
      </c>
      <c r="S3" s="35">
        <v>0</v>
      </c>
      <c r="T3" s="35">
        <v>0</v>
      </c>
      <c r="U3" s="35">
        <v>0</v>
      </c>
      <c r="V3" s="134" t="str">
        <f>""""&amp;$I$1&amp;"-"&amp;$A3&amp;""" : {
""Capacities"":["&amp;J3&amp;"],
""MinorSpellsNb"": "&amp;K3&amp;",
""SpellsNb"": "&amp;L3&amp;",
""Locations"": {
""1"":"&amp;M3&amp;",
""2"":"&amp;N3&amp;",
""3"":"&amp;O3&amp;",
""4"":"&amp;P3&amp;",
""5"":"&amp;Q3&amp;",
""6"":"&amp;R3&amp;",
""7"":"&amp;S3&amp;",
""8"":"&amp;T3&amp;",
""9"":"&amp;U3&amp;"}
}"</f>
        <v>"BARD-1" : {
"Capacities":["Incantations", "Inspiration bardique (d6)"],
"MinorSpellsNb": 2,
"SpellsNb": 4,
"Locations": {
"1":2,
"2":0,
"3":0,
"4":0,
"5":0,
"6":0,
"7":0,
"8":0,
"9":0}
}</v>
      </c>
      <c r="W3" s="92">
        <v>2</v>
      </c>
      <c r="X3" s="82" t="s">
        <v>3062</v>
      </c>
      <c r="Y3" s="92">
        <v>3</v>
      </c>
      <c r="Z3" s="82">
        <v>2</v>
      </c>
      <c r="AA3" s="82">
        <v>0</v>
      </c>
      <c r="AB3" s="82">
        <v>0</v>
      </c>
      <c r="AC3" s="82">
        <v>0</v>
      </c>
      <c r="AD3" s="82">
        <v>0</v>
      </c>
      <c r="AE3" s="82">
        <v>0</v>
      </c>
      <c r="AF3" s="82">
        <v>0</v>
      </c>
      <c r="AG3" s="82">
        <v>0</v>
      </c>
      <c r="AH3" s="82">
        <v>0</v>
      </c>
      <c r="AI3" s="82" t="str">
        <f>""""&amp;$W$1&amp;"-"&amp;$A3&amp;""" : {
""Capacities"":["&amp;X3&amp;"],
""MinorSpellsNb"": "&amp;Y3&amp;",
""Locations"": {
""1"":"&amp;Z3&amp;",
""2"":"&amp;AA3&amp;",
""3"":"&amp;AB3&amp;",
""4"":"&amp;AC3&amp;",
""5"":"&amp;AD3&amp;",
""6"":"&amp;AE3&amp;",
""7"":"&amp;AF3&amp;",
""8"":"&amp;AG3&amp;",
""9"":"&amp;AH3&amp;"}
}"</f>
        <v>"CLERK-1" : {
"Capacities":["Incantations", "Domaine divin"],
"MinorSpellsNb": 3,
"Locations": {
"1":2,
"2":0,
"3":0,
"4":0,
"5":0,
"6":0,
"7":0,
"8":0,
"9":0}
}</v>
      </c>
      <c r="AJ3" s="133">
        <v>2</v>
      </c>
      <c r="AK3" s="35" t="s">
        <v>3056</v>
      </c>
      <c r="AL3" s="5">
        <v>2</v>
      </c>
      <c r="AM3" s="35">
        <v>2</v>
      </c>
      <c r="AN3" s="35">
        <v>0</v>
      </c>
      <c r="AO3" s="35">
        <v>0</v>
      </c>
      <c r="AP3" s="35">
        <v>0</v>
      </c>
      <c r="AQ3" s="35">
        <v>0</v>
      </c>
      <c r="AR3" s="35">
        <v>0</v>
      </c>
      <c r="AS3" s="35">
        <v>0</v>
      </c>
      <c r="AT3" s="35">
        <v>0</v>
      </c>
      <c r="AU3" s="35">
        <v>0</v>
      </c>
      <c r="AV3" s="134" t="str">
        <f>""""&amp;$AJ$1&amp;"-"&amp;$A3&amp;""" : {
""Capacities"":["&amp;AK3&amp;"],
""MinorSpellsNb"": "&amp;AL3&amp;",
""Locations"": {
""1"":"&amp;AM3&amp;",
""2"":"&amp;AN3&amp;",
""3"":"&amp;AO3&amp;",
""4"":"&amp;AP3&amp;",
""5"":"&amp;AQ3&amp;",
""6"":"&amp;AR3&amp;",
""7"":"&amp;AS3&amp;",
""8"":"&amp;AT3&amp;",
""9"":"&amp;AU3&amp;"}
}"</f>
        <v>"DRUID-1" : {
"Capacities":["Druidique", "Incantations"],
"MinorSpellsNb": 2,
"Locations": {
"1":2,
"2":0,
"3":0,
"4":0,
"5":0,
"6":0,
"7":0,
"8":0,
"9":0}
}</v>
      </c>
      <c r="AW3" s="5">
        <v>2</v>
      </c>
      <c r="AX3" s="5">
        <v>0</v>
      </c>
      <c r="AY3" s="35" t="s">
        <v>3051</v>
      </c>
      <c r="AZ3" s="5">
        <v>4</v>
      </c>
      <c r="BA3" s="5">
        <v>2</v>
      </c>
      <c r="BB3" s="35">
        <v>2</v>
      </c>
      <c r="BC3" s="35">
        <v>0</v>
      </c>
      <c r="BD3" s="35">
        <v>0</v>
      </c>
      <c r="BE3" s="35">
        <v>0</v>
      </c>
      <c r="BF3" s="35">
        <v>0</v>
      </c>
      <c r="BG3" s="35">
        <v>0</v>
      </c>
      <c r="BH3" s="35">
        <v>0</v>
      </c>
      <c r="BI3" s="35">
        <v>0</v>
      </c>
      <c r="BJ3" s="35">
        <v>0</v>
      </c>
      <c r="BK3" s="35" t="str">
        <f>""""&amp;$AW$1&amp;"-"&amp;$A3&amp;""" : {
""Capacities"":["&amp;AY3&amp;"],
""MinorSpellsNb"": "&amp;AZ3&amp;",
""SpellsNb"": "&amp;BA3&amp;",
""Specials"": "&amp;AX3&amp;",
""Locations"": {
""1"":"&amp;BB3&amp;",
""2"":"&amp;BC3&amp;",
""3"":"&amp;BD3&amp;",
""4"":"&amp;BE3&amp;",
""5"":"&amp;BF3&amp;",
""6"":"&amp;BG3&amp;",
""7"":"&amp;BH3&amp;",
""8"":"&amp;BI3&amp;",
""9"":"&amp;BJ3&amp;"}
}"</f>
        <v>"SORCERER-1" : {
"Capacities":["Incantations", "Origine magique"],
"MinorSpellsNb": 4,
"SpellsNb": 2,
"Specials": 0,
"Locations": {
"1":2,
"2":0,
"3":0,
"4":0,
"5":0,
"6":0,
"7":0,
"8":0,
"9":0}
}</v>
      </c>
      <c r="BL3" s="133">
        <v>2</v>
      </c>
      <c r="BM3" s="35" t="s">
        <v>3045</v>
      </c>
      <c r="BN3" s="5">
        <v>0</v>
      </c>
      <c r="BO3" s="5">
        <v>0</v>
      </c>
      <c r="BP3" s="5">
        <v>0</v>
      </c>
      <c r="BQ3" s="5">
        <v>0</v>
      </c>
      <c r="BR3" s="5">
        <v>0</v>
      </c>
      <c r="BS3" s="5">
        <v>0</v>
      </c>
      <c r="BT3" s="134" t="str">
        <f>""""&amp;$BL$1&amp;"-"&amp;$A3&amp;""" : {
""Capacities"":["&amp;BM3&amp;"],
""MinorSpellsNb"": "&amp;BN3&amp;",
""SpellsNb"": "&amp;BO3&amp;",
""Locations"": {
""1"":"&amp;BP3&amp;",
""2"":"&amp;BQ3&amp;",
""3"":"&amp;BR3&amp;",
""4"":"&amp;BS3&amp;"}
}"</f>
        <v>"WARRIOR-1" : {
"Capacities":["Style de combat", "Second souffle"],
"MinorSpellsNb": 0,
"SpellsNb": 0,
"Locations": {
"1":0,
"2":0,
"3":0,
"4":0}
}</v>
      </c>
      <c r="BU3" s="5">
        <v>2</v>
      </c>
      <c r="BV3" s="35" t="s">
        <v>3040</v>
      </c>
      <c r="BW3" s="5">
        <v>3</v>
      </c>
      <c r="BX3" s="5">
        <v>2</v>
      </c>
      <c r="BY3" s="5">
        <v>0</v>
      </c>
      <c r="BZ3" s="5">
        <v>0</v>
      </c>
      <c r="CA3" s="5">
        <v>0</v>
      </c>
      <c r="CB3" s="5">
        <v>0</v>
      </c>
      <c r="CC3" s="5">
        <v>0</v>
      </c>
      <c r="CD3" s="5">
        <v>0</v>
      </c>
      <c r="CE3" s="5">
        <v>0</v>
      </c>
      <c r="CF3" s="5">
        <v>0</v>
      </c>
      <c r="CG3" s="5" t="str">
        <f t="shared" ref="CG3:CG22" si="0">""""&amp;$BU$1&amp;"-"&amp;$A3&amp;""" : {
""Capacities"":["&amp;BV3&amp;"],
""MinorSpellsNb"": "&amp;BW3&amp;",
""Locations"": {
""1"":"&amp;BX3&amp;",
""2"":"&amp;BY3&amp;",
""3"":"&amp;BZ3&amp;",
""4"":"&amp;CA3&amp;",
""5"":"&amp;CB3&amp;",
""6"":"&amp;CC3&amp;",
""7"":"&amp;CD3&amp;",
""8"":"&amp;CE3&amp;",
""9"":"&amp;CF3&amp;"}
}"</f>
        <v>"MAGICIAN-1" : {
"Capacities":["Incantations", "Récupération arcanique"],
"MinorSpellsNb": 3,
"Locations": {
"1":2,
"2":0,
"3":0,
"4":0,
"5":0,
"6":0,
"7":0,
"8":0,
"9":0}
}</v>
      </c>
      <c r="CH3" s="141">
        <v>2</v>
      </c>
      <c r="CI3" s="117" t="s">
        <v>165</v>
      </c>
      <c r="CJ3" s="117">
        <v>0</v>
      </c>
      <c r="CK3" s="173">
        <v>0</v>
      </c>
      <c r="CL3" s="173"/>
      <c r="CM3" s="146" t="s">
        <v>3027</v>
      </c>
      <c r="CN3" s="130" t="str">
        <f>""""&amp;$CH$1&amp;"-"&amp;$A3&amp;""" : {
""Capacities"":["&amp;CM3&amp;"],
""Specials"": "&amp;CJ3&amp;",
""BonusAttack"": """&amp;CI3&amp;""",
""ArmourlessSpeed"": "&amp;SUBSTITUTE(CK3,",",".")&amp;",
""ArmourlessCategories"": ["&amp;CL3&amp;"]
}"</f>
        <v>"MONK-1" : {
"Capacities":["Défense sans armure", "Arts martiaux"],
"Specials": 0,
"BonusAttack": "1d4",
"ArmourlessSpeed": 0,
"ArmourlessCategories": []
}</v>
      </c>
      <c r="CO3" s="133">
        <v>2</v>
      </c>
      <c r="CP3" s="35" t="s">
        <v>3018</v>
      </c>
      <c r="CQ3" s="35">
        <v>1</v>
      </c>
      <c r="CR3" s="35" t="s">
        <v>3276</v>
      </c>
      <c r="CS3" s="5">
        <v>0</v>
      </c>
      <c r="CT3" s="5">
        <v>0</v>
      </c>
      <c r="CU3" s="5">
        <v>0</v>
      </c>
      <c r="CV3" s="5">
        <v>0</v>
      </c>
      <c r="CW3" s="5">
        <v>0</v>
      </c>
      <c r="CX3" s="137" t="str">
        <f t="shared" ref="CX3:CX22" si="1">""""&amp;$CO$1&amp;"-"&amp;$A3&amp;""" : {
""Capacities"":["&amp;CP3&amp;"],
""SpellsNb"": "&amp;CQ3&amp;",
""SpellsNbBonus"": """&amp;CR3&amp;""",
""Locations"": {
""1"":"&amp;CS3&amp;",
""2"":"&amp;CT3&amp;",
""3"":"&amp;CU3&amp;",
""4"":"&amp;CV3&amp;",
""5"":"&amp;CW3&amp;"}
}"</f>
        <v>"PALADIN-1" : {
"Capacities":["Sens divin", "Imposition des mains"],
"SpellsNb": 1,
"SpellsNbBonus": "CHA",
"Locations": {
"1":0,
"2":0,
"3":0,
"4":0,
"5":0}
}</v>
      </c>
      <c r="CY3" s="5">
        <v>2</v>
      </c>
      <c r="CZ3" s="35" t="s">
        <v>3007</v>
      </c>
      <c r="DA3" s="5">
        <v>0</v>
      </c>
      <c r="DB3" s="5">
        <v>0</v>
      </c>
      <c r="DC3" s="5">
        <v>0</v>
      </c>
      <c r="DD3" s="5">
        <v>0</v>
      </c>
      <c r="DE3" s="5">
        <v>0</v>
      </c>
      <c r="DF3" s="5">
        <v>0</v>
      </c>
      <c r="DG3" s="5" t="str">
        <f t="shared" ref="DG3:DG22" si="2">""""&amp;$CY$1&amp;"-"&amp;$A3&amp;""" : {
""Capacities"":["&amp;CZ3&amp;"],
""SpellsNb"":"&amp;DA3&amp;",
""Locations"": {
""1"":"&amp;DB3&amp;",
""2"":"&amp;DC3&amp;",
""3"":"&amp;DD3&amp;",
""4"":"&amp;DE3&amp;",
""5"":"&amp;DF3&amp;"}
}"</f>
        <v>"PROWLER-1" : {
"Capacities":["Ennemi juré", "Explorateur-né"],
"SpellsNb":0,
"Locations": {
"1":0,
"2":0,
"3":0,
"4":0,
"5":0}
}</v>
      </c>
      <c r="DH3" s="133">
        <v>2</v>
      </c>
      <c r="DI3" s="5" t="s">
        <v>166</v>
      </c>
      <c r="DJ3" s="35" t="s">
        <v>2995</v>
      </c>
      <c r="DK3" s="5">
        <v>0</v>
      </c>
      <c r="DL3" s="5">
        <v>0</v>
      </c>
      <c r="DM3" s="5">
        <v>0</v>
      </c>
      <c r="DN3" s="5">
        <v>0</v>
      </c>
      <c r="DO3" s="5">
        <v>0</v>
      </c>
      <c r="DP3" s="5">
        <v>0</v>
      </c>
      <c r="DQ3" s="134" t="str">
        <f t="shared" ref="DQ3:DQ22" si="3">""""&amp;$DH$1&amp;"-"&amp;$A3&amp;""" : {
""Capacities"":["&amp;DJ3&amp;"],
""BonusAttack"": """&amp;DI3&amp;""",
""MinorSpellsNb"": "&amp;DK3&amp;",
""SpellsNb"": "&amp;DL3&amp;",
""Locations"": {
""1"":"&amp;DM3&amp;",
""2"":"&amp;DN3&amp;",
""3"":"&amp;DO3&amp;",
""4"":"&amp;DP3&amp;"
}
}"</f>
        <v>"WILY-1" : {
"Capacities":["Expertise", "Attaque sournoise", "Jargon des voleurs"],
"BonusAttack": "1d6",
"MinorSpellsNb": 0,
"SpellsNb": 0,
"Locations": {
"1":0,
"2":0,
"3":0,
"4":0
}
}</v>
      </c>
      <c r="DR3" s="5">
        <v>2</v>
      </c>
      <c r="DS3" s="35" t="s">
        <v>2985</v>
      </c>
      <c r="DT3" s="5">
        <v>2</v>
      </c>
      <c r="DU3" s="5">
        <v>2</v>
      </c>
      <c r="DV3" s="5">
        <v>1</v>
      </c>
      <c r="DW3" s="5">
        <v>1</v>
      </c>
      <c r="DX3" s="5">
        <v>0</v>
      </c>
      <c r="DY3" s="118" t="str">
        <f t="shared" ref="DY3:DY22" si="4">""""&amp;$DR$1&amp;"-"&amp;$A3&amp;""" : {
""Capacities"":["&amp;DS3&amp;"],
""MinorSpellsNb"": "&amp;DT3&amp;",
""SpellsNb"": "&amp;DU3&amp;",
""Locations"": {"""&amp;DW3&amp;""":"&amp;DV3&amp;"},
""Invocations"": "&amp;DX3&amp;"
}"</f>
        <v>"WIZARD-1" : {
"Capacities":["Patron d'Outremonde", "Magie de pacte"],
"MinorSpellsNb": 2,
"SpellsNb": 2,
"Locations": {"1":1},
"Invocations": 0
}</v>
      </c>
    </row>
    <row r="4" spans="1:129" ht="15" customHeight="1">
      <c r="A4" s="126">
        <v>2</v>
      </c>
      <c r="B4" s="4">
        <v>2</v>
      </c>
      <c r="C4" s="32" t="s">
        <v>2972</v>
      </c>
      <c r="D4" s="4">
        <v>2</v>
      </c>
      <c r="E4" s="4">
        <v>2</v>
      </c>
      <c r="F4" s="174">
        <v>0</v>
      </c>
      <c r="G4" s="174"/>
      <c r="H4" s="144" t="str">
        <f t="shared" ref="H4:H22" si="5">""""&amp;$B$1&amp;"-"&amp;$A4&amp;""": {
""Capacities"": ["&amp;C4&amp;"],
""Specials"": "&amp;D4&amp;",
""Damages"": "&amp;E4&amp;",
""ArmourlessSpeed"": "&amp;SUBSTITUTE(F4,",",".")&amp;",
""ArmourlessCategories"": ["&amp;G4&amp;"]
}"</f>
        <v>"BARBARIAN-2": {
"Capacities": ["Attaque téméraire", "Sens du danger"],
"Specials": 2,
"Damages": 2,
"ArmourlessSpeed": 0,
"ArmourlessCategories": []
}</v>
      </c>
      <c r="I4" s="135">
        <v>2</v>
      </c>
      <c r="J4" s="32" t="s">
        <v>3073</v>
      </c>
      <c r="K4" s="4">
        <v>2</v>
      </c>
      <c r="L4" s="4">
        <v>5</v>
      </c>
      <c r="M4" s="32">
        <v>3</v>
      </c>
      <c r="N4" s="32">
        <v>0</v>
      </c>
      <c r="O4" s="32">
        <v>0</v>
      </c>
      <c r="P4" s="32">
        <v>0</v>
      </c>
      <c r="Q4" s="32">
        <v>0</v>
      </c>
      <c r="R4" s="32">
        <v>0</v>
      </c>
      <c r="S4" s="32">
        <v>0</v>
      </c>
      <c r="T4" s="32">
        <v>0</v>
      </c>
      <c r="U4" s="32">
        <v>0</v>
      </c>
      <c r="V4" s="134" t="str">
        <f t="shared" ref="V4:V22" si="6">""""&amp;$I$1&amp;"-"&amp;$A4&amp;""" : {
""Capacities"":["&amp;J4&amp;"],
""MinorSpellsNb"": "&amp;K4&amp;",
""SpellsNb"": "&amp;L4&amp;",
""Locations"": {
""1"":"&amp;M4&amp;",
""2"":"&amp;N4&amp;",
""3"":"&amp;O4&amp;",
""4"":"&amp;P4&amp;",
""5"":"&amp;Q4&amp;",
""6"":"&amp;R4&amp;",
""7"":"&amp;S4&amp;",
""8"":"&amp;T4&amp;",
""9"":"&amp;U4&amp;"}
}"</f>
        <v>"BARD-2" : {
"Capacities":["Touche-à-tout", "Chant de repos (d6)"],
"MinorSpellsNb": 2,
"SpellsNb": 5,
"Locations": {
"1":3,
"2":0,
"3":0,
"4":0,
"5":0,
"6":0,
"7":0,
"8":0,
"9":0}
}</v>
      </c>
      <c r="W4" s="93">
        <v>2</v>
      </c>
      <c r="X4" s="80" t="s">
        <v>3904</v>
      </c>
      <c r="Y4" s="93">
        <v>3</v>
      </c>
      <c r="Z4" s="80">
        <v>3</v>
      </c>
      <c r="AA4" s="80">
        <v>0</v>
      </c>
      <c r="AB4" s="80">
        <v>0</v>
      </c>
      <c r="AC4" s="80">
        <v>0</v>
      </c>
      <c r="AD4" s="80">
        <v>0</v>
      </c>
      <c r="AE4" s="80">
        <v>0</v>
      </c>
      <c r="AF4" s="80">
        <v>0</v>
      </c>
      <c r="AG4" s="80">
        <v>0</v>
      </c>
      <c r="AH4" s="80">
        <v>0</v>
      </c>
      <c r="AI4" s="82" t="str">
        <f t="shared" ref="AI4:AI22" si="7">""""&amp;$W$1&amp;"-"&amp;$A4&amp;""" : {
""Capacities"":["&amp;X4&amp;"],
""MinorSpellsNb"": "&amp;Y4&amp;",
""Locations"": {
""1"":"&amp;Z4&amp;",
""2"":"&amp;AA4&amp;",
""3"":"&amp;AB4&amp;",
""4"":"&amp;AC4&amp;",
""5"":"&amp;AD4&amp;",
""6"":"&amp;AE4&amp;",
""7"":"&amp;AF4&amp;",
""8"":"&amp;AG4&amp;",
""9"":"&amp;AH4&amp;"}
}"</f>
        <v>"CLERK-2" : {
"Capacities":["Canalisation d’énergie divine", "Canalisation d’énergie divine : renvoi des morts-vivants"],
"MinorSpellsNb": 3,
"Locations": {
"1":3,
"2":0,
"3":0,
"4":0,
"5":0,
"6":0,
"7":0,
"8":0,
"9":0}
}</v>
      </c>
      <c r="AJ4" s="135">
        <v>2</v>
      </c>
      <c r="AK4" s="32" t="s">
        <v>3057</v>
      </c>
      <c r="AL4" s="4">
        <v>2</v>
      </c>
      <c r="AM4" s="32">
        <v>3</v>
      </c>
      <c r="AN4" s="32">
        <v>0</v>
      </c>
      <c r="AO4" s="32">
        <v>0</v>
      </c>
      <c r="AP4" s="32">
        <v>0</v>
      </c>
      <c r="AQ4" s="32">
        <v>0</v>
      </c>
      <c r="AR4" s="32">
        <v>0</v>
      </c>
      <c r="AS4" s="32">
        <v>0</v>
      </c>
      <c r="AT4" s="32">
        <v>0</v>
      </c>
      <c r="AU4" s="32">
        <v>0</v>
      </c>
      <c r="AV4" s="134" t="str">
        <f t="shared" ref="AV4:AV22" si="8">""""&amp;$AJ$1&amp;"-"&amp;$A4&amp;""" : {
""Capacities"":["&amp;AK4&amp;"],
""MinorSpellsNb"": "&amp;AL4&amp;",
""Locations"": {
""1"":"&amp;AM4&amp;",
""2"":"&amp;AN4&amp;",
""3"":"&amp;AO4&amp;",
""4"":"&amp;AP4&amp;",
""5"":"&amp;AQ4&amp;",
""6"":"&amp;AR4&amp;",
""7"":"&amp;AS4&amp;",
""8"":"&amp;AT4&amp;",
""9"":"&amp;AU4&amp;"}
}"</f>
        <v>"DRUID-2" : {
"Capacities":["Forme sauvage", "Cercle druidique"],
"MinorSpellsNb": 2,
"Locations": {
"1":3,
"2":0,
"3":0,
"4":0,
"5":0,
"6":0,
"7":0,
"8":0,
"9":0}
}</v>
      </c>
      <c r="AW4" s="4">
        <v>2</v>
      </c>
      <c r="AX4" s="4">
        <v>2</v>
      </c>
      <c r="AY4" s="32" t="s">
        <v>3052</v>
      </c>
      <c r="AZ4" s="4">
        <v>4</v>
      </c>
      <c r="BA4" s="4">
        <v>3</v>
      </c>
      <c r="BB4" s="32">
        <v>3</v>
      </c>
      <c r="BC4" s="32">
        <v>0</v>
      </c>
      <c r="BD4" s="32">
        <v>0</v>
      </c>
      <c r="BE4" s="32">
        <v>0</v>
      </c>
      <c r="BF4" s="32">
        <v>0</v>
      </c>
      <c r="BG4" s="32">
        <v>0</v>
      </c>
      <c r="BH4" s="32">
        <v>0</v>
      </c>
      <c r="BI4" s="32">
        <v>0</v>
      </c>
      <c r="BJ4" s="32">
        <v>0</v>
      </c>
      <c r="BK4" s="35" t="str">
        <f t="shared" ref="BK4:BK22" si="9">""""&amp;$AW$1&amp;"-"&amp;$A4&amp;""" : {
""Capacities"":["&amp;AY4&amp;"],
""MinorSpellsNb"": "&amp;AZ4&amp;",
""SpellsNb"": "&amp;BA4&amp;",
""Specials"": "&amp;AX4&amp;",
""Locations"": {
""1"":"&amp;BB4&amp;",
""2"":"&amp;BC4&amp;",
""3"":"&amp;BD4&amp;",
""4"":"&amp;BE4&amp;",
""5"":"&amp;BF4&amp;",
""6"":"&amp;BG4&amp;",
""7"":"&amp;BH4&amp;",
""8"":"&amp;BI4&amp;",
""9"":"&amp;BJ4&amp;"}
}"</f>
        <v>"SORCERER-2" : {
"Capacities":["Source de magie"],
"MinorSpellsNb": 4,
"SpellsNb": 3,
"Specials": 2,
"Locations": {
"1":3,
"2":0,
"3":0,
"4":0,
"5":0,
"6":0,
"7":0,
"8":0,
"9":0}
}</v>
      </c>
      <c r="BL4" s="135">
        <v>2</v>
      </c>
      <c r="BM4" s="32" t="s">
        <v>3922</v>
      </c>
      <c r="BN4" s="4">
        <v>0</v>
      </c>
      <c r="BO4" s="4">
        <v>0</v>
      </c>
      <c r="BP4" s="4">
        <v>0</v>
      </c>
      <c r="BQ4" s="4">
        <v>0</v>
      </c>
      <c r="BR4" s="4">
        <v>0</v>
      </c>
      <c r="BS4" s="4">
        <v>0</v>
      </c>
      <c r="BT4" s="134" t="str">
        <f t="shared" ref="BT4:BT22" si="10">""""&amp;$BL$1&amp;"-"&amp;$A4&amp;""" : {
""Capacities"":["&amp;BM4&amp;"],
""MinorSpellsNb"": "&amp;BN4&amp;",
""SpellsNb"": "&amp;BO4&amp;",
""Locations"": {
""1"":"&amp;BP4&amp;",
""2"":"&amp;BQ4&amp;",
""3"":"&amp;BR4&amp;",
""4"":"&amp;BS4&amp;"}
}"</f>
        <v>"WARRIOR-2" : {
"Capacities":["Sursaut"],
"MinorSpellsNb": 0,
"SpellsNb": 0,
"Locations": {
"1":0,
"2":0,
"3":0,
"4":0}
}</v>
      </c>
      <c r="BU4" s="4">
        <v>2</v>
      </c>
      <c r="BV4" s="32" t="s">
        <v>3041</v>
      </c>
      <c r="BW4" s="4">
        <v>3</v>
      </c>
      <c r="BX4" s="4">
        <v>3</v>
      </c>
      <c r="BY4" s="4">
        <v>0</v>
      </c>
      <c r="BZ4" s="4">
        <v>0</v>
      </c>
      <c r="CA4" s="4">
        <v>0</v>
      </c>
      <c r="CB4" s="4">
        <v>0</v>
      </c>
      <c r="CC4" s="4">
        <v>0</v>
      </c>
      <c r="CD4" s="4">
        <v>0</v>
      </c>
      <c r="CE4" s="4">
        <v>0</v>
      </c>
      <c r="CF4" s="4">
        <v>0</v>
      </c>
      <c r="CG4" s="5" t="str">
        <f t="shared" si="0"/>
        <v>"MAGICIAN-2" : {
"Capacities":["Tradition arcanique"],
"MinorSpellsNb": 3,
"Locations": {
"1":3,
"2":0,
"3":0,
"4":0,
"5":0,
"6":0,
"7":0,
"8":0,
"9":0}
}</v>
      </c>
      <c r="CH4" s="142">
        <v>2</v>
      </c>
      <c r="CI4" s="119" t="s">
        <v>165</v>
      </c>
      <c r="CJ4" s="119">
        <v>2</v>
      </c>
      <c r="CK4" s="174">
        <v>3</v>
      </c>
      <c r="CL4" s="174" t="s">
        <v>4095</v>
      </c>
      <c r="CM4" s="147" t="s">
        <v>3080</v>
      </c>
      <c r="CN4" s="130" t="str">
        <f t="shared" ref="CN4:CN22" si="11">""""&amp;$CH$1&amp;"-"&amp;$A4&amp;""" : {
""Capacities"":["&amp;CM4&amp;"],
""Specials"": "&amp;CJ4&amp;",
""BonusAttack"": """&amp;CI4&amp;""",
""ArmourlessSpeed"": "&amp;SUBSTITUTE(CK4,",",".")&amp;",
""ArmourlessCategories"": ["&amp;CL4&amp;"]
}"</f>
        <v>"MONK-2" : {
"Capacities":["Défense patiente", "Déluge de coups", "Déplacement aérien", "Déplacement sans armure"],
"Specials": 2,
"BonusAttack": "1d4",
"ArmourlessSpeed": 3,
"ArmourlessCategories": ["1_LIGHT", "2_MID", "3_HEAVY"]
}</v>
      </c>
      <c r="CO4" s="135">
        <v>2</v>
      </c>
      <c r="CP4" s="32" t="s">
        <v>3019</v>
      </c>
      <c r="CQ4" s="32">
        <v>1</v>
      </c>
      <c r="CR4" s="32" t="s">
        <v>3276</v>
      </c>
      <c r="CS4" s="4">
        <v>2</v>
      </c>
      <c r="CT4" s="4">
        <v>0</v>
      </c>
      <c r="CU4" s="4">
        <v>0</v>
      </c>
      <c r="CV4" s="4">
        <v>0</v>
      </c>
      <c r="CW4" s="4">
        <v>0</v>
      </c>
      <c r="CX4" s="137" t="str">
        <f t="shared" si="1"/>
        <v>"PALADIN-2" : {
"Capacities":["Style de combat", "Incantations", "Châtiment divin"],
"SpellsNb": 1,
"SpellsNbBonus": "CHA",
"Locations": {
"1":2,
"2":0,
"3":0,
"4":0,
"5":0}
}</v>
      </c>
      <c r="CY4" s="4">
        <v>2</v>
      </c>
      <c r="CZ4" s="32" t="s">
        <v>3008</v>
      </c>
      <c r="DA4" s="4">
        <v>2</v>
      </c>
      <c r="DB4" s="4">
        <v>2</v>
      </c>
      <c r="DC4" s="4">
        <v>0</v>
      </c>
      <c r="DD4" s="4">
        <v>0</v>
      </c>
      <c r="DE4" s="4">
        <v>0</v>
      </c>
      <c r="DF4" s="4">
        <v>0</v>
      </c>
      <c r="DG4" s="5" t="str">
        <f t="shared" si="2"/>
        <v>"PROWLER-2" : {
"Capacities":["Style de combat", "Incantations"],
"SpellsNb":2,
"Locations": {
"1":2,
"2":0,
"3":0,
"4":0,
"5":0}
}</v>
      </c>
      <c r="DH4" s="135">
        <v>2</v>
      </c>
      <c r="DI4" s="4" t="s">
        <v>166</v>
      </c>
      <c r="DJ4" s="32" t="s">
        <v>2996</v>
      </c>
      <c r="DK4" s="4">
        <v>0</v>
      </c>
      <c r="DL4" s="4">
        <v>0</v>
      </c>
      <c r="DM4" s="4">
        <v>0</v>
      </c>
      <c r="DN4" s="4">
        <v>0</v>
      </c>
      <c r="DO4" s="4">
        <v>0</v>
      </c>
      <c r="DP4" s="4">
        <v>0</v>
      </c>
      <c r="DQ4" s="134" t="str">
        <f t="shared" si="3"/>
        <v>"WILY-2" : {
"Capacities":["Ruse"],
"BonusAttack": "1d6",
"MinorSpellsNb": 0,
"SpellsNb": 0,
"Locations": {
"1":0,
"2":0,
"3":0,
"4":0
}
}</v>
      </c>
      <c r="DR4" s="4">
        <v>2</v>
      </c>
      <c r="DS4" s="32" t="s">
        <v>2986</v>
      </c>
      <c r="DT4" s="4">
        <v>2</v>
      </c>
      <c r="DU4" s="4">
        <v>3</v>
      </c>
      <c r="DV4" s="4">
        <v>2</v>
      </c>
      <c r="DW4" s="4">
        <v>1</v>
      </c>
      <c r="DX4" s="4">
        <v>2</v>
      </c>
      <c r="DY4" s="118" t="str">
        <f t="shared" si="4"/>
        <v>"WIZARD-2" : {
"Capacities":["Invocations occultes"],
"MinorSpellsNb": 2,
"SpellsNb": 3,
"Locations": {"1":2},
"Invocations": 2
}</v>
      </c>
    </row>
    <row r="5" spans="1:129" ht="15" customHeight="1">
      <c r="A5" s="125">
        <v>3</v>
      </c>
      <c r="B5" s="5">
        <v>2</v>
      </c>
      <c r="C5" s="35" t="s">
        <v>2973</v>
      </c>
      <c r="D5" s="5">
        <v>3</v>
      </c>
      <c r="E5" s="5">
        <v>2</v>
      </c>
      <c r="F5" s="173">
        <v>0</v>
      </c>
      <c r="G5" s="173"/>
      <c r="H5" s="144" t="str">
        <f t="shared" si="5"/>
        <v>"BARBARIAN-3": {
"Capacities": ["Voie primitive"],
"Specials": 3,
"Damages": 2,
"ArmourlessSpeed": 0,
"ArmourlessCategories": []
}</v>
      </c>
      <c r="I5" s="133">
        <v>2</v>
      </c>
      <c r="J5" s="35" t="s">
        <v>3074</v>
      </c>
      <c r="K5" s="5">
        <v>2</v>
      </c>
      <c r="L5" s="5">
        <v>6</v>
      </c>
      <c r="M5" s="35">
        <v>4</v>
      </c>
      <c r="N5" s="35">
        <v>2</v>
      </c>
      <c r="O5" s="35">
        <v>0</v>
      </c>
      <c r="P5" s="35">
        <v>0</v>
      </c>
      <c r="Q5" s="35">
        <v>0</v>
      </c>
      <c r="R5" s="35">
        <v>0</v>
      </c>
      <c r="S5" s="35">
        <v>0</v>
      </c>
      <c r="T5" s="35">
        <v>0</v>
      </c>
      <c r="U5" s="35">
        <v>0</v>
      </c>
      <c r="V5" s="134" t="str">
        <f t="shared" si="6"/>
        <v>"BARD-3" : {
"Capacities":["Collège bardique", "Expertise"],
"MinorSpellsNb": 2,
"SpellsNb": 6,
"Locations": {
"1":4,
"2":2,
"3":0,
"4":0,
"5":0,
"6":0,
"7":0,
"8":0,
"9":0}
}</v>
      </c>
      <c r="W5" s="92">
        <v>2</v>
      </c>
      <c r="X5" s="82"/>
      <c r="Y5" s="92">
        <v>3</v>
      </c>
      <c r="Z5" s="82">
        <v>4</v>
      </c>
      <c r="AA5" s="82">
        <v>2</v>
      </c>
      <c r="AB5" s="82">
        <v>0</v>
      </c>
      <c r="AC5" s="82">
        <v>0</v>
      </c>
      <c r="AD5" s="82">
        <v>0</v>
      </c>
      <c r="AE5" s="82">
        <v>0</v>
      </c>
      <c r="AF5" s="82">
        <v>0</v>
      </c>
      <c r="AG5" s="82">
        <v>0</v>
      </c>
      <c r="AH5" s="82">
        <v>0</v>
      </c>
      <c r="AI5" s="82" t="str">
        <f t="shared" si="7"/>
        <v>"CLERK-3" : {
"Capacities":[],
"MinorSpellsNb": 3,
"Locations": {
"1":4,
"2":2,
"3":0,
"4":0,
"5":0,
"6":0,
"7":0,
"8":0,
"9":0}
}</v>
      </c>
      <c r="AJ5" s="133">
        <v>2</v>
      </c>
      <c r="AK5" s="35"/>
      <c r="AL5" s="5">
        <v>2</v>
      </c>
      <c r="AM5" s="35">
        <v>4</v>
      </c>
      <c r="AN5" s="35">
        <v>2</v>
      </c>
      <c r="AO5" s="35">
        <v>0</v>
      </c>
      <c r="AP5" s="35">
        <v>0</v>
      </c>
      <c r="AQ5" s="35">
        <v>0</v>
      </c>
      <c r="AR5" s="35">
        <v>0</v>
      </c>
      <c r="AS5" s="35">
        <v>0</v>
      </c>
      <c r="AT5" s="35">
        <v>0</v>
      </c>
      <c r="AU5" s="35">
        <v>0</v>
      </c>
      <c r="AV5" s="134" t="str">
        <f t="shared" si="8"/>
        <v>"DRUID-3" : {
"Capacities":[],
"MinorSpellsNb": 2,
"Locations": {
"1":4,
"2":2,
"3":0,
"4":0,
"5":0,
"6":0,
"7":0,
"8":0,
"9":0}
}</v>
      </c>
      <c r="AW5" s="5">
        <v>2</v>
      </c>
      <c r="AX5" s="5">
        <v>3</v>
      </c>
      <c r="AY5" s="35" t="s">
        <v>3053</v>
      </c>
      <c r="AZ5" s="5">
        <v>4</v>
      </c>
      <c r="BA5" s="5">
        <v>4</v>
      </c>
      <c r="BB5" s="35">
        <v>4</v>
      </c>
      <c r="BC5" s="35">
        <v>2</v>
      </c>
      <c r="BD5" s="35">
        <v>0</v>
      </c>
      <c r="BE5" s="35">
        <v>0</v>
      </c>
      <c r="BF5" s="35">
        <v>0</v>
      </c>
      <c r="BG5" s="35">
        <v>0</v>
      </c>
      <c r="BH5" s="35">
        <v>0</v>
      </c>
      <c r="BI5" s="35">
        <v>0</v>
      </c>
      <c r="BJ5" s="35">
        <v>0</v>
      </c>
      <c r="BK5" s="35" t="str">
        <f t="shared" si="9"/>
        <v>"SORCERER-3" : {
"Capacities":["Métamagie"],
"MinorSpellsNb": 4,
"SpellsNb": 4,
"Specials": 3,
"Locations": {
"1":4,
"2":2,
"3":0,
"4":0,
"5":0,
"6":0,
"7":0,
"8":0,
"9":0}
}</v>
      </c>
      <c r="BL5" s="133">
        <v>2</v>
      </c>
      <c r="BM5" s="35" t="s">
        <v>3046</v>
      </c>
      <c r="BN5" s="92">
        <v>2</v>
      </c>
      <c r="BO5" s="92">
        <v>3</v>
      </c>
      <c r="BP5" s="92">
        <v>2</v>
      </c>
      <c r="BQ5" s="92">
        <v>0</v>
      </c>
      <c r="BR5" s="92">
        <v>0</v>
      </c>
      <c r="BS5" s="92">
        <v>0</v>
      </c>
      <c r="BT5" s="134" t="str">
        <f t="shared" si="10"/>
        <v>"WARRIOR-3" : {
"Capacities":["Archétype martial"],
"MinorSpellsNb": 2,
"SpellsNb": 3,
"Locations": {
"1":2,
"2":0,
"3":0,
"4":0}
}</v>
      </c>
      <c r="BU5" s="5">
        <v>2</v>
      </c>
      <c r="BV5" s="35"/>
      <c r="BW5" s="5">
        <v>3</v>
      </c>
      <c r="BX5" s="5">
        <v>4</v>
      </c>
      <c r="BY5" s="5">
        <v>2</v>
      </c>
      <c r="BZ5" s="5">
        <v>0</v>
      </c>
      <c r="CA5" s="5">
        <v>0</v>
      </c>
      <c r="CB5" s="5">
        <v>0</v>
      </c>
      <c r="CC5" s="5">
        <v>0</v>
      </c>
      <c r="CD5" s="5">
        <v>0</v>
      </c>
      <c r="CE5" s="5">
        <v>0</v>
      </c>
      <c r="CF5" s="5">
        <v>0</v>
      </c>
      <c r="CG5" s="5" t="str">
        <f t="shared" si="0"/>
        <v>"MAGICIAN-3" : {
"Capacities":[],
"MinorSpellsNb": 3,
"Locations": {
"1":4,
"2":2,
"3":0,
"4":0,
"5":0,
"6":0,
"7":0,
"8":0,
"9":0}
}</v>
      </c>
      <c r="CH5" s="141">
        <v>2</v>
      </c>
      <c r="CI5" s="117" t="s">
        <v>165</v>
      </c>
      <c r="CJ5" s="117">
        <v>3</v>
      </c>
      <c r="CK5" s="173">
        <v>3</v>
      </c>
      <c r="CL5" s="173" t="s">
        <v>4095</v>
      </c>
      <c r="CM5" s="146" t="s">
        <v>3968</v>
      </c>
      <c r="CN5" s="130" t="str">
        <f t="shared" si="11"/>
        <v>"MONK-3" : {
"Capacities":["Parade de projectiles", "Tradition monastique"],
"Specials": 3,
"BonusAttack": "1d4",
"ArmourlessSpeed": 3,
"ArmourlessCategories": ["1_LIGHT", "2_MID", "3_HEAVY"]
}</v>
      </c>
      <c r="CO5" s="133">
        <v>2</v>
      </c>
      <c r="CP5" s="35" t="s">
        <v>3020</v>
      </c>
      <c r="CQ5" s="35">
        <v>1</v>
      </c>
      <c r="CR5" s="35" t="s">
        <v>3276</v>
      </c>
      <c r="CS5" s="5">
        <v>3</v>
      </c>
      <c r="CT5" s="5">
        <v>0</v>
      </c>
      <c r="CU5" s="5">
        <v>0</v>
      </c>
      <c r="CV5" s="5">
        <v>0</v>
      </c>
      <c r="CW5" s="5">
        <v>0</v>
      </c>
      <c r="CX5" s="137" t="str">
        <f t="shared" si="1"/>
        <v>"PALADIN-3" : {
"Capacities":["Santé divine", "Serment sacré"],
"SpellsNb": 1,
"SpellsNbBonus": "CHA",
"Locations": {
"1":3,
"2":0,
"3":0,
"4":0,
"5":0}
}</v>
      </c>
      <c r="CY5" s="5">
        <v>2</v>
      </c>
      <c r="CZ5" s="35" t="s">
        <v>3009</v>
      </c>
      <c r="DA5" s="5">
        <v>3</v>
      </c>
      <c r="DB5" s="5">
        <v>3</v>
      </c>
      <c r="DC5" s="5">
        <v>0</v>
      </c>
      <c r="DD5" s="5">
        <v>0</v>
      </c>
      <c r="DE5" s="5">
        <v>0</v>
      </c>
      <c r="DF5" s="5">
        <v>0</v>
      </c>
      <c r="DG5" s="5" t="str">
        <f t="shared" si="2"/>
        <v>"PROWLER-3" : {
"Capacities":["Archétype de rôdeur", "Sens primitifs"],
"SpellsNb":3,
"Locations": {
"1":3,
"2":0,
"3":0,
"4":0,
"5":0}
}</v>
      </c>
      <c r="DH5" s="133">
        <v>2</v>
      </c>
      <c r="DI5" s="5" t="s">
        <v>999</v>
      </c>
      <c r="DJ5" s="35" t="s">
        <v>2997</v>
      </c>
      <c r="DK5" s="92">
        <v>3</v>
      </c>
      <c r="DL5" s="92">
        <v>3</v>
      </c>
      <c r="DM5" s="92">
        <v>2</v>
      </c>
      <c r="DN5" s="92">
        <v>0</v>
      </c>
      <c r="DO5" s="92">
        <v>0</v>
      </c>
      <c r="DP5" s="92">
        <v>0</v>
      </c>
      <c r="DQ5" s="134" t="str">
        <f t="shared" si="3"/>
        <v>"WILY-3" : {
"Capacities":["Archétype de roublard"],
"BonusAttack": "2d6",
"MinorSpellsNb": 3,
"SpellsNb": 3,
"Locations": {
"1":2,
"2":0,
"3":0,
"4":0
}
}</v>
      </c>
      <c r="DR5" s="5">
        <v>2</v>
      </c>
      <c r="DS5" s="35" t="s">
        <v>2987</v>
      </c>
      <c r="DT5" s="5">
        <v>2</v>
      </c>
      <c r="DU5" s="5">
        <v>4</v>
      </c>
      <c r="DV5" s="5">
        <v>2</v>
      </c>
      <c r="DW5" s="5">
        <v>2</v>
      </c>
      <c r="DX5" s="5">
        <v>2</v>
      </c>
      <c r="DY5" s="118" t="str">
        <f t="shared" si="4"/>
        <v>"WIZARD-3" : {
"Capacities":["Faveur de pacte"],
"MinorSpellsNb": 2,
"SpellsNb": 4,
"Locations": {"2":2},
"Invocations": 2
}</v>
      </c>
    </row>
    <row r="6" spans="1:129" ht="15" customHeight="1">
      <c r="A6" s="126">
        <v>4</v>
      </c>
      <c r="B6" s="4">
        <v>2</v>
      </c>
      <c r="C6" s="32" t="s">
        <v>2974</v>
      </c>
      <c r="D6" s="4">
        <v>3</v>
      </c>
      <c r="E6" s="4">
        <v>2</v>
      </c>
      <c r="F6" s="174">
        <v>0</v>
      </c>
      <c r="G6" s="174"/>
      <c r="H6" s="144" t="str">
        <f t="shared" si="5"/>
        <v>"BARBARIAN-4": {
"Capacities": ["Amélioration de caractéristiques"],
"Specials": 3,
"Damages": 2,
"ArmourlessSpeed": 0,
"ArmourlessCategories": []
}</v>
      </c>
      <c r="I6" s="135">
        <v>2</v>
      </c>
      <c r="J6" s="32" t="s">
        <v>2974</v>
      </c>
      <c r="K6" s="4">
        <v>3</v>
      </c>
      <c r="L6" s="4">
        <v>7</v>
      </c>
      <c r="M6" s="32">
        <v>4</v>
      </c>
      <c r="N6" s="32">
        <v>3</v>
      </c>
      <c r="O6" s="32">
        <v>0</v>
      </c>
      <c r="P6" s="32">
        <v>0</v>
      </c>
      <c r="Q6" s="32">
        <v>0</v>
      </c>
      <c r="R6" s="32">
        <v>0</v>
      </c>
      <c r="S6" s="32">
        <v>0</v>
      </c>
      <c r="T6" s="32">
        <v>0</v>
      </c>
      <c r="U6" s="32">
        <v>0</v>
      </c>
      <c r="V6" s="134" t="str">
        <f t="shared" si="6"/>
        <v>"BARD-4" : {
"Capacities":["Amélioration de caractéristiques"],
"MinorSpellsNb": 3,
"SpellsNb": 7,
"Locations": {
"1":4,
"2":3,
"3":0,
"4":0,
"5":0,
"6":0,
"7":0,
"8":0,
"9":0}
}</v>
      </c>
      <c r="W6" s="93">
        <v>2</v>
      </c>
      <c r="X6" s="80" t="s">
        <v>2974</v>
      </c>
      <c r="Y6" s="93">
        <v>4</v>
      </c>
      <c r="Z6" s="80">
        <v>4</v>
      </c>
      <c r="AA6" s="80">
        <v>3</v>
      </c>
      <c r="AB6" s="80">
        <v>0</v>
      </c>
      <c r="AC6" s="80">
        <v>0</v>
      </c>
      <c r="AD6" s="80">
        <v>0</v>
      </c>
      <c r="AE6" s="80">
        <v>0</v>
      </c>
      <c r="AF6" s="80">
        <v>0</v>
      </c>
      <c r="AG6" s="80">
        <v>0</v>
      </c>
      <c r="AH6" s="80">
        <v>0</v>
      </c>
      <c r="AI6" s="82" t="str">
        <f t="shared" si="7"/>
        <v>"CLERK-4" : {
"Capacities":["Amélioration de caractéristiques"],
"MinorSpellsNb": 4,
"Locations": {
"1":4,
"2":3,
"3":0,
"4":0,
"5":0,
"6":0,
"7":0,
"8":0,
"9":0}
}</v>
      </c>
      <c r="AJ6" s="135">
        <v>2</v>
      </c>
      <c r="AK6" s="32" t="s">
        <v>3058</v>
      </c>
      <c r="AL6" s="4">
        <v>3</v>
      </c>
      <c r="AM6" s="32">
        <v>4</v>
      </c>
      <c r="AN6" s="32">
        <v>3</v>
      </c>
      <c r="AO6" s="32">
        <v>0</v>
      </c>
      <c r="AP6" s="32">
        <v>0</v>
      </c>
      <c r="AQ6" s="32">
        <v>0</v>
      </c>
      <c r="AR6" s="32">
        <v>0</v>
      </c>
      <c r="AS6" s="32">
        <v>0</v>
      </c>
      <c r="AT6" s="32">
        <v>0</v>
      </c>
      <c r="AU6" s="32">
        <v>0</v>
      </c>
      <c r="AV6" s="134" t="str">
        <f t="shared" si="8"/>
        <v>"DRUID-4" : {
"Capacities":["Forme sauvage améliorée, Amélioration de caractéristiques"],
"MinorSpellsNb": 3,
"Locations": {
"1":4,
"2":3,
"3":0,
"4":0,
"5":0,
"6":0,
"7":0,
"8":0,
"9":0}
}</v>
      </c>
      <c r="AW6" s="4">
        <v>2</v>
      </c>
      <c r="AX6" s="4">
        <v>4</v>
      </c>
      <c r="AY6" s="32" t="s">
        <v>2974</v>
      </c>
      <c r="AZ6" s="4">
        <v>5</v>
      </c>
      <c r="BA6" s="4">
        <v>5</v>
      </c>
      <c r="BB6" s="32">
        <v>4</v>
      </c>
      <c r="BC6" s="32">
        <v>3</v>
      </c>
      <c r="BD6" s="32">
        <v>0</v>
      </c>
      <c r="BE6" s="32">
        <v>0</v>
      </c>
      <c r="BF6" s="32">
        <v>0</v>
      </c>
      <c r="BG6" s="32">
        <v>0</v>
      </c>
      <c r="BH6" s="32">
        <v>0</v>
      </c>
      <c r="BI6" s="32">
        <v>0</v>
      </c>
      <c r="BJ6" s="32">
        <v>0</v>
      </c>
      <c r="BK6" s="35" t="str">
        <f t="shared" si="9"/>
        <v>"SORCERER-4" : {
"Capacities":["Amélioration de caractéristiques"],
"MinorSpellsNb": 5,
"SpellsNb": 5,
"Specials": 4,
"Locations": {
"1":4,
"2":3,
"3":0,
"4":0,
"5":0,
"6":0,
"7":0,
"8":0,
"9":0}
}</v>
      </c>
      <c r="BL6" s="135">
        <v>2</v>
      </c>
      <c r="BM6" s="32" t="s">
        <v>2974</v>
      </c>
      <c r="BN6" s="93">
        <v>2</v>
      </c>
      <c r="BO6" s="93">
        <v>4</v>
      </c>
      <c r="BP6" s="93">
        <v>3</v>
      </c>
      <c r="BQ6" s="93">
        <v>0</v>
      </c>
      <c r="BR6" s="93">
        <v>0</v>
      </c>
      <c r="BS6" s="93">
        <v>0</v>
      </c>
      <c r="BT6" s="134" t="str">
        <f t="shared" si="10"/>
        <v>"WARRIOR-4" : {
"Capacities":["Amélioration de caractéristiques"],
"MinorSpellsNb": 2,
"SpellsNb": 4,
"Locations": {
"1":3,
"2":0,
"3":0,
"4":0}
}</v>
      </c>
      <c r="BU6" s="4">
        <v>2</v>
      </c>
      <c r="BV6" s="32" t="s">
        <v>2974</v>
      </c>
      <c r="BW6" s="4">
        <v>4</v>
      </c>
      <c r="BX6" s="4">
        <v>4</v>
      </c>
      <c r="BY6" s="4">
        <v>3</v>
      </c>
      <c r="BZ6" s="4">
        <v>0</v>
      </c>
      <c r="CA6" s="4">
        <v>0</v>
      </c>
      <c r="CB6" s="4">
        <v>0</v>
      </c>
      <c r="CC6" s="4">
        <v>0</v>
      </c>
      <c r="CD6" s="4">
        <v>0</v>
      </c>
      <c r="CE6" s="4">
        <v>0</v>
      </c>
      <c r="CF6" s="4">
        <v>0</v>
      </c>
      <c r="CG6" s="5" t="str">
        <f t="shared" si="0"/>
        <v>"MAGICIAN-4" : {
"Capacities":["Amélioration de caractéristiques"],
"MinorSpellsNb": 4,
"Locations": {
"1":4,
"2":3,
"3":0,
"4":0,
"5":0,
"6":0,
"7":0,
"8":0,
"9":0}
}</v>
      </c>
      <c r="CH6" s="142">
        <v>2</v>
      </c>
      <c r="CI6" s="119" t="s">
        <v>165</v>
      </c>
      <c r="CJ6" s="119">
        <v>4</v>
      </c>
      <c r="CK6" s="174">
        <v>3</v>
      </c>
      <c r="CL6" s="174" t="s">
        <v>4095</v>
      </c>
      <c r="CM6" s="147" t="s">
        <v>3028</v>
      </c>
      <c r="CN6" s="130" t="str">
        <f t="shared" si="11"/>
        <v>"MONK-4" : {
"Capacities":["Amélioration de caractéristiques", "Chute ralentie"],
"Specials": 4,
"BonusAttack": "1d4",
"ArmourlessSpeed": 3,
"ArmourlessCategories": ["1_LIGHT", "2_MID", "3_HEAVY"]
}</v>
      </c>
      <c r="CO6" s="135">
        <v>2</v>
      </c>
      <c r="CP6" s="32" t="s">
        <v>2974</v>
      </c>
      <c r="CQ6" s="32">
        <v>2</v>
      </c>
      <c r="CR6" s="32" t="s">
        <v>3276</v>
      </c>
      <c r="CS6" s="4">
        <v>3</v>
      </c>
      <c r="CT6" s="4">
        <v>0</v>
      </c>
      <c r="CU6" s="4">
        <v>0</v>
      </c>
      <c r="CV6" s="4">
        <v>0</v>
      </c>
      <c r="CW6" s="4">
        <v>0</v>
      </c>
      <c r="CX6" s="137" t="str">
        <f t="shared" si="1"/>
        <v>"PALADIN-4" : {
"Capacities":["Amélioration de caractéristiques"],
"SpellsNb": 2,
"SpellsNbBonus": "CHA",
"Locations": {
"1":3,
"2":0,
"3":0,
"4":0,
"5":0}
}</v>
      </c>
      <c r="CY6" s="4">
        <v>2</v>
      </c>
      <c r="CZ6" s="32" t="s">
        <v>2974</v>
      </c>
      <c r="DA6" s="4">
        <v>3</v>
      </c>
      <c r="DB6" s="4">
        <v>3</v>
      </c>
      <c r="DC6" s="4">
        <v>0</v>
      </c>
      <c r="DD6" s="4">
        <v>0</v>
      </c>
      <c r="DE6" s="4">
        <v>0</v>
      </c>
      <c r="DF6" s="4">
        <v>0</v>
      </c>
      <c r="DG6" s="5" t="str">
        <f t="shared" si="2"/>
        <v>"PROWLER-4" : {
"Capacities":["Amélioration de caractéristiques"],
"SpellsNb":3,
"Locations": {
"1":3,
"2":0,
"3":0,
"4":0,
"5":0}
}</v>
      </c>
      <c r="DH6" s="135">
        <v>2</v>
      </c>
      <c r="DI6" s="4" t="s">
        <v>999</v>
      </c>
      <c r="DJ6" s="32" t="s">
        <v>2974</v>
      </c>
      <c r="DK6" s="93">
        <v>3</v>
      </c>
      <c r="DL6" s="93">
        <v>4</v>
      </c>
      <c r="DM6" s="93">
        <v>3</v>
      </c>
      <c r="DN6" s="93">
        <v>0</v>
      </c>
      <c r="DO6" s="93">
        <v>0</v>
      </c>
      <c r="DP6" s="93">
        <v>0</v>
      </c>
      <c r="DQ6" s="134" t="str">
        <f t="shared" si="3"/>
        <v>"WILY-4" : {
"Capacities":["Amélioration de caractéristiques"],
"BonusAttack": "2d6",
"MinorSpellsNb": 3,
"SpellsNb": 4,
"Locations": {
"1":3,
"2":0,
"3":0,
"4":0
}
}</v>
      </c>
      <c r="DR6" s="4">
        <v>2</v>
      </c>
      <c r="DS6" s="32" t="s">
        <v>2974</v>
      </c>
      <c r="DT6" s="4">
        <v>3</v>
      </c>
      <c r="DU6" s="4">
        <v>5</v>
      </c>
      <c r="DV6" s="4">
        <v>2</v>
      </c>
      <c r="DW6" s="4">
        <v>2</v>
      </c>
      <c r="DX6" s="4">
        <v>2</v>
      </c>
      <c r="DY6" s="118" t="str">
        <f t="shared" si="4"/>
        <v>"WIZARD-4" : {
"Capacities":["Amélioration de caractéristiques"],
"MinorSpellsNb": 3,
"SpellsNb": 5,
"Locations": {"2":2},
"Invocations": 2
}</v>
      </c>
    </row>
    <row r="7" spans="1:129" ht="15" customHeight="1">
      <c r="A7" s="125">
        <v>5</v>
      </c>
      <c r="B7" s="5">
        <v>3</v>
      </c>
      <c r="C7" s="35" t="s">
        <v>2975</v>
      </c>
      <c r="D7" s="5">
        <v>3</v>
      </c>
      <c r="E7" s="5">
        <v>2</v>
      </c>
      <c r="F7" s="173">
        <v>3</v>
      </c>
      <c r="G7" s="173" t="s">
        <v>4093</v>
      </c>
      <c r="H7" s="144" t="str">
        <f t="shared" si="5"/>
        <v>"BARBARIAN-5": {
"Capacities": ["Attaque supplémentaire", "Déplacement rapide"],
"Specials": 3,
"Damages": 2,
"ArmourlessSpeed": 3,
"ArmourlessCategories": ["3_HEAVY"]
}</v>
      </c>
      <c r="I7" s="133">
        <v>3</v>
      </c>
      <c r="J7" s="35" t="s">
        <v>3899</v>
      </c>
      <c r="K7" s="5">
        <v>3</v>
      </c>
      <c r="L7" s="5">
        <v>8</v>
      </c>
      <c r="M7" s="35">
        <v>4</v>
      </c>
      <c r="N7" s="35">
        <v>3</v>
      </c>
      <c r="O7" s="35">
        <v>2</v>
      </c>
      <c r="P7" s="35">
        <v>0</v>
      </c>
      <c r="Q7" s="35">
        <v>0</v>
      </c>
      <c r="R7" s="35">
        <v>0</v>
      </c>
      <c r="S7" s="35">
        <v>0</v>
      </c>
      <c r="T7" s="35">
        <v>0</v>
      </c>
      <c r="U7" s="35">
        <v>0</v>
      </c>
      <c r="V7" s="134" t="str">
        <f t="shared" si="6"/>
        <v>"BARD-5" : {
"Capacities":["Inspiration bardique", "Source d'inspiration"],
"MinorSpellsNb": 3,
"SpellsNb": 8,
"Locations": {
"1":4,
"2":3,
"3":2,
"4":0,
"5":0,
"6":0,
"7":0,
"8":0,
"9":0}
}</v>
      </c>
      <c r="W7" s="92">
        <v>3</v>
      </c>
      <c r="X7" s="82" t="s">
        <v>3063</v>
      </c>
      <c r="Y7" s="92">
        <v>4</v>
      </c>
      <c r="Z7" s="82">
        <v>4</v>
      </c>
      <c r="AA7" s="82">
        <v>3</v>
      </c>
      <c r="AB7" s="82">
        <v>2</v>
      </c>
      <c r="AC7" s="82">
        <v>0</v>
      </c>
      <c r="AD7" s="82">
        <v>0</v>
      </c>
      <c r="AE7" s="82">
        <v>0</v>
      </c>
      <c r="AF7" s="82">
        <v>0</v>
      </c>
      <c r="AG7" s="82">
        <v>0</v>
      </c>
      <c r="AH7" s="82">
        <v>0</v>
      </c>
      <c r="AI7" s="82" t="str">
        <f t="shared" si="7"/>
        <v>"CLERK-5" : {
"Capacities":["Destruction des morts-vivants (FP 1/2)"],
"MinorSpellsNb": 4,
"Locations": {
"1":4,
"2":3,
"3":2,
"4":0,
"5":0,
"6":0,
"7":0,
"8":0,
"9":0}
}</v>
      </c>
      <c r="AJ7" s="133">
        <v>3</v>
      </c>
      <c r="AK7" s="35"/>
      <c r="AL7" s="5">
        <v>3</v>
      </c>
      <c r="AM7" s="35">
        <v>4</v>
      </c>
      <c r="AN7" s="35">
        <v>3</v>
      </c>
      <c r="AO7" s="35">
        <v>2</v>
      </c>
      <c r="AP7" s="35">
        <v>0</v>
      </c>
      <c r="AQ7" s="35">
        <v>0</v>
      </c>
      <c r="AR7" s="35">
        <v>0</v>
      </c>
      <c r="AS7" s="35">
        <v>0</v>
      </c>
      <c r="AT7" s="35">
        <v>0</v>
      </c>
      <c r="AU7" s="35">
        <v>0</v>
      </c>
      <c r="AV7" s="134" t="str">
        <f t="shared" si="8"/>
        <v>"DRUID-5" : {
"Capacities":[],
"MinorSpellsNb": 3,
"Locations": {
"1":4,
"2":3,
"3":2,
"4":0,
"5":0,
"6":0,
"7":0,
"8":0,
"9":0}
}</v>
      </c>
      <c r="AW7" s="5">
        <v>3</v>
      </c>
      <c r="AX7" s="5">
        <v>5</v>
      </c>
      <c r="AY7" s="35"/>
      <c r="AZ7" s="5">
        <v>5</v>
      </c>
      <c r="BA7" s="5">
        <v>6</v>
      </c>
      <c r="BB7" s="35">
        <v>4</v>
      </c>
      <c r="BC7" s="35">
        <v>3</v>
      </c>
      <c r="BD7" s="35">
        <v>2</v>
      </c>
      <c r="BE7" s="35">
        <v>0</v>
      </c>
      <c r="BF7" s="35">
        <v>0</v>
      </c>
      <c r="BG7" s="35">
        <v>0</v>
      </c>
      <c r="BH7" s="35">
        <v>0</v>
      </c>
      <c r="BI7" s="35">
        <v>0</v>
      </c>
      <c r="BJ7" s="35">
        <v>0</v>
      </c>
      <c r="BK7" s="35" t="str">
        <f t="shared" si="9"/>
        <v>"SORCERER-5" : {
"Capacities":[],
"MinorSpellsNb": 5,
"SpellsNb": 6,
"Specials": 5,
"Locations": {
"1":4,
"2":3,
"3":2,
"4":0,
"5":0,
"6":0,
"7":0,
"8":0,
"9":0}
}</v>
      </c>
      <c r="BL7" s="133">
        <v>3</v>
      </c>
      <c r="BM7" s="35" t="s">
        <v>3047</v>
      </c>
      <c r="BN7" s="92">
        <v>2</v>
      </c>
      <c r="BO7" s="92">
        <v>4</v>
      </c>
      <c r="BP7" s="92">
        <v>3</v>
      </c>
      <c r="BQ7" s="92">
        <v>0</v>
      </c>
      <c r="BR7" s="92">
        <v>0</v>
      </c>
      <c r="BS7" s="92">
        <v>0</v>
      </c>
      <c r="BT7" s="134" t="str">
        <f t="shared" si="10"/>
        <v>"WARRIOR-5" : {
"Capacities":["Attaque supplémentaire (1)"],
"MinorSpellsNb": 2,
"SpellsNb": 4,
"Locations": {
"1":3,
"2":0,
"3":0,
"4":0}
}</v>
      </c>
      <c r="BU7" s="5">
        <v>3</v>
      </c>
      <c r="BV7" s="35"/>
      <c r="BW7" s="5">
        <v>4</v>
      </c>
      <c r="BX7" s="5">
        <v>4</v>
      </c>
      <c r="BY7" s="5">
        <v>3</v>
      </c>
      <c r="BZ7" s="5">
        <v>2</v>
      </c>
      <c r="CA7" s="5">
        <v>0</v>
      </c>
      <c r="CB7" s="5">
        <v>0</v>
      </c>
      <c r="CC7" s="5">
        <v>0</v>
      </c>
      <c r="CD7" s="5">
        <v>0</v>
      </c>
      <c r="CE7" s="5">
        <v>0</v>
      </c>
      <c r="CF7" s="5">
        <v>0</v>
      </c>
      <c r="CG7" s="5" t="str">
        <f t="shared" si="0"/>
        <v>"MAGICIAN-5" : {
"Capacities":[],
"MinorSpellsNb": 4,
"Locations": {
"1":4,
"2":3,
"3":2,
"4":0,
"5":0,
"6":0,
"7":0,
"8":0,
"9":0}
}</v>
      </c>
      <c r="CH7" s="141">
        <v>3</v>
      </c>
      <c r="CI7" s="117" t="s">
        <v>166</v>
      </c>
      <c r="CJ7" s="117">
        <v>5</v>
      </c>
      <c r="CK7" s="173">
        <v>3</v>
      </c>
      <c r="CL7" s="173" t="s">
        <v>4095</v>
      </c>
      <c r="CM7" s="146" t="s">
        <v>3029</v>
      </c>
      <c r="CN7" s="130" t="str">
        <f t="shared" si="11"/>
        <v>"MONK-5" : {
"Capacities":["Attaque supplémentaire", "Frappe étourdissante"],
"Specials": 5,
"BonusAttack": "1d6",
"ArmourlessSpeed": 3,
"ArmourlessCategories": ["1_LIGHT", "2_MID", "3_HEAVY"]
}</v>
      </c>
      <c r="CO7" s="133">
        <v>3</v>
      </c>
      <c r="CP7" s="35" t="s">
        <v>3010</v>
      </c>
      <c r="CQ7" s="35">
        <v>2</v>
      </c>
      <c r="CR7" s="35" t="s">
        <v>3276</v>
      </c>
      <c r="CS7" s="5">
        <v>4</v>
      </c>
      <c r="CT7" s="5">
        <v>2</v>
      </c>
      <c r="CU7" s="5">
        <v>0</v>
      </c>
      <c r="CV7" s="5">
        <v>0</v>
      </c>
      <c r="CW7" s="5">
        <v>0</v>
      </c>
      <c r="CX7" s="137" t="str">
        <f t="shared" si="1"/>
        <v>"PALADIN-5" : {
"Capacities":["Attaque supplémentaire"],
"SpellsNb": 2,
"SpellsNbBonus": "CHA",
"Locations": {
"1":4,
"2":2,
"3":0,
"4":0,
"5":0}
}</v>
      </c>
      <c r="CY7" s="5">
        <v>3</v>
      </c>
      <c r="CZ7" s="35" t="s">
        <v>3010</v>
      </c>
      <c r="DA7" s="5">
        <v>4</v>
      </c>
      <c r="DB7" s="5">
        <v>4</v>
      </c>
      <c r="DC7" s="5">
        <v>2</v>
      </c>
      <c r="DD7" s="5">
        <v>0</v>
      </c>
      <c r="DE7" s="5">
        <v>0</v>
      </c>
      <c r="DF7" s="5">
        <v>0</v>
      </c>
      <c r="DG7" s="5" t="str">
        <f t="shared" si="2"/>
        <v>"PROWLER-5" : {
"Capacities":["Attaque supplémentaire"],
"SpellsNb":4,
"Locations": {
"1":4,
"2":2,
"3":0,
"4":0,
"5":0}
}</v>
      </c>
      <c r="DH7" s="133">
        <v>3</v>
      </c>
      <c r="DI7" s="5" t="s">
        <v>1001</v>
      </c>
      <c r="DJ7" s="35" t="s">
        <v>2998</v>
      </c>
      <c r="DK7" s="92">
        <v>3</v>
      </c>
      <c r="DL7" s="92">
        <v>4</v>
      </c>
      <c r="DM7" s="92">
        <v>3</v>
      </c>
      <c r="DN7" s="92">
        <v>0</v>
      </c>
      <c r="DO7" s="92">
        <v>0</v>
      </c>
      <c r="DP7" s="92">
        <v>0</v>
      </c>
      <c r="DQ7" s="134" t="str">
        <f t="shared" si="3"/>
        <v>"WILY-5" : {
"Capacities":["Esquive instinctive"],
"BonusAttack": "3d6",
"MinorSpellsNb": 3,
"SpellsNb": 4,
"Locations": {
"1":3,
"2":0,
"3":0,
"4":0
}
}</v>
      </c>
      <c r="DR7" s="5">
        <v>3</v>
      </c>
      <c r="DS7" s="35" t="s">
        <v>2988</v>
      </c>
      <c r="DT7" s="5">
        <v>3</v>
      </c>
      <c r="DU7" s="5">
        <v>6</v>
      </c>
      <c r="DV7" s="5">
        <v>2</v>
      </c>
      <c r="DW7" s="5">
        <v>3</v>
      </c>
      <c r="DX7" s="5">
        <v>3</v>
      </c>
      <c r="DY7" s="118" t="str">
        <f t="shared" si="4"/>
        <v>"WIZARD-5" : {
"Capacities":["-"],
"MinorSpellsNb": 3,
"SpellsNb": 6,
"Locations": {"3":2},
"Invocations": 3
}</v>
      </c>
    </row>
    <row r="8" spans="1:129" ht="15" customHeight="1">
      <c r="A8" s="126">
        <v>6</v>
      </c>
      <c r="B8" s="4">
        <v>3</v>
      </c>
      <c r="C8" s="32" t="s">
        <v>2976</v>
      </c>
      <c r="D8" s="4">
        <v>4</v>
      </c>
      <c r="E8" s="4">
        <v>2</v>
      </c>
      <c r="F8" s="174">
        <v>3</v>
      </c>
      <c r="G8" s="174" t="s">
        <v>4093</v>
      </c>
      <c r="H8" s="144" t="str">
        <f t="shared" si="5"/>
        <v>"BARBARIAN-6": {
"Capacities": ["Capacité de voie"],
"Specials": 4,
"Damages": 2,
"ArmourlessSpeed": 3,
"ArmourlessCategories": ["3_HEAVY"]
}</v>
      </c>
      <c r="I8" s="135">
        <v>3</v>
      </c>
      <c r="J8" s="32" t="s">
        <v>3075</v>
      </c>
      <c r="K8" s="4">
        <v>3</v>
      </c>
      <c r="L8" s="4">
        <v>9</v>
      </c>
      <c r="M8" s="32">
        <v>4</v>
      </c>
      <c r="N8" s="32">
        <v>3</v>
      </c>
      <c r="O8" s="32">
        <v>3</v>
      </c>
      <c r="P8" s="32">
        <v>0</v>
      </c>
      <c r="Q8" s="32">
        <v>0</v>
      </c>
      <c r="R8" s="32">
        <v>0</v>
      </c>
      <c r="S8" s="32">
        <v>0</v>
      </c>
      <c r="T8" s="32">
        <v>0</v>
      </c>
      <c r="U8" s="32">
        <v>0</v>
      </c>
      <c r="V8" s="134" t="str">
        <f t="shared" si="6"/>
        <v>"BARD-6" : {
"Capacities":["Contre charme", "Capacité de collège bardique"],
"MinorSpellsNb": 3,
"SpellsNb": 9,
"Locations": {
"1":4,
"2":3,
"3":3,
"4":0,
"5":0,
"6":0,
"7":0,
"8":0,
"9":0}
}</v>
      </c>
      <c r="W8" s="93">
        <v>3</v>
      </c>
      <c r="X8" s="80" t="s">
        <v>3064</v>
      </c>
      <c r="Y8" s="93">
        <v>4</v>
      </c>
      <c r="Z8" s="80">
        <v>4</v>
      </c>
      <c r="AA8" s="80">
        <v>3</v>
      </c>
      <c r="AB8" s="80">
        <v>3</v>
      </c>
      <c r="AC8" s="80">
        <v>0</v>
      </c>
      <c r="AD8" s="80">
        <v>0</v>
      </c>
      <c r="AE8" s="80">
        <v>0</v>
      </c>
      <c r="AF8" s="80">
        <v>0</v>
      </c>
      <c r="AG8" s="80">
        <v>0</v>
      </c>
      <c r="AH8" s="80">
        <v>0</v>
      </c>
      <c r="AI8" s="82" t="str">
        <f t="shared" si="7"/>
        <v>"CLERK-6" : {
"Capacities":["Canalisation d’énergie divine (2)", "Capacité de domaine divin"],
"MinorSpellsNb": 4,
"Locations": {
"1":4,
"2":3,
"3":3,
"4":0,
"5":0,
"6":0,
"7":0,
"8":0,
"9":0}
}</v>
      </c>
      <c r="AJ8" s="135">
        <v>3</v>
      </c>
      <c r="AK8" s="32" t="s">
        <v>3059</v>
      </c>
      <c r="AL8" s="4">
        <v>3</v>
      </c>
      <c r="AM8" s="32">
        <v>4</v>
      </c>
      <c r="AN8" s="32">
        <v>3</v>
      </c>
      <c r="AO8" s="32">
        <v>3</v>
      </c>
      <c r="AP8" s="32">
        <v>0</v>
      </c>
      <c r="AQ8" s="32">
        <v>0</v>
      </c>
      <c r="AR8" s="32">
        <v>0</v>
      </c>
      <c r="AS8" s="32">
        <v>0</v>
      </c>
      <c r="AT8" s="32">
        <v>0</v>
      </c>
      <c r="AU8" s="32">
        <v>0</v>
      </c>
      <c r="AV8" s="134" t="str">
        <f t="shared" si="8"/>
        <v>"DRUID-6" : {
"Capacities":["Capacité de cercle druidique"],
"MinorSpellsNb": 3,
"Locations": {
"1":4,
"2":3,
"3":3,
"4":0,
"5":0,
"6":0,
"7":0,
"8":0,
"9":0}
}</v>
      </c>
      <c r="AW8" s="4">
        <v>3</v>
      </c>
      <c r="AX8" s="4">
        <v>6</v>
      </c>
      <c r="AY8" s="32" t="s">
        <v>3054</v>
      </c>
      <c r="AZ8" s="4">
        <v>5</v>
      </c>
      <c r="BA8" s="4">
        <v>7</v>
      </c>
      <c r="BB8" s="32">
        <v>4</v>
      </c>
      <c r="BC8" s="32">
        <v>3</v>
      </c>
      <c r="BD8" s="32">
        <v>3</v>
      </c>
      <c r="BE8" s="32">
        <v>0</v>
      </c>
      <c r="BF8" s="32">
        <v>0</v>
      </c>
      <c r="BG8" s="32">
        <v>0</v>
      </c>
      <c r="BH8" s="32">
        <v>0</v>
      </c>
      <c r="BI8" s="32">
        <v>0</v>
      </c>
      <c r="BJ8" s="32">
        <v>0</v>
      </c>
      <c r="BK8" s="35" t="str">
        <f t="shared" si="9"/>
        <v>"SORCERER-6" : {
"Capacities":["Capacité de l'origine magique"],
"MinorSpellsNb": 5,
"SpellsNb": 7,
"Specials": 6,
"Locations": {
"1":4,
"2":3,
"3":3,
"4":0,
"5":0,
"6":0,
"7":0,
"8":0,
"9":0}
}</v>
      </c>
      <c r="BL8" s="135">
        <v>3</v>
      </c>
      <c r="BM8" s="32" t="s">
        <v>2974</v>
      </c>
      <c r="BN8" s="93">
        <v>2</v>
      </c>
      <c r="BO8" s="93">
        <v>4</v>
      </c>
      <c r="BP8" s="93">
        <v>3</v>
      </c>
      <c r="BQ8" s="93">
        <v>0</v>
      </c>
      <c r="BR8" s="93">
        <v>0</v>
      </c>
      <c r="BS8" s="93">
        <v>0</v>
      </c>
      <c r="BT8" s="134" t="str">
        <f t="shared" si="10"/>
        <v>"WARRIOR-6" : {
"Capacities":["Amélioration de caractéristiques"],
"MinorSpellsNb": 2,
"SpellsNb": 4,
"Locations": {
"1":3,
"2":0,
"3":0,
"4":0}
}</v>
      </c>
      <c r="BU8" s="4">
        <v>3</v>
      </c>
      <c r="BV8" s="32" t="s">
        <v>3042</v>
      </c>
      <c r="BW8" s="4">
        <v>4</v>
      </c>
      <c r="BX8" s="4">
        <v>4</v>
      </c>
      <c r="BY8" s="4">
        <v>3</v>
      </c>
      <c r="BZ8" s="4">
        <v>3</v>
      </c>
      <c r="CA8" s="4">
        <v>0</v>
      </c>
      <c r="CB8" s="4">
        <v>0</v>
      </c>
      <c r="CC8" s="4">
        <v>0</v>
      </c>
      <c r="CD8" s="4">
        <v>0</v>
      </c>
      <c r="CE8" s="4">
        <v>0</v>
      </c>
      <c r="CF8" s="4">
        <v>0</v>
      </c>
      <c r="CG8" s="5" t="str">
        <f t="shared" si="0"/>
        <v>"MAGICIAN-6" : {
"Capacities":["Capacité de la tradition arcanique"],
"MinorSpellsNb": 4,
"Locations": {
"1":4,
"2":3,
"3":3,
"4":0,
"5":0,
"6":0,
"7":0,
"8":0,
"9":0}
}</v>
      </c>
      <c r="CH8" s="142">
        <v>3</v>
      </c>
      <c r="CI8" s="119" t="s">
        <v>166</v>
      </c>
      <c r="CJ8" s="119">
        <v>6</v>
      </c>
      <c r="CK8" s="174">
        <v>4.5</v>
      </c>
      <c r="CL8" s="174" t="s">
        <v>4095</v>
      </c>
      <c r="CM8" s="147" t="s">
        <v>3030</v>
      </c>
      <c r="CN8" s="130" t="str">
        <f t="shared" si="11"/>
        <v>"MONK-6" : {
"Capacities":["Frappes de ki", "Capacité de la tradition monastique"],
"Specials": 6,
"BonusAttack": "1d6",
"ArmourlessSpeed": 4.5,
"ArmourlessCategories": ["1_LIGHT", "2_MID", "3_HEAVY"]
}</v>
      </c>
      <c r="CO8" s="135">
        <v>3</v>
      </c>
      <c r="CP8" s="32" t="s">
        <v>3021</v>
      </c>
      <c r="CQ8" s="32">
        <v>3</v>
      </c>
      <c r="CR8" s="32" t="s">
        <v>3276</v>
      </c>
      <c r="CS8" s="4">
        <v>4</v>
      </c>
      <c r="CT8" s="4">
        <v>2</v>
      </c>
      <c r="CU8" s="4">
        <v>0</v>
      </c>
      <c r="CV8" s="4">
        <v>0</v>
      </c>
      <c r="CW8" s="4">
        <v>0</v>
      </c>
      <c r="CX8" s="137" t="str">
        <f t="shared" si="1"/>
        <v>"PALADIN-6" : {
"Capacities":["Aura de protection"],
"SpellsNb": 3,
"SpellsNbBonus": "CHA",
"Locations": {
"1":4,
"2":2,
"3":0,
"4":0,
"5":0}
}</v>
      </c>
      <c r="CY8" s="4">
        <v>3</v>
      </c>
      <c r="CZ8" s="32" t="s">
        <v>3011</v>
      </c>
      <c r="DA8" s="4">
        <v>4</v>
      </c>
      <c r="DB8" s="4">
        <v>4</v>
      </c>
      <c r="DC8" s="4">
        <v>2</v>
      </c>
      <c r="DD8" s="4">
        <v>0</v>
      </c>
      <c r="DE8" s="4">
        <v>0</v>
      </c>
      <c r="DF8" s="4">
        <v>0</v>
      </c>
      <c r="DG8" s="5" t="str">
        <f t="shared" si="2"/>
        <v>"PROWLER-6" : {
"Capacities":["Amélioration de l'Ennemi juré et de l'Explorateur-né"],
"SpellsNb":4,
"Locations": {
"1":4,
"2":2,
"3":0,
"4":0,
"5":0}
}</v>
      </c>
      <c r="DH8" s="135">
        <v>3</v>
      </c>
      <c r="DI8" s="4" t="s">
        <v>1001</v>
      </c>
      <c r="DJ8" s="32" t="s">
        <v>2999</v>
      </c>
      <c r="DK8" s="93">
        <v>3</v>
      </c>
      <c r="DL8" s="93">
        <v>4</v>
      </c>
      <c r="DM8" s="93">
        <v>3</v>
      </c>
      <c r="DN8" s="93">
        <v>0</v>
      </c>
      <c r="DO8" s="93">
        <v>0</v>
      </c>
      <c r="DP8" s="93">
        <v>0</v>
      </c>
      <c r="DQ8" s="134" t="str">
        <f t="shared" si="3"/>
        <v>"WILY-6" : {
"Capacities":["Expertise"],
"BonusAttack": "3d6",
"MinorSpellsNb": 3,
"SpellsNb": 4,
"Locations": {
"1":3,
"2":0,
"3":0,
"4":0
}
}</v>
      </c>
      <c r="DR8" s="4">
        <v>3</v>
      </c>
      <c r="DS8" s="32" t="s">
        <v>2989</v>
      </c>
      <c r="DT8" s="4">
        <v>3</v>
      </c>
      <c r="DU8" s="4">
        <v>7</v>
      </c>
      <c r="DV8" s="4">
        <v>2</v>
      </c>
      <c r="DW8" s="4">
        <v>3</v>
      </c>
      <c r="DX8" s="4">
        <v>3</v>
      </c>
      <c r="DY8" s="118" t="str">
        <f t="shared" si="4"/>
        <v>"WIZARD-6" : {
"Capacities":["Capacité de patron d'Outremonde"],
"MinorSpellsNb": 3,
"SpellsNb": 7,
"Locations": {"3":2},
"Invocations": 3
}</v>
      </c>
    </row>
    <row r="9" spans="1:129" ht="15" customHeight="1">
      <c r="A9" s="125">
        <v>7</v>
      </c>
      <c r="B9" s="5">
        <v>3</v>
      </c>
      <c r="C9" s="35" t="s">
        <v>2977</v>
      </c>
      <c r="D9" s="5">
        <v>4</v>
      </c>
      <c r="E9" s="5">
        <v>2</v>
      </c>
      <c r="F9" s="173">
        <v>3</v>
      </c>
      <c r="G9" s="173" t="s">
        <v>4093</v>
      </c>
      <c r="H9" s="144" t="str">
        <f t="shared" si="5"/>
        <v>"BARBARIAN-7": {
"Capacities": ["Instinct sauvage"],
"Specials": 4,
"Damages": 2,
"ArmourlessSpeed": 3,
"ArmourlessCategories": ["3_HEAVY"]
}</v>
      </c>
      <c r="I9" s="133">
        <v>3</v>
      </c>
      <c r="J9" s="35"/>
      <c r="K9" s="5">
        <v>3</v>
      </c>
      <c r="L9" s="5">
        <v>10</v>
      </c>
      <c r="M9" s="35">
        <v>4</v>
      </c>
      <c r="N9" s="35">
        <v>3</v>
      </c>
      <c r="O9" s="35">
        <v>3</v>
      </c>
      <c r="P9" s="35">
        <v>1</v>
      </c>
      <c r="Q9" s="35">
        <v>0</v>
      </c>
      <c r="R9" s="35">
        <v>0</v>
      </c>
      <c r="S9" s="35">
        <v>0</v>
      </c>
      <c r="T9" s="35">
        <v>0</v>
      </c>
      <c r="U9" s="35">
        <v>0</v>
      </c>
      <c r="V9" s="134" t="str">
        <f t="shared" si="6"/>
        <v>"BARD-7" : {
"Capacities":[],
"MinorSpellsNb": 3,
"SpellsNb": 10,
"Locations": {
"1":4,
"2":3,
"3":3,
"4":1,
"5":0,
"6":0,
"7":0,
"8":0,
"9":0}
}</v>
      </c>
      <c r="W9" s="92">
        <v>3</v>
      </c>
      <c r="X9" s="82"/>
      <c r="Y9" s="92">
        <v>4</v>
      </c>
      <c r="Z9" s="82">
        <v>4</v>
      </c>
      <c r="AA9" s="82">
        <v>3</v>
      </c>
      <c r="AB9" s="82">
        <v>3</v>
      </c>
      <c r="AC9" s="82">
        <v>1</v>
      </c>
      <c r="AD9" s="82">
        <v>0</v>
      </c>
      <c r="AE9" s="82">
        <v>0</v>
      </c>
      <c r="AF9" s="82">
        <v>0</v>
      </c>
      <c r="AG9" s="82">
        <v>0</v>
      </c>
      <c r="AH9" s="82">
        <v>0</v>
      </c>
      <c r="AI9" s="82" t="str">
        <f t="shared" si="7"/>
        <v>"CLERK-7" : {
"Capacities":[],
"MinorSpellsNb": 4,
"Locations": {
"1":4,
"2":3,
"3":3,
"4":1,
"5":0,
"6":0,
"7":0,
"8":0,
"9":0}
}</v>
      </c>
      <c r="AJ9" s="133">
        <v>3</v>
      </c>
      <c r="AK9" s="35"/>
      <c r="AL9" s="5">
        <v>3</v>
      </c>
      <c r="AM9" s="35">
        <v>4</v>
      </c>
      <c r="AN9" s="35">
        <v>3</v>
      </c>
      <c r="AO9" s="35">
        <v>3</v>
      </c>
      <c r="AP9" s="35">
        <v>1</v>
      </c>
      <c r="AQ9" s="35">
        <v>0</v>
      </c>
      <c r="AR9" s="35">
        <v>0</v>
      </c>
      <c r="AS9" s="35">
        <v>0</v>
      </c>
      <c r="AT9" s="35">
        <v>0</v>
      </c>
      <c r="AU9" s="35">
        <v>0</v>
      </c>
      <c r="AV9" s="134" t="str">
        <f t="shared" si="8"/>
        <v>"DRUID-7" : {
"Capacities":[],
"MinorSpellsNb": 3,
"Locations": {
"1":4,
"2":3,
"3":3,
"4":1,
"5":0,
"6":0,
"7":0,
"8":0,
"9":0}
}</v>
      </c>
      <c r="AW9" s="5">
        <v>3</v>
      </c>
      <c r="AX9" s="5">
        <v>7</v>
      </c>
      <c r="AY9" s="35"/>
      <c r="AZ9" s="5">
        <v>5</v>
      </c>
      <c r="BA9" s="5">
        <v>8</v>
      </c>
      <c r="BB9" s="35">
        <v>4</v>
      </c>
      <c r="BC9" s="35">
        <v>3</v>
      </c>
      <c r="BD9" s="35">
        <v>3</v>
      </c>
      <c r="BE9" s="35">
        <v>1</v>
      </c>
      <c r="BF9" s="35">
        <v>0</v>
      </c>
      <c r="BG9" s="35">
        <v>0</v>
      </c>
      <c r="BH9" s="35">
        <v>0</v>
      </c>
      <c r="BI9" s="35">
        <v>0</v>
      </c>
      <c r="BJ9" s="35">
        <v>0</v>
      </c>
      <c r="BK9" s="35" t="str">
        <f t="shared" si="9"/>
        <v>"SORCERER-7" : {
"Capacities":[],
"MinorSpellsNb": 5,
"SpellsNb": 8,
"Specials": 7,
"Locations": {
"1":4,
"2":3,
"3":3,
"4":1,
"5":0,
"6":0,
"7":0,
"8":0,
"9":0}
}</v>
      </c>
      <c r="BL9" s="133">
        <v>3</v>
      </c>
      <c r="BM9" s="35" t="s">
        <v>3048</v>
      </c>
      <c r="BN9" s="92">
        <v>2</v>
      </c>
      <c r="BO9" s="92">
        <v>5</v>
      </c>
      <c r="BP9" s="92">
        <v>4</v>
      </c>
      <c r="BQ9" s="92">
        <v>2</v>
      </c>
      <c r="BR9" s="92">
        <v>0</v>
      </c>
      <c r="BS9" s="92">
        <v>0</v>
      </c>
      <c r="BT9" s="134" t="str">
        <f t="shared" si="10"/>
        <v>"WARRIOR-7" : {
"Capacities":["Capacité de l'archétype martial"],
"MinorSpellsNb": 2,
"SpellsNb": 5,
"Locations": {
"1":4,
"2":2,
"3":0,
"4":0}
}</v>
      </c>
      <c r="BU9" s="5">
        <v>3</v>
      </c>
      <c r="BV9" s="35"/>
      <c r="BW9" s="5">
        <v>4</v>
      </c>
      <c r="BX9" s="5">
        <v>4</v>
      </c>
      <c r="BY9" s="5">
        <v>3</v>
      </c>
      <c r="BZ9" s="5">
        <v>3</v>
      </c>
      <c r="CA9" s="5">
        <v>1</v>
      </c>
      <c r="CB9" s="5">
        <v>0</v>
      </c>
      <c r="CC9" s="5">
        <v>0</v>
      </c>
      <c r="CD9" s="5">
        <v>0</v>
      </c>
      <c r="CE9" s="5">
        <v>0</v>
      </c>
      <c r="CF9" s="5">
        <v>0</v>
      </c>
      <c r="CG9" s="5" t="str">
        <f t="shared" si="0"/>
        <v>"MAGICIAN-7" : {
"Capacities":[],
"MinorSpellsNb": 4,
"Locations": {
"1":4,
"2":3,
"3":3,
"4":1,
"5":0,
"6":0,
"7":0,
"8":0,
"9":0}
}</v>
      </c>
      <c r="CH9" s="141">
        <v>3</v>
      </c>
      <c r="CI9" s="117" t="s">
        <v>166</v>
      </c>
      <c r="CJ9" s="117">
        <v>7</v>
      </c>
      <c r="CK9" s="173">
        <v>4.5</v>
      </c>
      <c r="CL9" s="173" t="s">
        <v>4095</v>
      </c>
      <c r="CM9" s="146" t="s">
        <v>3031</v>
      </c>
      <c r="CN9" s="130" t="str">
        <f t="shared" si="11"/>
        <v>"MONK-7" : {
"Capacities":["Dérobade", "Tranquillité de l'esprit"],
"Specials": 7,
"BonusAttack": "1d6",
"ArmourlessSpeed": 4.5,
"ArmourlessCategories": ["1_LIGHT", "2_MID", "3_HEAVY"]
}</v>
      </c>
      <c r="CO9" s="133">
        <v>3</v>
      </c>
      <c r="CP9" s="35" t="s">
        <v>3022</v>
      </c>
      <c r="CQ9" s="35">
        <v>3</v>
      </c>
      <c r="CR9" s="35" t="s">
        <v>3276</v>
      </c>
      <c r="CS9" s="5">
        <v>4</v>
      </c>
      <c r="CT9" s="5">
        <v>3</v>
      </c>
      <c r="CU9" s="5">
        <v>0</v>
      </c>
      <c r="CV9" s="5">
        <v>0</v>
      </c>
      <c r="CW9" s="5">
        <v>0</v>
      </c>
      <c r="CX9" s="137" t="str">
        <f t="shared" si="1"/>
        <v>"PALADIN-7" : {
"Capacities":["Capacité de serment sacré"],
"SpellsNb": 3,
"SpellsNbBonus": "CHA",
"Locations": {
"1":4,
"2":3,
"3":0,
"4":0,
"5":0}
}</v>
      </c>
      <c r="CY9" s="5">
        <v>3</v>
      </c>
      <c r="CZ9" s="35" t="s">
        <v>3012</v>
      </c>
      <c r="DA9" s="5">
        <v>5</v>
      </c>
      <c r="DB9" s="5">
        <v>4</v>
      </c>
      <c r="DC9" s="5">
        <v>3</v>
      </c>
      <c r="DD9" s="5">
        <v>0</v>
      </c>
      <c r="DE9" s="5">
        <v>0</v>
      </c>
      <c r="DF9" s="5">
        <v>0</v>
      </c>
      <c r="DG9" s="5" t="str">
        <f t="shared" si="2"/>
        <v>"PROWLER-7" : {
"Capacities":["Capacité de l'archétype de rôdeur"],
"SpellsNb":5,
"Locations": {
"1":4,
"2":3,
"3":0,
"4":0,
"5":0}
}</v>
      </c>
      <c r="DH9" s="133">
        <v>3</v>
      </c>
      <c r="DI9" s="5" t="s">
        <v>1002</v>
      </c>
      <c r="DJ9" s="35" t="s">
        <v>3000</v>
      </c>
      <c r="DK9" s="92">
        <v>3</v>
      </c>
      <c r="DL9" s="92">
        <v>5</v>
      </c>
      <c r="DM9" s="92">
        <v>4</v>
      </c>
      <c r="DN9" s="92">
        <v>2</v>
      </c>
      <c r="DO9" s="92">
        <v>0</v>
      </c>
      <c r="DP9" s="92">
        <v>0</v>
      </c>
      <c r="DQ9" s="134" t="str">
        <f t="shared" si="3"/>
        <v>"WILY-7" : {
"Capacities":["Dérobade"],
"BonusAttack": "4d6",
"MinorSpellsNb": 3,
"SpellsNb": 5,
"Locations": {
"1":4,
"2":2,
"3":0,
"4":0
}
}</v>
      </c>
      <c r="DR9" s="5">
        <v>3</v>
      </c>
      <c r="DS9" s="35" t="s">
        <v>2988</v>
      </c>
      <c r="DT9" s="5">
        <v>3</v>
      </c>
      <c r="DU9" s="5">
        <v>8</v>
      </c>
      <c r="DV9" s="5">
        <v>2</v>
      </c>
      <c r="DW9" s="5">
        <v>4</v>
      </c>
      <c r="DX9" s="5">
        <v>4</v>
      </c>
      <c r="DY9" s="118" t="str">
        <f t="shared" si="4"/>
        <v>"WIZARD-7" : {
"Capacities":["-"],
"MinorSpellsNb": 3,
"SpellsNb": 8,
"Locations": {"4":2},
"Invocations": 4
}</v>
      </c>
    </row>
    <row r="10" spans="1:129" ht="15" customHeight="1">
      <c r="A10" s="126">
        <v>8</v>
      </c>
      <c r="B10" s="4">
        <v>3</v>
      </c>
      <c r="C10" s="32" t="s">
        <v>2974</v>
      </c>
      <c r="D10" s="4">
        <v>4</v>
      </c>
      <c r="E10" s="4">
        <v>2</v>
      </c>
      <c r="F10" s="174">
        <v>3</v>
      </c>
      <c r="G10" s="174" t="s">
        <v>4093</v>
      </c>
      <c r="H10" s="144" t="str">
        <f t="shared" si="5"/>
        <v>"BARBARIAN-8": {
"Capacities": ["Amélioration de caractéristiques"],
"Specials": 4,
"Damages": 2,
"ArmourlessSpeed": 3,
"ArmourlessCategories": ["3_HEAVY"]
}</v>
      </c>
      <c r="I10" s="135">
        <v>3</v>
      </c>
      <c r="J10" s="32" t="s">
        <v>2974</v>
      </c>
      <c r="K10" s="4">
        <v>3</v>
      </c>
      <c r="L10" s="4">
        <v>11</v>
      </c>
      <c r="M10" s="32">
        <v>4</v>
      </c>
      <c r="N10" s="32">
        <v>3</v>
      </c>
      <c r="O10" s="32">
        <v>3</v>
      </c>
      <c r="P10" s="32">
        <v>2</v>
      </c>
      <c r="Q10" s="32">
        <v>0</v>
      </c>
      <c r="R10" s="32">
        <v>0</v>
      </c>
      <c r="S10" s="32">
        <v>0</v>
      </c>
      <c r="T10" s="32">
        <v>0</v>
      </c>
      <c r="U10" s="32">
        <v>0</v>
      </c>
      <c r="V10" s="134" t="str">
        <f t="shared" si="6"/>
        <v>"BARD-8" : {
"Capacities":["Amélioration de caractéristiques"],
"MinorSpellsNb": 3,
"SpellsNb": 11,
"Locations": {
"1":4,
"2":3,
"3":3,
"4":2,
"5":0,
"6":0,
"7":0,
"8":0,
"9":0}
}</v>
      </c>
      <c r="W10" s="93">
        <v>3</v>
      </c>
      <c r="X10" s="80" t="s">
        <v>3065</v>
      </c>
      <c r="Y10" s="93">
        <v>4</v>
      </c>
      <c r="Z10" s="80">
        <v>4</v>
      </c>
      <c r="AA10" s="80">
        <v>3</v>
      </c>
      <c r="AB10" s="80">
        <v>3</v>
      </c>
      <c r="AC10" s="80">
        <v>2</v>
      </c>
      <c r="AD10" s="80">
        <v>0</v>
      </c>
      <c r="AE10" s="80">
        <v>0</v>
      </c>
      <c r="AF10" s="80">
        <v>0</v>
      </c>
      <c r="AG10" s="80">
        <v>0</v>
      </c>
      <c r="AH10" s="80">
        <v>0</v>
      </c>
      <c r="AI10" s="82" t="str">
        <f t="shared" si="7"/>
        <v>"CLERK-8" : {
"Capacities":["Amélioration de caractéristiques", "Capacité de domaine divin,Destruction des morts-vivants (FP 1)"],
"MinorSpellsNb": 4,
"Locations": {
"1":4,
"2":3,
"3":3,
"4":2,
"5":0,
"6":0,
"7":0,
"8":0,
"9":0}
}</v>
      </c>
      <c r="AJ10" s="135">
        <v>3</v>
      </c>
      <c r="AK10" s="32" t="s">
        <v>3058</v>
      </c>
      <c r="AL10" s="4">
        <v>3</v>
      </c>
      <c r="AM10" s="32">
        <v>4</v>
      </c>
      <c r="AN10" s="32">
        <v>3</v>
      </c>
      <c r="AO10" s="32">
        <v>3</v>
      </c>
      <c r="AP10" s="32">
        <v>2</v>
      </c>
      <c r="AQ10" s="32">
        <v>0</v>
      </c>
      <c r="AR10" s="32">
        <v>0</v>
      </c>
      <c r="AS10" s="32">
        <v>0</v>
      </c>
      <c r="AT10" s="32">
        <v>0</v>
      </c>
      <c r="AU10" s="32">
        <v>0</v>
      </c>
      <c r="AV10" s="134" t="str">
        <f t="shared" si="8"/>
        <v>"DRUID-8" : {
"Capacities":["Forme sauvage améliorée, Amélioration de caractéristiques"],
"MinorSpellsNb": 3,
"Locations": {
"1":4,
"2":3,
"3":3,
"4":2,
"5":0,
"6":0,
"7":0,
"8":0,
"9":0}
}</v>
      </c>
      <c r="AW10" s="4">
        <v>3</v>
      </c>
      <c r="AX10" s="4">
        <v>8</v>
      </c>
      <c r="AY10" s="32" t="s">
        <v>2974</v>
      </c>
      <c r="AZ10" s="4">
        <v>5</v>
      </c>
      <c r="BA10" s="4">
        <v>9</v>
      </c>
      <c r="BB10" s="32">
        <v>4</v>
      </c>
      <c r="BC10" s="32">
        <v>3</v>
      </c>
      <c r="BD10" s="32">
        <v>3</v>
      </c>
      <c r="BE10" s="32">
        <v>2</v>
      </c>
      <c r="BF10" s="32">
        <v>0</v>
      </c>
      <c r="BG10" s="32">
        <v>0</v>
      </c>
      <c r="BH10" s="32">
        <v>0</v>
      </c>
      <c r="BI10" s="32">
        <v>0</v>
      </c>
      <c r="BJ10" s="32">
        <v>0</v>
      </c>
      <c r="BK10" s="35" t="str">
        <f t="shared" si="9"/>
        <v>"SORCERER-8" : {
"Capacities":["Amélioration de caractéristiques"],
"MinorSpellsNb": 5,
"SpellsNb": 9,
"Specials": 8,
"Locations": {
"1":4,
"2":3,
"3":3,
"4":2,
"5":0,
"6":0,
"7":0,
"8":0,
"9":0}
}</v>
      </c>
      <c r="BL10" s="135">
        <v>3</v>
      </c>
      <c r="BM10" s="32" t="s">
        <v>2974</v>
      </c>
      <c r="BN10" s="93">
        <v>2</v>
      </c>
      <c r="BO10" s="93">
        <v>6</v>
      </c>
      <c r="BP10" s="93">
        <v>4</v>
      </c>
      <c r="BQ10" s="93">
        <v>2</v>
      </c>
      <c r="BR10" s="93">
        <v>0</v>
      </c>
      <c r="BS10" s="93">
        <v>0</v>
      </c>
      <c r="BT10" s="134" t="str">
        <f t="shared" si="10"/>
        <v>"WARRIOR-8" : {
"Capacities":["Amélioration de caractéristiques"],
"MinorSpellsNb": 2,
"SpellsNb": 6,
"Locations": {
"1":4,
"2":2,
"3":0,
"4":0}
}</v>
      </c>
      <c r="BU10" s="4">
        <v>3</v>
      </c>
      <c r="BV10" s="32" t="s">
        <v>2974</v>
      </c>
      <c r="BW10" s="4">
        <v>4</v>
      </c>
      <c r="BX10" s="4">
        <v>4</v>
      </c>
      <c r="BY10" s="4">
        <v>3</v>
      </c>
      <c r="BZ10" s="4">
        <v>3</v>
      </c>
      <c r="CA10" s="4">
        <v>2</v>
      </c>
      <c r="CB10" s="4">
        <v>0</v>
      </c>
      <c r="CC10" s="4">
        <v>0</v>
      </c>
      <c r="CD10" s="4">
        <v>0</v>
      </c>
      <c r="CE10" s="4">
        <v>0</v>
      </c>
      <c r="CF10" s="4">
        <v>0</v>
      </c>
      <c r="CG10" s="5" t="str">
        <f t="shared" si="0"/>
        <v>"MAGICIAN-8" : {
"Capacities":["Amélioration de caractéristiques"],
"MinorSpellsNb": 4,
"Locations": {
"1":4,
"2":3,
"3":3,
"4":2,
"5":0,
"6":0,
"7":0,
"8":0,
"9":0}
}</v>
      </c>
      <c r="CH10" s="142">
        <v>3</v>
      </c>
      <c r="CI10" s="119" t="s">
        <v>166</v>
      </c>
      <c r="CJ10" s="119">
        <v>8</v>
      </c>
      <c r="CK10" s="174">
        <v>4.5</v>
      </c>
      <c r="CL10" s="174" t="s">
        <v>4095</v>
      </c>
      <c r="CM10" s="147" t="s">
        <v>2974</v>
      </c>
      <c r="CN10" s="130" t="str">
        <f t="shared" si="11"/>
        <v>"MONK-8" : {
"Capacities":["Amélioration de caractéristiques"],
"Specials": 8,
"BonusAttack": "1d6",
"ArmourlessSpeed": 4.5,
"ArmourlessCategories": ["1_LIGHT", "2_MID", "3_HEAVY"]
}</v>
      </c>
      <c r="CO10" s="135">
        <v>3</v>
      </c>
      <c r="CP10" s="32" t="s">
        <v>2974</v>
      </c>
      <c r="CQ10" s="32">
        <v>4</v>
      </c>
      <c r="CR10" s="32" t="s">
        <v>3276</v>
      </c>
      <c r="CS10" s="4">
        <v>4</v>
      </c>
      <c r="CT10" s="4">
        <v>3</v>
      </c>
      <c r="CU10" s="4">
        <v>0</v>
      </c>
      <c r="CV10" s="4">
        <v>0</v>
      </c>
      <c r="CW10" s="4">
        <v>0</v>
      </c>
      <c r="CX10" s="137" t="str">
        <f t="shared" si="1"/>
        <v>"PALADIN-8" : {
"Capacities":["Amélioration de caractéristiques"],
"SpellsNb": 4,
"SpellsNbBonus": "CHA",
"Locations": {
"1":4,
"2":3,
"3":0,
"4":0,
"5":0}
}</v>
      </c>
      <c r="CY10" s="4">
        <v>3</v>
      </c>
      <c r="CZ10" s="32" t="s">
        <v>3013</v>
      </c>
      <c r="DA10" s="4">
        <v>5</v>
      </c>
      <c r="DB10" s="4">
        <v>4</v>
      </c>
      <c r="DC10" s="4">
        <v>3</v>
      </c>
      <c r="DD10" s="4">
        <v>0</v>
      </c>
      <c r="DE10" s="4">
        <v>0</v>
      </c>
      <c r="DF10" s="4">
        <v>0</v>
      </c>
      <c r="DG10" s="5" t="str">
        <f t="shared" si="2"/>
        <v>"PROWLER-8" : {
"Capacities":["Amélioration de caractéristiques", "Traversée des terrains"],
"SpellsNb":5,
"Locations": {
"1":4,
"2":3,
"3":0,
"4":0,
"5":0}
}</v>
      </c>
      <c r="DH10" s="135">
        <v>3</v>
      </c>
      <c r="DI10" s="4" t="s">
        <v>1002</v>
      </c>
      <c r="DJ10" s="32" t="s">
        <v>2974</v>
      </c>
      <c r="DK10" s="93">
        <v>3</v>
      </c>
      <c r="DL10" s="93">
        <v>6</v>
      </c>
      <c r="DM10" s="93">
        <v>4</v>
      </c>
      <c r="DN10" s="93">
        <v>2</v>
      </c>
      <c r="DO10" s="93">
        <v>0</v>
      </c>
      <c r="DP10" s="93">
        <v>0</v>
      </c>
      <c r="DQ10" s="134" t="str">
        <f t="shared" si="3"/>
        <v>"WILY-8" : {
"Capacities":["Amélioration de caractéristiques"],
"BonusAttack": "4d6",
"MinorSpellsNb": 3,
"SpellsNb": 6,
"Locations": {
"1":4,
"2":2,
"3":0,
"4":0
}
}</v>
      </c>
      <c r="DR10" s="4">
        <v>3</v>
      </c>
      <c r="DS10" s="32" t="s">
        <v>2974</v>
      </c>
      <c r="DT10" s="4">
        <v>3</v>
      </c>
      <c r="DU10" s="4">
        <v>9</v>
      </c>
      <c r="DV10" s="4">
        <v>2</v>
      </c>
      <c r="DW10" s="4">
        <v>4</v>
      </c>
      <c r="DX10" s="4">
        <v>4</v>
      </c>
      <c r="DY10" s="118" t="str">
        <f t="shared" si="4"/>
        <v>"WIZARD-8" : {
"Capacities":["Amélioration de caractéristiques"],
"MinorSpellsNb": 3,
"SpellsNb": 9,
"Locations": {"4":2},
"Invocations": 4
}</v>
      </c>
    </row>
    <row r="11" spans="1:129" ht="15" customHeight="1">
      <c r="A11" s="125">
        <v>9</v>
      </c>
      <c r="B11" s="5">
        <v>4</v>
      </c>
      <c r="C11" s="35" t="s">
        <v>2978</v>
      </c>
      <c r="D11" s="5">
        <v>4</v>
      </c>
      <c r="E11" s="5">
        <v>3</v>
      </c>
      <c r="F11" s="173">
        <v>3</v>
      </c>
      <c r="G11" s="173" t="s">
        <v>4093</v>
      </c>
      <c r="H11" s="144" t="str">
        <f t="shared" si="5"/>
        <v>"BARBARIAN-9": {
"Capacities": ["Critique brutal (1 dé)"],
"Specials": 4,
"Damages": 3,
"ArmourlessSpeed": 3,
"ArmourlessCategories": ["3_HEAVY"]
}</v>
      </c>
      <c r="I11" s="133">
        <v>4</v>
      </c>
      <c r="J11" s="35" t="s">
        <v>3901</v>
      </c>
      <c r="K11" s="5">
        <v>3</v>
      </c>
      <c r="L11" s="5">
        <v>12</v>
      </c>
      <c r="M11" s="35">
        <v>4</v>
      </c>
      <c r="N11" s="35">
        <v>3</v>
      </c>
      <c r="O11" s="35">
        <v>3</v>
      </c>
      <c r="P11" s="35">
        <v>3</v>
      </c>
      <c r="Q11" s="35">
        <v>1</v>
      </c>
      <c r="R11" s="35">
        <v>0</v>
      </c>
      <c r="S11" s="35">
        <v>0</v>
      </c>
      <c r="T11" s="35">
        <v>0</v>
      </c>
      <c r="U11" s="35">
        <v>0</v>
      </c>
      <c r="V11" s="134" t="str">
        <f t="shared" si="6"/>
        <v>"BARD-9" : {
"Capacities":["Chant de repos"],
"MinorSpellsNb": 3,
"SpellsNb": 12,
"Locations": {
"1":4,
"2":3,
"3":3,
"4":3,
"5":1,
"6":0,
"7":0,
"8":0,
"9":0}
}</v>
      </c>
      <c r="W11" s="92">
        <v>4</v>
      </c>
      <c r="X11" s="82"/>
      <c r="Y11" s="92">
        <v>4</v>
      </c>
      <c r="Z11" s="82">
        <v>4</v>
      </c>
      <c r="AA11" s="82">
        <v>3</v>
      </c>
      <c r="AB11" s="82">
        <v>3</v>
      </c>
      <c r="AC11" s="82">
        <v>3</v>
      </c>
      <c r="AD11" s="82">
        <v>1</v>
      </c>
      <c r="AE11" s="82">
        <v>0</v>
      </c>
      <c r="AF11" s="82">
        <v>0</v>
      </c>
      <c r="AG11" s="82">
        <v>0</v>
      </c>
      <c r="AH11" s="82">
        <v>0</v>
      </c>
      <c r="AI11" s="82" t="str">
        <f t="shared" si="7"/>
        <v>"CLERK-9" : {
"Capacities":[],
"MinorSpellsNb": 4,
"Locations": {
"1":4,
"2":3,
"3":3,
"4":3,
"5":1,
"6":0,
"7":0,
"8":0,
"9":0}
}</v>
      </c>
      <c r="AJ11" s="133">
        <v>4</v>
      </c>
      <c r="AK11" s="35"/>
      <c r="AL11" s="5">
        <v>3</v>
      </c>
      <c r="AM11" s="35">
        <v>4</v>
      </c>
      <c r="AN11" s="35">
        <v>3</v>
      </c>
      <c r="AO11" s="35">
        <v>3</v>
      </c>
      <c r="AP11" s="35">
        <v>3</v>
      </c>
      <c r="AQ11" s="35">
        <v>1</v>
      </c>
      <c r="AR11" s="35">
        <v>0</v>
      </c>
      <c r="AS11" s="35">
        <v>0</v>
      </c>
      <c r="AT11" s="35">
        <v>0</v>
      </c>
      <c r="AU11" s="35">
        <v>0</v>
      </c>
      <c r="AV11" s="134" t="str">
        <f t="shared" si="8"/>
        <v>"DRUID-9" : {
"Capacities":[],
"MinorSpellsNb": 3,
"Locations": {
"1":4,
"2":3,
"3":3,
"4":3,
"5":1,
"6":0,
"7":0,
"8":0,
"9":0}
}</v>
      </c>
      <c r="AW11" s="5">
        <v>4</v>
      </c>
      <c r="AX11" s="5">
        <v>9</v>
      </c>
      <c r="AY11" s="35"/>
      <c r="AZ11" s="5">
        <v>5</v>
      </c>
      <c r="BA11" s="5">
        <v>10</v>
      </c>
      <c r="BB11" s="35">
        <v>4</v>
      </c>
      <c r="BC11" s="35">
        <v>3</v>
      </c>
      <c r="BD11" s="35">
        <v>3</v>
      </c>
      <c r="BE11" s="35">
        <v>3</v>
      </c>
      <c r="BF11" s="35">
        <v>1</v>
      </c>
      <c r="BG11" s="35">
        <v>0</v>
      </c>
      <c r="BH11" s="35">
        <v>0</v>
      </c>
      <c r="BI11" s="35">
        <v>0</v>
      </c>
      <c r="BJ11" s="35">
        <v>0</v>
      </c>
      <c r="BK11" s="35" t="str">
        <f t="shared" si="9"/>
        <v>"SORCERER-9" : {
"Capacities":[],
"MinorSpellsNb": 5,
"SpellsNb": 10,
"Specials": 9,
"Locations": {
"1":4,
"2":3,
"3":3,
"4":3,
"5":1,
"6":0,
"7":0,
"8":0,
"9":0}
}</v>
      </c>
      <c r="BL11" s="133">
        <v>4</v>
      </c>
      <c r="BM11" s="35" t="s">
        <v>3923</v>
      </c>
      <c r="BN11" s="92">
        <v>2</v>
      </c>
      <c r="BO11" s="92">
        <v>6</v>
      </c>
      <c r="BP11" s="92">
        <v>4</v>
      </c>
      <c r="BQ11" s="92">
        <v>2</v>
      </c>
      <c r="BR11" s="92">
        <v>0</v>
      </c>
      <c r="BS11" s="92">
        <v>0</v>
      </c>
      <c r="BT11" s="134" t="str">
        <f t="shared" si="10"/>
        <v>"WARRIOR-9" : {
"Capacities":["Indomptable"],
"MinorSpellsNb": 2,
"SpellsNb": 6,
"Locations": {
"1":4,
"2":2,
"3":0,
"4":0}
}</v>
      </c>
      <c r="BU11" s="5">
        <v>4</v>
      </c>
      <c r="BV11" s="35"/>
      <c r="BW11" s="5">
        <v>4</v>
      </c>
      <c r="BX11" s="5">
        <v>4</v>
      </c>
      <c r="BY11" s="5">
        <v>3</v>
      </c>
      <c r="BZ11" s="5">
        <v>3</v>
      </c>
      <c r="CA11" s="5">
        <v>3</v>
      </c>
      <c r="CB11" s="5">
        <v>1</v>
      </c>
      <c r="CC11" s="5">
        <v>0</v>
      </c>
      <c r="CD11" s="5">
        <v>0</v>
      </c>
      <c r="CE11" s="5">
        <v>0</v>
      </c>
      <c r="CF11" s="5">
        <v>0</v>
      </c>
      <c r="CG11" s="5" t="str">
        <f t="shared" si="0"/>
        <v>"MAGICIAN-9" : {
"Capacities":[],
"MinorSpellsNb": 4,
"Locations": {
"1":4,
"2":3,
"3":3,
"4":3,
"5":1,
"6":0,
"7":0,
"8":0,
"9":0}
}</v>
      </c>
      <c r="CH11" s="141">
        <v>4</v>
      </c>
      <c r="CI11" s="117" t="s">
        <v>166</v>
      </c>
      <c r="CJ11" s="117">
        <v>9</v>
      </c>
      <c r="CK11" s="173">
        <v>4.5</v>
      </c>
      <c r="CL11" s="173" t="s">
        <v>4095</v>
      </c>
      <c r="CM11" s="146" t="s">
        <v>3032</v>
      </c>
      <c r="CN11" s="130" t="str">
        <f t="shared" si="11"/>
        <v>"MONK-9" : {
"Capacities":["Déplacement sans armure amélioré"],
"Specials": 9,
"BonusAttack": "1d6",
"ArmourlessSpeed": 4.5,
"ArmourlessCategories": ["1_LIGHT", "2_MID", "3_HEAVY"]
}</v>
      </c>
      <c r="CO11" s="133">
        <v>4</v>
      </c>
      <c r="CP11" s="35"/>
      <c r="CQ11" s="35">
        <v>4</v>
      </c>
      <c r="CR11" s="35" t="s">
        <v>3276</v>
      </c>
      <c r="CS11" s="5">
        <v>4</v>
      </c>
      <c r="CT11" s="5">
        <v>3</v>
      </c>
      <c r="CU11" s="5">
        <v>2</v>
      </c>
      <c r="CV11" s="5">
        <v>0</v>
      </c>
      <c r="CW11" s="5">
        <v>0</v>
      </c>
      <c r="CX11" s="137" t="str">
        <f t="shared" si="1"/>
        <v>"PALADIN-9" : {
"Capacities":[],
"SpellsNb": 4,
"SpellsNbBonus": "CHA",
"Locations": {
"1":4,
"2":3,
"3":2,
"4":0,
"5":0}
}</v>
      </c>
      <c r="CY11" s="5">
        <v>4</v>
      </c>
      <c r="CZ11" s="35"/>
      <c r="DA11" s="5">
        <v>6</v>
      </c>
      <c r="DB11" s="5">
        <v>4</v>
      </c>
      <c r="DC11" s="5">
        <v>3</v>
      </c>
      <c r="DD11" s="5">
        <v>2</v>
      </c>
      <c r="DE11" s="5">
        <v>0</v>
      </c>
      <c r="DF11" s="5">
        <v>0</v>
      </c>
      <c r="DG11" s="5" t="str">
        <f t="shared" si="2"/>
        <v>"PROWLER-9" : {
"Capacities":[],
"SpellsNb":6,
"Locations": {
"1":4,
"2":3,
"3":2,
"4":0,
"5":0}
}</v>
      </c>
      <c r="DH11" s="133">
        <v>4</v>
      </c>
      <c r="DI11" s="5" t="s">
        <v>1003</v>
      </c>
      <c r="DJ11" s="35" t="s">
        <v>3001</v>
      </c>
      <c r="DK11" s="92">
        <v>3</v>
      </c>
      <c r="DL11" s="92">
        <v>6</v>
      </c>
      <c r="DM11" s="92">
        <v>4</v>
      </c>
      <c r="DN11" s="92">
        <v>2</v>
      </c>
      <c r="DO11" s="92">
        <v>0</v>
      </c>
      <c r="DP11" s="92">
        <v>0</v>
      </c>
      <c r="DQ11" s="134" t="str">
        <f t="shared" si="3"/>
        <v>"WILY-9" : {
"Capacities":["Capacité de l'archétype de roublard"],
"BonusAttack": "5d6",
"MinorSpellsNb": 3,
"SpellsNb": 6,
"Locations": {
"1":4,
"2":2,
"3":0,
"4":0
}
}</v>
      </c>
      <c r="DR11" s="5">
        <v>4</v>
      </c>
      <c r="DS11" s="35" t="s">
        <v>2988</v>
      </c>
      <c r="DT11" s="5">
        <v>3</v>
      </c>
      <c r="DU11" s="5">
        <v>10</v>
      </c>
      <c r="DV11" s="5">
        <v>2</v>
      </c>
      <c r="DW11" s="5">
        <v>5</v>
      </c>
      <c r="DX11" s="5">
        <v>5</v>
      </c>
      <c r="DY11" s="118" t="str">
        <f t="shared" si="4"/>
        <v>"WIZARD-9" : {
"Capacities":["-"],
"MinorSpellsNb": 3,
"SpellsNb": 10,
"Locations": {"5":2},
"Invocations": 5
}</v>
      </c>
    </row>
    <row r="12" spans="1:129" ht="15" customHeight="1">
      <c r="A12" s="126">
        <v>10</v>
      </c>
      <c r="B12" s="4">
        <v>4</v>
      </c>
      <c r="C12" s="32" t="s">
        <v>2976</v>
      </c>
      <c r="D12" s="4">
        <v>4</v>
      </c>
      <c r="E12" s="4">
        <v>3</v>
      </c>
      <c r="F12" s="174">
        <v>3</v>
      </c>
      <c r="G12" s="174" t="s">
        <v>4093</v>
      </c>
      <c r="H12" s="144" t="str">
        <f t="shared" si="5"/>
        <v>"BARBARIAN-10": {
"Capacities": ["Capacité de voie"],
"Specials": 4,
"Damages": 3,
"ArmourlessSpeed": 3,
"ArmourlessCategories": ["3_HEAVY"]
}</v>
      </c>
      <c r="I12" s="135">
        <v>4</v>
      </c>
      <c r="J12" s="32" t="s">
        <v>3900</v>
      </c>
      <c r="K12" s="4">
        <v>4</v>
      </c>
      <c r="L12" s="4">
        <v>14</v>
      </c>
      <c r="M12" s="32">
        <v>4</v>
      </c>
      <c r="N12" s="32">
        <v>3</v>
      </c>
      <c r="O12" s="32">
        <v>3</v>
      </c>
      <c r="P12" s="32">
        <v>3</v>
      </c>
      <c r="Q12" s="32">
        <v>2</v>
      </c>
      <c r="R12" s="32">
        <v>0</v>
      </c>
      <c r="S12" s="32">
        <v>0</v>
      </c>
      <c r="T12" s="32">
        <v>0</v>
      </c>
      <c r="U12" s="32">
        <v>0</v>
      </c>
      <c r="V12" s="134" t="str">
        <f t="shared" si="6"/>
        <v>"BARD-10" : {
"Capacities":["Expertise", "Secrets magiques"],
"MinorSpellsNb": 4,
"SpellsNb": 14,
"Locations": {
"1":4,
"2":3,
"3":3,
"4":3,
"5":2,
"6":0,
"7":0,
"8":0,
"9":0}
}</v>
      </c>
      <c r="W12" s="93">
        <v>4</v>
      </c>
      <c r="X12" s="80" t="s">
        <v>3066</v>
      </c>
      <c r="Y12" s="93">
        <v>5</v>
      </c>
      <c r="Z12" s="80">
        <v>4</v>
      </c>
      <c r="AA12" s="80">
        <v>3</v>
      </c>
      <c r="AB12" s="80">
        <v>3</v>
      </c>
      <c r="AC12" s="80">
        <v>3</v>
      </c>
      <c r="AD12" s="80">
        <v>2</v>
      </c>
      <c r="AE12" s="80">
        <v>0</v>
      </c>
      <c r="AF12" s="80">
        <v>0</v>
      </c>
      <c r="AG12" s="80">
        <v>0</v>
      </c>
      <c r="AH12" s="80">
        <v>0</v>
      </c>
      <c r="AI12" s="82" t="str">
        <f t="shared" si="7"/>
        <v>"CLERK-10" : {
"Capacities":["Intervention divine"],
"MinorSpellsNb": 5,
"Locations": {
"1":4,
"2":3,
"3":3,
"4":3,
"5":2,
"6":0,
"7":0,
"8":0,
"9":0}
}</v>
      </c>
      <c r="AJ12" s="135">
        <v>4</v>
      </c>
      <c r="AK12" s="32" t="s">
        <v>3059</v>
      </c>
      <c r="AL12" s="4">
        <v>4</v>
      </c>
      <c r="AM12" s="32">
        <v>4</v>
      </c>
      <c r="AN12" s="32">
        <v>3</v>
      </c>
      <c r="AO12" s="32">
        <v>3</v>
      </c>
      <c r="AP12" s="32">
        <v>3</v>
      </c>
      <c r="AQ12" s="32">
        <v>2</v>
      </c>
      <c r="AR12" s="32">
        <v>0</v>
      </c>
      <c r="AS12" s="32">
        <v>0</v>
      </c>
      <c r="AT12" s="32">
        <v>0</v>
      </c>
      <c r="AU12" s="32">
        <v>0</v>
      </c>
      <c r="AV12" s="134" t="str">
        <f t="shared" si="8"/>
        <v>"DRUID-10" : {
"Capacities":["Capacité de cercle druidique"],
"MinorSpellsNb": 4,
"Locations": {
"1":4,
"2":3,
"3":3,
"4":3,
"5":2,
"6":0,
"7":0,
"8":0,
"9":0}
}</v>
      </c>
      <c r="AW12" s="4">
        <v>4</v>
      </c>
      <c r="AX12" s="4">
        <v>10</v>
      </c>
      <c r="AY12" s="32" t="s">
        <v>3053</v>
      </c>
      <c r="AZ12" s="4">
        <v>6</v>
      </c>
      <c r="BA12" s="4">
        <v>11</v>
      </c>
      <c r="BB12" s="32">
        <v>4</v>
      </c>
      <c r="BC12" s="32">
        <v>3</v>
      </c>
      <c r="BD12" s="32">
        <v>3</v>
      </c>
      <c r="BE12" s="32">
        <v>3</v>
      </c>
      <c r="BF12" s="32">
        <v>2</v>
      </c>
      <c r="BG12" s="32">
        <v>0</v>
      </c>
      <c r="BH12" s="32">
        <v>0</v>
      </c>
      <c r="BI12" s="32">
        <v>0</v>
      </c>
      <c r="BJ12" s="32">
        <v>0</v>
      </c>
      <c r="BK12" s="35" t="str">
        <f t="shared" si="9"/>
        <v>"SORCERER-10" : {
"Capacities":["Métamagie"],
"MinorSpellsNb": 6,
"SpellsNb": 11,
"Specials": 10,
"Locations": {
"1":4,
"2":3,
"3":3,
"4":3,
"5":2,
"6":0,
"7":0,
"8":0,
"9":0}
}</v>
      </c>
      <c r="BL12" s="135">
        <v>4</v>
      </c>
      <c r="BM12" s="32" t="s">
        <v>3048</v>
      </c>
      <c r="BN12" s="93">
        <v>3</v>
      </c>
      <c r="BO12" s="93">
        <v>7</v>
      </c>
      <c r="BP12" s="93">
        <v>4</v>
      </c>
      <c r="BQ12" s="93">
        <v>3</v>
      </c>
      <c r="BR12" s="93">
        <v>0</v>
      </c>
      <c r="BS12" s="93">
        <v>0</v>
      </c>
      <c r="BT12" s="134" t="str">
        <f t="shared" si="10"/>
        <v>"WARRIOR-10" : {
"Capacities":["Capacité de l'archétype martial"],
"MinorSpellsNb": 3,
"SpellsNb": 7,
"Locations": {
"1":4,
"2":3,
"3":0,
"4":0}
}</v>
      </c>
      <c r="BU12" s="4">
        <v>4</v>
      </c>
      <c r="BV12" s="32" t="s">
        <v>3042</v>
      </c>
      <c r="BW12" s="4">
        <v>5</v>
      </c>
      <c r="BX12" s="4">
        <v>4</v>
      </c>
      <c r="BY12" s="4">
        <v>3</v>
      </c>
      <c r="BZ12" s="4">
        <v>3</v>
      </c>
      <c r="CA12" s="4">
        <v>3</v>
      </c>
      <c r="CB12" s="4">
        <v>2</v>
      </c>
      <c r="CC12" s="4">
        <v>0</v>
      </c>
      <c r="CD12" s="4">
        <v>0</v>
      </c>
      <c r="CE12" s="4">
        <v>0</v>
      </c>
      <c r="CF12" s="4">
        <v>0</v>
      </c>
      <c r="CG12" s="5" t="str">
        <f t="shared" si="0"/>
        <v>"MAGICIAN-10" : {
"Capacities":["Capacité de la tradition arcanique"],
"MinorSpellsNb": 5,
"Locations": {
"1":4,
"2":3,
"3":3,
"4":3,
"5":2,
"6":0,
"7":0,
"8":0,
"9":0}
}</v>
      </c>
      <c r="CH12" s="142">
        <v>4</v>
      </c>
      <c r="CI12" s="119" t="s">
        <v>166</v>
      </c>
      <c r="CJ12" s="119">
        <v>10</v>
      </c>
      <c r="CK12" s="174">
        <v>6</v>
      </c>
      <c r="CL12" s="174" t="s">
        <v>4095</v>
      </c>
      <c r="CM12" s="147" t="s">
        <v>3033</v>
      </c>
      <c r="CN12" s="130" t="str">
        <f t="shared" si="11"/>
        <v>"MONK-10" : {
"Capacities":["Pureté du corps"],
"Specials": 10,
"BonusAttack": "1d6",
"ArmourlessSpeed": 6,
"ArmourlessCategories": ["1_LIGHT", "2_MID", "3_HEAVY"]
}</v>
      </c>
      <c r="CO12" s="135">
        <v>4</v>
      </c>
      <c r="CP12" s="32" t="s">
        <v>3023</v>
      </c>
      <c r="CQ12" s="32">
        <v>5</v>
      </c>
      <c r="CR12" s="32" t="s">
        <v>3276</v>
      </c>
      <c r="CS12" s="4">
        <v>4</v>
      </c>
      <c r="CT12" s="4">
        <v>3</v>
      </c>
      <c r="CU12" s="4">
        <v>2</v>
      </c>
      <c r="CV12" s="4">
        <v>0</v>
      </c>
      <c r="CW12" s="4">
        <v>0</v>
      </c>
      <c r="CX12" s="137" t="str">
        <f t="shared" si="1"/>
        <v>"PALADIN-10" : {
"Capacities":["Aura de courage"],
"SpellsNb": 5,
"SpellsNbBonus": "CHA",
"Locations": {
"1":4,
"2":3,
"3":2,
"4":0,
"5":0}
}</v>
      </c>
      <c r="CY12" s="4">
        <v>4</v>
      </c>
      <c r="CZ12" s="32" t="s">
        <v>3014</v>
      </c>
      <c r="DA12" s="4">
        <v>6</v>
      </c>
      <c r="DB12" s="4">
        <v>4</v>
      </c>
      <c r="DC12" s="4">
        <v>3</v>
      </c>
      <c r="DD12" s="4">
        <v>2</v>
      </c>
      <c r="DE12" s="4">
        <v>0</v>
      </c>
      <c r="DF12" s="4">
        <v>0</v>
      </c>
      <c r="DG12" s="5" t="str">
        <f t="shared" si="2"/>
        <v>"PROWLER-10" : {
"Capacities":["Amélioration de l'Explorateur-né", "Camouflage naturel"],
"SpellsNb":6,
"Locations": {
"1":4,
"2":3,
"3":2,
"4":0,
"5":0}
}</v>
      </c>
      <c r="DH12" s="135">
        <v>4</v>
      </c>
      <c r="DI12" s="4" t="s">
        <v>1003</v>
      </c>
      <c r="DJ12" s="32" t="s">
        <v>2974</v>
      </c>
      <c r="DK12" s="93">
        <v>4</v>
      </c>
      <c r="DL12" s="93">
        <v>7</v>
      </c>
      <c r="DM12" s="93">
        <v>4</v>
      </c>
      <c r="DN12" s="93">
        <v>3</v>
      </c>
      <c r="DO12" s="93">
        <v>0</v>
      </c>
      <c r="DP12" s="93">
        <v>0</v>
      </c>
      <c r="DQ12" s="134" t="str">
        <f t="shared" si="3"/>
        <v>"WILY-10" : {
"Capacities":["Amélioration de caractéristiques"],
"BonusAttack": "5d6",
"MinorSpellsNb": 4,
"SpellsNb": 7,
"Locations": {
"1":4,
"2":3,
"3":0,
"4":0
}
}</v>
      </c>
      <c r="DR12" s="4">
        <v>4</v>
      </c>
      <c r="DS12" s="32" t="s">
        <v>2989</v>
      </c>
      <c r="DT12" s="4">
        <v>4</v>
      </c>
      <c r="DU12" s="4">
        <v>10</v>
      </c>
      <c r="DV12" s="4">
        <v>2</v>
      </c>
      <c r="DW12" s="4">
        <v>5</v>
      </c>
      <c r="DX12" s="4">
        <v>5</v>
      </c>
      <c r="DY12" s="118" t="str">
        <f t="shared" si="4"/>
        <v>"WIZARD-10" : {
"Capacities":["Capacité de patron d'Outremonde"],
"MinorSpellsNb": 4,
"SpellsNb": 10,
"Locations": {"5":2},
"Invocations": 5
}</v>
      </c>
    </row>
    <row r="13" spans="1:129" ht="15" customHeight="1">
      <c r="A13" s="125">
        <v>11</v>
      </c>
      <c r="B13" s="5">
        <v>4</v>
      </c>
      <c r="C13" s="35" t="s">
        <v>2979</v>
      </c>
      <c r="D13" s="5">
        <v>4</v>
      </c>
      <c r="E13" s="5">
        <v>3</v>
      </c>
      <c r="F13" s="173">
        <v>3</v>
      </c>
      <c r="G13" s="173" t="s">
        <v>4093</v>
      </c>
      <c r="H13" s="144" t="str">
        <f t="shared" si="5"/>
        <v>"BARBARIAN-11": {
"Capacities": ["Rage implacable"],
"Specials": 4,
"Damages": 3,
"ArmourlessSpeed": 3,
"ArmourlessCategories": ["3_HEAVY"]
}</v>
      </c>
      <c r="I13" s="133">
        <v>4</v>
      </c>
      <c r="J13" s="35"/>
      <c r="K13" s="5">
        <v>4</v>
      </c>
      <c r="L13" s="5">
        <v>15</v>
      </c>
      <c r="M13" s="35">
        <v>4</v>
      </c>
      <c r="N13" s="35">
        <v>3</v>
      </c>
      <c r="O13" s="35">
        <v>3</v>
      </c>
      <c r="P13" s="35">
        <v>3</v>
      </c>
      <c r="Q13" s="35">
        <v>2</v>
      </c>
      <c r="R13" s="35">
        <v>1</v>
      </c>
      <c r="S13" s="35">
        <v>0</v>
      </c>
      <c r="T13" s="35">
        <v>0</v>
      </c>
      <c r="U13" s="35">
        <v>0</v>
      </c>
      <c r="V13" s="134" t="str">
        <f t="shared" si="6"/>
        <v>"BARD-11" : {
"Capacities":[],
"MinorSpellsNb": 4,
"SpellsNb": 15,
"Locations": {
"1":4,
"2":3,
"3":3,
"4":3,
"5":2,
"6":1,
"7":0,
"8":0,
"9":0}
}</v>
      </c>
      <c r="W13" s="92">
        <v>4</v>
      </c>
      <c r="X13" s="82" t="s">
        <v>3067</v>
      </c>
      <c r="Y13" s="92">
        <v>5</v>
      </c>
      <c r="Z13" s="82">
        <v>4</v>
      </c>
      <c r="AA13" s="82">
        <v>3</v>
      </c>
      <c r="AB13" s="82">
        <v>3</v>
      </c>
      <c r="AC13" s="82">
        <v>3</v>
      </c>
      <c r="AD13" s="82">
        <v>2</v>
      </c>
      <c r="AE13" s="82">
        <v>1</v>
      </c>
      <c r="AF13" s="82">
        <v>0</v>
      </c>
      <c r="AG13" s="82">
        <v>0</v>
      </c>
      <c r="AH13" s="82">
        <v>0</v>
      </c>
      <c r="AI13" s="82" t="str">
        <f t="shared" si="7"/>
        <v>"CLERK-11" : {
"Capacities":["Destruction des morts-vivants (FP 2)"],
"MinorSpellsNb": 5,
"Locations": {
"1":4,
"2":3,
"3":3,
"4":3,
"5":2,
"6":1,
"7":0,
"8":0,
"9":0}
}</v>
      </c>
      <c r="AJ13" s="133">
        <v>4</v>
      </c>
      <c r="AK13" s="35"/>
      <c r="AL13" s="5">
        <v>4</v>
      </c>
      <c r="AM13" s="35">
        <v>4</v>
      </c>
      <c r="AN13" s="35">
        <v>3</v>
      </c>
      <c r="AO13" s="35">
        <v>3</v>
      </c>
      <c r="AP13" s="35">
        <v>3</v>
      </c>
      <c r="AQ13" s="35">
        <v>2</v>
      </c>
      <c r="AR13" s="35">
        <v>1</v>
      </c>
      <c r="AS13" s="35">
        <v>0</v>
      </c>
      <c r="AT13" s="35">
        <v>0</v>
      </c>
      <c r="AU13" s="35">
        <v>0</v>
      </c>
      <c r="AV13" s="134" t="str">
        <f t="shared" si="8"/>
        <v>"DRUID-11" : {
"Capacities":[],
"MinorSpellsNb": 4,
"Locations": {
"1":4,
"2":3,
"3":3,
"4":3,
"5":2,
"6":1,
"7":0,
"8":0,
"9":0}
}</v>
      </c>
      <c r="AW13" s="5">
        <v>4</v>
      </c>
      <c r="AX13" s="5">
        <v>11</v>
      </c>
      <c r="AY13" s="35"/>
      <c r="AZ13" s="5">
        <v>6</v>
      </c>
      <c r="BA13" s="5">
        <v>12</v>
      </c>
      <c r="BB13" s="35">
        <v>4</v>
      </c>
      <c r="BC13" s="35">
        <v>3</v>
      </c>
      <c r="BD13" s="35">
        <v>3</v>
      </c>
      <c r="BE13" s="35">
        <v>3</v>
      </c>
      <c r="BF13" s="35">
        <v>2</v>
      </c>
      <c r="BG13" s="35">
        <v>1</v>
      </c>
      <c r="BH13" s="35">
        <v>0</v>
      </c>
      <c r="BI13" s="35">
        <v>0</v>
      </c>
      <c r="BJ13" s="35">
        <v>0</v>
      </c>
      <c r="BK13" s="35" t="str">
        <f t="shared" si="9"/>
        <v>"SORCERER-11" : {
"Capacities":[],
"MinorSpellsNb": 6,
"SpellsNb": 12,
"Specials": 11,
"Locations": {
"1":4,
"2":3,
"3":3,
"4":3,
"5":2,
"6":1,
"7":0,
"8":0,
"9":0}
}</v>
      </c>
      <c r="BL13" s="133">
        <v>4</v>
      </c>
      <c r="BM13" s="35" t="s">
        <v>3049</v>
      </c>
      <c r="BN13" s="92">
        <v>3</v>
      </c>
      <c r="BO13" s="92">
        <v>8</v>
      </c>
      <c r="BP13" s="92">
        <v>4</v>
      </c>
      <c r="BQ13" s="92">
        <v>3</v>
      </c>
      <c r="BR13" s="92">
        <v>0</v>
      </c>
      <c r="BS13" s="92">
        <v>0</v>
      </c>
      <c r="BT13" s="134" t="str">
        <f t="shared" si="10"/>
        <v>"WARRIOR-11" : {
"Capacities":["Attaque supplémentaire (2)"],
"MinorSpellsNb": 3,
"SpellsNb": 8,
"Locations": {
"1":4,
"2":3,
"3":0,
"4":0}
}</v>
      </c>
      <c r="BU13" s="5">
        <v>4</v>
      </c>
      <c r="BV13" s="35"/>
      <c r="BW13" s="5">
        <v>5</v>
      </c>
      <c r="BX13" s="5">
        <v>4</v>
      </c>
      <c r="BY13" s="5">
        <v>3</v>
      </c>
      <c r="BZ13" s="5">
        <v>3</v>
      </c>
      <c r="CA13" s="5">
        <v>3</v>
      </c>
      <c r="CB13" s="5">
        <v>2</v>
      </c>
      <c r="CC13" s="5">
        <v>1</v>
      </c>
      <c r="CD13" s="5">
        <v>0</v>
      </c>
      <c r="CE13" s="5">
        <v>0</v>
      </c>
      <c r="CF13" s="5">
        <v>0</v>
      </c>
      <c r="CG13" s="5" t="str">
        <f t="shared" si="0"/>
        <v>"MAGICIAN-11" : {
"Capacities":[],
"MinorSpellsNb": 5,
"Locations": {
"1":4,
"2":3,
"3":3,
"4":3,
"5":2,
"6":1,
"7":0,
"8":0,
"9":0}
}</v>
      </c>
      <c r="CH13" s="141">
        <v>4</v>
      </c>
      <c r="CI13" s="117" t="s">
        <v>169</v>
      </c>
      <c r="CJ13" s="117">
        <v>11</v>
      </c>
      <c r="CK13" s="173">
        <v>6</v>
      </c>
      <c r="CL13" s="173" t="s">
        <v>4095</v>
      </c>
      <c r="CM13" s="146" t="s">
        <v>3034</v>
      </c>
      <c r="CN13" s="130" t="str">
        <f t="shared" si="11"/>
        <v>"MONK-11" : {
"Capacities":["Capacité de la tradition monastique"],
"Specials": 11,
"BonusAttack": "1d8",
"ArmourlessSpeed": 6,
"ArmourlessCategories": ["1_LIGHT", "2_MID", "3_HEAVY"]
}</v>
      </c>
      <c r="CO13" s="133">
        <v>4</v>
      </c>
      <c r="CP13" s="35" t="s">
        <v>3024</v>
      </c>
      <c r="CQ13" s="35">
        <v>5</v>
      </c>
      <c r="CR13" s="35" t="s">
        <v>3276</v>
      </c>
      <c r="CS13" s="5">
        <v>4</v>
      </c>
      <c r="CT13" s="5">
        <v>3</v>
      </c>
      <c r="CU13" s="5">
        <v>3</v>
      </c>
      <c r="CV13" s="5">
        <v>0</v>
      </c>
      <c r="CW13" s="5">
        <v>0</v>
      </c>
      <c r="CX13" s="137" t="str">
        <f t="shared" si="1"/>
        <v>"PALADIN-11" : {
"Capacities":["Châtiment divin amélioré"],
"SpellsNb": 5,
"SpellsNbBonus": "CHA",
"Locations": {
"1":4,
"2":3,
"3":3,
"4":0,
"5":0}
}</v>
      </c>
      <c r="CY13" s="5">
        <v>4</v>
      </c>
      <c r="CZ13" s="35" t="s">
        <v>3012</v>
      </c>
      <c r="DA13" s="5">
        <v>7</v>
      </c>
      <c r="DB13" s="5">
        <v>4</v>
      </c>
      <c r="DC13" s="5">
        <v>3</v>
      </c>
      <c r="DD13" s="5">
        <v>3</v>
      </c>
      <c r="DE13" s="5">
        <v>0</v>
      </c>
      <c r="DF13" s="5">
        <v>0</v>
      </c>
      <c r="DG13" s="5" t="str">
        <f t="shared" si="2"/>
        <v>"PROWLER-11" : {
"Capacities":["Capacité de l'archétype de rôdeur"],
"SpellsNb":7,
"Locations": {
"1":4,
"2":3,
"3":3,
"4":0,
"5":0}
}</v>
      </c>
      <c r="DH13" s="133">
        <v>4</v>
      </c>
      <c r="DI13" s="5" t="s">
        <v>1004</v>
      </c>
      <c r="DJ13" s="35" t="s">
        <v>3002</v>
      </c>
      <c r="DK13" s="92">
        <v>4</v>
      </c>
      <c r="DL13" s="92">
        <v>8</v>
      </c>
      <c r="DM13" s="92">
        <v>4</v>
      </c>
      <c r="DN13" s="92">
        <v>3</v>
      </c>
      <c r="DO13" s="92">
        <v>0</v>
      </c>
      <c r="DP13" s="92">
        <v>0</v>
      </c>
      <c r="DQ13" s="134" t="str">
        <f t="shared" si="3"/>
        <v>"WILY-11" : {
"Capacities":["Talent"],
"BonusAttack": "6d6",
"MinorSpellsNb": 4,
"SpellsNb": 8,
"Locations": {
"1":4,
"2":3,
"3":0,
"4":0
}
}</v>
      </c>
      <c r="DR13" s="5">
        <v>4</v>
      </c>
      <c r="DS13" s="35" t="s">
        <v>2990</v>
      </c>
      <c r="DT13" s="5">
        <v>4</v>
      </c>
      <c r="DU13" s="5">
        <v>11</v>
      </c>
      <c r="DV13" s="5">
        <v>3</v>
      </c>
      <c r="DW13" s="5">
        <v>5</v>
      </c>
      <c r="DX13" s="5">
        <v>5</v>
      </c>
      <c r="DY13" s="118" t="str">
        <f t="shared" si="4"/>
        <v>"WIZARD-11" : {
"Capacities":["Arcanum mystique (niveau 6)"],
"MinorSpellsNb": 4,
"SpellsNb": 11,
"Locations": {"5":3},
"Invocations": 5
}</v>
      </c>
    </row>
    <row r="14" spans="1:129" ht="15" customHeight="1">
      <c r="A14" s="126">
        <v>12</v>
      </c>
      <c r="B14" s="4">
        <v>4</v>
      </c>
      <c r="C14" s="32" t="s">
        <v>2974</v>
      </c>
      <c r="D14" s="4">
        <v>5</v>
      </c>
      <c r="E14" s="4">
        <v>3</v>
      </c>
      <c r="F14" s="174">
        <v>3</v>
      </c>
      <c r="G14" s="174" t="s">
        <v>4093</v>
      </c>
      <c r="H14" s="144" t="str">
        <f t="shared" si="5"/>
        <v>"BARBARIAN-12": {
"Capacities": ["Amélioration de caractéristiques"],
"Specials": 5,
"Damages": 3,
"ArmourlessSpeed": 3,
"ArmourlessCategories": ["3_HEAVY"]
}</v>
      </c>
      <c r="I14" s="135">
        <v>4</v>
      </c>
      <c r="J14" s="32" t="s">
        <v>2974</v>
      </c>
      <c r="K14" s="4">
        <v>4</v>
      </c>
      <c r="L14" s="4">
        <v>15</v>
      </c>
      <c r="M14" s="32">
        <v>4</v>
      </c>
      <c r="N14" s="32">
        <v>3</v>
      </c>
      <c r="O14" s="32">
        <v>3</v>
      </c>
      <c r="P14" s="32">
        <v>3</v>
      </c>
      <c r="Q14" s="32">
        <v>2</v>
      </c>
      <c r="R14" s="32">
        <v>1</v>
      </c>
      <c r="S14" s="32">
        <v>0</v>
      </c>
      <c r="T14" s="32">
        <v>0</v>
      </c>
      <c r="U14" s="32">
        <v>0</v>
      </c>
      <c r="V14" s="134" t="str">
        <f t="shared" si="6"/>
        <v>"BARD-12" : {
"Capacities":["Amélioration de caractéristiques"],
"MinorSpellsNb": 4,
"SpellsNb": 15,
"Locations": {
"1":4,
"2":3,
"3":3,
"4":3,
"5":2,
"6":1,
"7":0,
"8":0,
"9":0}
}</v>
      </c>
      <c r="W14" s="93">
        <v>4</v>
      </c>
      <c r="X14" s="80" t="s">
        <v>2974</v>
      </c>
      <c r="Y14" s="93">
        <v>5</v>
      </c>
      <c r="Z14" s="80">
        <v>4</v>
      </c>
      <c r="AA14" s="80">
        <v>3</v>
      </c>
      <c r="AB14" s="80">
        <v>3</v>
      </c>
      <c r="AC14" s="80">
        <v>3</v>
      </c>
      <c r="AD14" s="80">
        <v>2</v>
      </c>
      <c r="AE14" s="80">
        <v>1</v>
      </c>
      <c r="AF14" s="80">
        <v>0</v>
      </c>
      <c r="AG14" s="80">
        <v>0</v>
      </c>
      <c r="AH14" s="80">
        <v>0</v>
      </c>
      <c r="AI14" s="82" t="str">
        <f t="shared" si="7"/>
        <v>"CLERK-12" : {
"Capacities":["Amélioration de caractéristiques"],
"MinorSpellsNb": 5,
"Locations": {
"1":4,
"2":3,
"3":3,
"4":3,
"5":2,
"6":1,
"7":0,
"8":0,
"9":0}
}</v>
      </c>
      <c r="AJ14" s="135">
        <v>4</v>
      </c>
      <c r="AK14" s="32" t="s">
        <v>2974</v>
      </c>
      <c r="AL14" s="4">
        <v>4</v>
      </c>
      <c r="AM14" s="32">
        <v>4</v>
      </c>
      <c r="AN14" s="32">
        <v>3</v>
      </c>
      <c r="AO14" s="32">
        <v>3</v>
      </c>
      <c r="AP14" s="32">
        <v>3</v>
      </c>
      <c r="AQ14" s="32">
        <v>2</v>
      </c>
      <c r="AR14" s="32">
        <v>1</v>
      </c>
      <c r="AS14" s="32">
        <v>0</v>
      </c>
      <c r="AT14" s="32">
        <v>0</v>
      </c>
      <c r="AU14" s="32">
        <v>0</v>
      </c>
      <c r="AV14" s="134" t="str">
        <f t="shared" si="8"/>
        <v>"DRUID-12" : {
"Capacities":["Amélioration de caractéristiques"],
"MinorSpellsNb": 4,
"Locations": {
"1":4,
"2":3,
"3":3,
"4":3,
"5":2,
"6":1,
"7":0,
"8":0,
"9":0}
}</v>
      </c>
      <c r="AW14" s="4">
        <v>4</v>
      </c>
      <c r="AX14" s="4">
        <v>12</v>
      </c>
      <c r="AY14" s="32" t="s">
        <v>2974</v>
      </c>
      <c r="AZ14" s="4">
        <v>6</v>
      </c>
      <c r="BA14" s="4">
        <v>12</v>
      </c>
      <c r="BB14" s="32">
        <v>4</v>
      </c>
      <c r="BC14" s="32">
        <v>3</v>
      </c>
      <c r="BD14" s="32">
        <v>3</v>
      </c>
      <c r="BE14" s="32">
        <v>3</v>
      </c>
      <c r="BF14" s="32">
        <v>2</v>
      </c>
      <c r="BG14" s="32">
        <v>1</v>
      </c>
      <c r="BH14" s="32">
        <v>0</v>
      </c>
      <c r="BI14" s="32">
        <v>0</v>
      </c>
      <c r="BJ14" s="32">
        <v>0</v>
      </c>
      <c r="BK14" s="35" t="str">
        <f t="shared" si="9"/>
        <v>"SORCERER-12" : {
"Capacities":["Amélioration de caractéristiques"],
"MinorSpellsNb": 6,
"SpellsNb": 12,
"Specials": 12,
"Locations": {
"1":4,
"2":3,
"3":3,
"4":3,
"5":2,
"6":1,
"7":0,
"8":0,
"9":0}
}</v>
      </c>
      <c r="BL14" s="135">
        <v>4</v>
      </c>
      <c r="BM14" s="32" t="s">
        <v>2974</v>
      </c>
      <c r="BN14" s="93">
        <v>3</v>
      </c>
      <c r="BO14" s="93">
        <v>8</v>
      </c>
      <c r="BP14" s="93">
        <v>4</v>
      </c>
      <c r="BQ14" s="93">
        <v>3</v>
      </c>
      <c r="BR14" s="93">
        <v>0</v>
      </c>
      <c r="BS14" s="93">
        <v>0</v>
      </c>
      <c r="BT14" s="134" t="str">
        <f t="shared" si="10"/>
        <v>"WARRIOR-12" : {
"Capacities":["Amélioration de caractéristiques"],
"MinorSpellsNb": 3,
"SpellsNb": 8,
"Locations": {
"1":4,
"2":3,
"3":0,
"4":0}
}</v>
      </c>
      <c r="BU14" s="4">
        <v>4</v>
      </c>
      <c r="BV14" s="32" t="s">
        <v>2974</v>
      </c>
      <c r="BW14" s="4">
        <v>5</v>
      </c>
      <c r="BX14" s="4">
        <v>4</v>
      </c>
      <c r="BY14" s="4">
        <v>3</v>
      </c>
      <c r="BZ14" s="4">
        <v>3</v>
      </c>
      <c r="CA14" s="4">
        <v>3</v>
      </c>
      <c r="CB14" s="4">
        <v>2</v>
      </c>
      <c r="CC14" s="4">
        <v>1</v>
      </c>
      <c r="CD14" s="4">
        <v>0</v>
      </c>
      <c r="CE14" s="4">
        <v>0</v>
      </c>
      <c r="CF14" s="4">
        <v>0</v>
      </c>
      <c r="CG14" s="5" t="str">
        <f t="shared" si="0"/>
        <v>"MAGICIAN-12" : {
"Capacities":["Amélioration de caractéristiques"],
"MinorSpellsNb": 5,
"Locations": {
"1":4,
"2":3,
"3":3,
"4":3,
"5":2,
"6":1,
"7":0,
"8":0,
"9":0}
}</v>
      </c>
      <c r="CH14" s="142">
        <v>4</v>
      </c>
      <c r="CI14" s="119" t="s">
        <v>169</v>
      </c>
      <c r="CJ14" s="119">
        <v>12</v>
      </c>
      <c r="CK14" s="174">
        <v>6</v>
      </c>
      <c r="CL14" s="174" t="s">
        <v>4095</v>
      </c>
      <c r="CM14" s="147" t="s">
        <v>2974</v>
      </c>
      <c r="CN14" s="130" t="str">
        <f t="shared" si="11"/>
        <v>"MONK-12" : {
"Capacities":["Amélioration de caractéristiques"],
"Specials": 12,
"BonusAttack": "1d8",
"ArmourlessSpeed": 6,
"ArmourlessCategories": ["1_LIGHT", "2_MID", "3_HEAVY"]
}</v>
      </c>
      <c r="CO14" s="135">
        <v>4</v>
      </c>
      <c r="CP14" s="32" t="s">
        <v>2974</v>
      </c>
      <c r="CQ14" s="32">
        <v>6</v>
      </c>
      <c r="CR14" s="32" t="s">
        <v>3276</v>
      </c>
      <c r="CS14" s="4">
        <v>4</v>
      </c>
      <c r="CT14" s="4">
        <v>3</v>
      </c>
      <c r="CU14" s="4">
        <v>3</v>
      </c>
      <c r="CV14" s="4">
        <v>0</v>
      </c>
      <c r="CW14" s="4">
        <v>0</v>
      </c>
      <c r="CX14" s="137" t="str">
        <f t="shared" si="1"/>
        <v>"PALADIN-12" : {
"Capacities":["Amélioration de caractéristiques"],
"SpellsNb": 6,
"SpellsNbBonus": "CHA",
"Locations": {
"1":4,
"2":3,
"3":3,
"4":0,
"5":0}
}</v>
      </c>
      <c r="CY14" s="4">
        <v>4</v>
      </c>
      <c r="CZ14" s="32" t="s">
        <v>2974</v>
      </c>
      <c r="DA14" s="4">
        <v>7</v>
      </c>
      <c r="DB14" s="4">
        <v>4</v>
      </c>
      <c r="DC14" s="4">
        <v>3</v>
      </c>
      <c r="DD14" s="4">
        <v>3</v>
      </c>
      <c r="DE14" s="4">
        <v>0</v>
      </c>
      <c r="DF14" s="4">
        <v>0</v>
      </c>
      <c r="DG14" s="5" t="str">
        <f t="shared" si="2"/>
        <v>"PROWLER-12" : {
"Capacities":["Amélioration de caractéristiques"],
"SpellsNb":7,
"Locations": {
"1":4,
"2":3,
"3":3,
"4":0,
"5":0}
}</v>
      </c>
      <c r="DH14" s="135">
        <v>4</v>
      </c>
      <c r="DI14" s="4" t="s">
        <v>1004</v>
      </c>
      <c r="DJ14" s="32" t="s">
        <v>2974</v>
      </c>
      <c r="DK14" s="93">
        <v>4</v>
      </c>
      <c r="DL14" s="93">
        <v>8</v>
      </c>
      <c r="DM14" s="93">
        <v>4</v>
      </c>
      <c r="DN14" s="93">
        <v>3</v>
      </c>
      <c r="DO14" s="93">
        <v>0</v>
      </c>
      <c r="DP14" s="93">
        <v>0</v>
      </c>
      <c r="DQ14" s="134" t="str">
        <f t="shared" si="3"/>
        <v>"WILY-12" : {
"Capacities":["Amélioration de caractéristiques"],
"BonusAttack": "6d6",
"MinorSpellsNb": 4,
"SpellsNb": 8,
"Locations": {
"1":4,
"2":3,
"3":0,
"4":0
}
}</v>
      </c>
      <c r="DR14" s="4">
        <v>4</v>
      </c>
      <c r="DS14" s="32" t="s">
        <v>2974</v>
      </c>
      <c r="DT14" s="4">
        <v>4</v>
      </c>
      <c r="DU14" s="4">
        <v>11</v>
      </c>
      <c r="DV14" s="4">
        <v>3</v>
      </c>
      <c r="DW14" s="4">
        <v>5</v>
      </c>
      <c r="DX14" s="4">
        <v>6</v>
      </c>
      <c r="DY14" s="118" t="str">
        <f t="shared" si="4"/>
        <v>"WIZARD-12" : {
"Capacities":["Amélioration de caractéristiques"],
"MinorSpellsNb": 4,
"SpellsNb": 11,
"Locations": {"5":3},
"Invocations": 6
}</v>
      </c>
    </row>
    <row r="15" spans="1:129" ht="15" customHeight="1">
      <c r="A15" s="125">
        <v>13</v>
      </c>
      <c r="B15" s="5">
        <v>5</v>
      </c>
      <c r="C15" s="35" t="s">
        <v>2980</v>
      </c>
      <c r="D15" s="5">
        <v>5</v>
      </c>
      <c r="E15" s="5">
        <v>3</v>
      </c>
      <c r="F15" s="173">
        <v>3</v>
      </c>
      <c r="G15" s="173" t="s">
        <v>4093</v>
      </c>
      <c r="H15" s="144" t="str">
        <f t="shared" si="5"/>
        <v>"BARBARIAN-13": {
"Capacities": ["Critique brutal (2 dés)"],
"Specials": 5,
"Damages": 3,
"ArmourlessSpeed": 3,
"ArmourlessCategories": ["3_HEAVY"]
}</v>
      </c>
      <c r="I15" s="133">
        <v>5</v>
      </c>
      <c r="J15" s="35" t="s">
        <v>3076</v>
      </c>
      <c r="K15" s="5">
        <v>4</v>
      </c>
      <c r="L15" s="5">
        <v>16</v>
      </c>
      <c r="M15" s="35">
        <v>4</v>
      </c>
      <c r="N15" s="35">
        <v>3</v>
      </c>
      <c r="O15" s="35">
        <v>3</v>
      </c>
      <c r="P15" s="35">
        <v>3</v>
      </c>
      <c r="Q15" s="35">
        <v>2</v>
      </c>
      <c r="R15" s="35">
        <v>1</v>
      </c>
      <c r="S15" s="35">
        <v>1</v>
      </c>
      <c r="T15" s="35">
        <v>0</v>
      </c>
      <c r="U15" s="35">
        <v>0</v>
      </c>
      <c r="V15" s="134" t="str">
        <f t="shared" si="6"/>
        <v>"BARD-13" : {
"Capacities":["Chant de repos (d10)"],
"MinorSpellsNb": 4,
"SpellsNb": 16,
"Locations": {
"1":4,
"2":3,
"3":3,
"4":3,
"5":2,
"6":1,
"7":1,
"8":0,
"9":0}
}</v>
      </c>
      <c r="W15" s="92">
        <v>5</v>
      </c>
      <c r="X15" s="82"/>
      <c r="Y15" s="92">
        <v>5</v>
      </c>
      <c r="Z15" s="82">
        <v>4</v>
      </c>
      <c r="AA15" s="82">
        <v>3</v>
      </c>
      <c r="AB15" s="82">
        <v>3</v>
      </c>
      <c r="AC15" s="82">
        <v>3</v>
      </c>
      <c r="AD15" s="82">
        <v>2</v>
      </c>
      <c r="AE15" s="82">
        <v>1</v>
      </c>
      <c r="AF15" s="82">
        <v>1</v>
      </c>
      <c r="AG15" s="82">
        <v>0</v>
      </c>
      <c r="AH15" s="82">
        <v>0</v>
      </c>
      <c r="AI15" s="82" t="str">
        <f t="shared" si="7"/>
        <v>"CLERK-13" : {
"Capacities":[],
"MinorSpellsNb": 5,
"Locations": {
"1":4,
"2":3,
"3":3,
"4":3,
"5":2,
"6":1,
"7":1,
"8":0,
"9":0}
}</v>
      </c>
      <c r="AJ15" s="133">
        <v>5</v>
      </c>
      <c r="AK15" s="35"/>
      <c r="AL15" s="5">
        <v>4</v>
      </c>
      <c r="AM15" s="35">
        <v>4</v>
      </c>
      <c r="AN15" s="35">
        <v>3</v>
      </c>
      <c r="AO15" s="35">
        <v>3</v>
      </c>
      <c r="AP15" s="35">
        <v>3</v>
      </c>
      <c r="AQ15" s="35">
        <v>2</v>
      </c>
      <c r="AR15" s="35">
        <v>1</v>
      </c>
      <c r="AS15" s="35">
        <v>1</v>
      </c>
      <c r="AT15" s="35">
        <v>0</v>
      </c>
      <c r="AU15" s="35">
        <v>0</v>
      </c>
      <c r="AV15" s="134" t="str">
        <f t="shared" si="8"/>
        <v>"DRUID-13" : {
"Capacities":[],
"MinorSpellsNb": 4,
"Locations": {
"1":4,
"2":3,
"3":3,
"4":3,
"5":2,
"6":1,
"7":1,
"8":0,
"9":0}
}</v>
      </c>
      <c r="AW15" s="5">
        <v>5</v>
      </c>
      <c r="AX15" s="5">
        <v>13</v>
      </c>
      <c r="AY15" s="35"/>
      <c r="AZ15" s="5">
        <v>6</v>
      </c>
      <c r="BA15" s="5">
        <v>13</v>
      </c>
      <c r="BB15" s="35">
        <v>4</v>
      </c>
      <c r="BC15" s="35">
        <v>3</v>
      </c>
      <c r="BD15" s="35">
        <v>3</v>
      </c>
      <c r="BE15" s="35">
        <v>3</v>
      </c>
      <c r="BF15" s="35">
        <v>2</v>
      </c>
      <c r="BG15" s="35">
        <v>1</v>
      </c>
      <c r="BH15" s="35">
        <v>1</v>
      </c>
      <c r="BI15" s="35">
        <v>0</v>
      </c>
      <c r="BJ15" s="35">
        <v>0</v>
      </c>
      <c r="BK15" s="35" t="str">
        <f t="shared" si="9"/>
        <v>"SORCERER-13" : {
"Capacities":[],
"MinorSpellsNb": 6,
"SpellsNb": 13,
"Specials": 13,
"Locations": {
"1":4,
"2":3,
"3":3,
"4":3,
"5":2,
"6":1,
"7":1,
"8":0,
"9":0}
}</v>
      </c>
      <c r="BL15" s="133">
        <v>5</v>
      </c>
      <c r="BM15" s="35"/>
      <c r="BN15" s="92">
        <v>3</v>
      </c>
      <c r="BO15" s="92">
        <v>9</v>
      </c>
      <c r="BP15" s="92">
        <v>4</v>
      </c>
      <c r="BQ15" s="92">
        <v>3</v>
      </c>
      <c r="BR15" s="92">
        <v>2</v>
      </c>
      <c r="BS15" s="92">
        <v>0</v>
      </c>
      <c r="BT15" s="134" t="str">
        <f t="shared" si="10"/>
        <v>"WARRIOR-13" : {
"Capacities":[],
"MinorSpellsNb": 3,
"SpellsNb": 9,
"Locations": {
"1":4,
"2":3,
"3":2,
"4":0}
}</v>
      </c>
      <c r="BU15" s="5">
        <v>5</v>
      </c>
      <c r="BV15" s="35"/>
      <c r="BW15" s="5">
        <v>5</v>
      </c>
      <c r="BX15" s="5">
        <v>4</v>
      </c>
      <c r="BY15" s="5">
        <v>3</v>
      </c>
      <c r="BZ15" s="5">
        <v>3</v>
      </c>
      <c r="CA15" s="5">
        <v>3</v>
      </c>
      <c r="CB15" s="5">
        <v>2</v>
      </c>
      <c r="CC15" s="5">
        <v>1</v>
      </c>
      <c r="CD15" s="5">
        <v>1</v>
      </c>
      <c r="CE15" s="5">
        <v>0</v>
      </c>
      <c r="CF15" s="5">
        <v>0</v>
      </c>
      <c r="CG15" s="5" t="str">
        <f t="shared" si="0"/>
        <v>"MAGICIAN-13" : {
"Capacities":[],
"MinorSpellsNb": 5,
"Locations": {
"1":4,
"2":3,
"3":3,
"4":3,
"5":2,
"6":1,
"7":1,
"8":0,
"9":0}
}</v>
      </c>
      <c r="CH15" s="141">
        <v>5</v>
      </c>
      <c r="CI15" s="117" t="s">
        <v>169</v>
      </c>
      <c r="CJ15" s="117">
        <v>13</v>
      </c>
      <c r="CK15" s="173">
        <v>6</v>
      </c>
      <c r="CL15" s="173" t="s">
        <v>4095</v>
      </c>
      <c r="CM15" s="146" t="s">
        <v>3035</v>
      </c>
      <c r="CN15" s="130" t="str">
        <f t="shared" si="11"/>
        <v>"MONK-13" : {
"Capacities":["Langage du soleil et de la lune"],
"Specials": 13,
"BonusAttack": "1d8",
"ArmourlessSpeed": 6,
"ArmourlessCategories": ["1_LIGHT", "2_MID", "3_HEAVY"]
}</v>
      </c>
      <c r="CO15" s="133">
        <v>5</v>
      </c>
      <c r="CP15" s="35"/>
      <c r="CQ15" s="35">
        <v>6</v>
      </c>
      <c r="CR15" s="35" t="s">
        <v>3276</v>
      </c>
      <c r="CS15" s="5">
        <v>4</v>
      </c>
      <c r="CT15" s="5">
        <v>3</v>
      </c>
      <c r="CU15" s="5">
        <v>3</v>
      </c>
      <c r="CV15" s="5">
        <v>1</v>
      </c>
      <c r="CW15" s="5">
        <v>0</v>
      </c>
      <c r="CX15" s="137" t="str">
        <f t="shared" si="1"/>
        <v>"PALADIN-13" : {
"Capacities":[],
"SpellsNb": 6,
"SpellsNbBonus": "CHA",
"Locations": {
"1":4,
"2":3,
"3":3,
"4":1,
"5":0}
}</v>
      </c>
      <c r="CY15" s="5">
        <v>5</v>
      </c>
      <c r="CZ15" s="35"/>
      <c r="DA15" s="5">
        <v>8</v>
      </c>
      <c r="DB15" s="5">
        <v>4</v>
      </c>
      <c r="DC15" s="5">
        <v>3</v>
      </c>
      <c r="DD15" s="5">
        <v>3</v>
      </c>
      <c r="DE15" s="5">
        <v>1</v>
      </c>
      <c r="DF15" s="5">
        <v>0</v>
      </c>
      <c r="DG15" s="5" t="str">
        <f t="shared" si="2"/>
        <v>"PROWLER-13" : {
"Capacities":[],
"SpellsNb":8,
"Locations": {
"1":4,
"2":3,
"3":3,
"4":1,
"5":0}
}</v>
      </c>
      <c r="DH15" s="133">
        <v>5</v>
      </c>
      <c r="DI15" s="5" t="s">
        <v>1005</v>
      </c>
      <c r="DJ15" s="35" t="s">
        <v>3001</v>
      </c>
      <c r="DK15" s="92">
        <v>4</v>
      </c>
      <c r="DL15" s="92">
        <v>9</v>
      </c>
      <c r="DM15" s="92">
        <v>4</v>
      </c>
      <c r="DN15" s="92">
        <v>3</v>
      </c>
      <c r="DO15" s="92">
        <v>2</v>
      </c>
      <c r="DP15" s="92">
        <v>0</v>
      </c>
      <c r="DQ15" s="134" t="str">
        <f t="shared" si="3"/>
        <v>"WILY-13" : {
"Capacities":["Capacité de l'archétype de roublard"],
"BonusAttack": "7d6",
"MinorSpellsNb": 4,
"SpellsNb": 9,
"Locations": {
"1":4,
"2":3,
"3":2,
"4":0
}
}</v>
      </c>
      <c r="DR15" s="5">
        <v>5</v>
      </c>
      <c r="DS15" s="35" t="s">
        <v>2991</v>
      </c>
      <c r="DT15" s="5">
        <v>4</v>
      </c>
      <c r="DU15" s="5">
        <v>12</v>
      </c>
      <c r="DV15" s="5">
        <v>3</v>
      </c>
      <c r="DW15" s="5">
        <v>5</v>
      </c>
      <c r="DX15" s="5">
        <v>6</v>
      </c>
      <c r="DY15" s="118" t="str">
        <f t="shared" si="4"/>
        <v>"WIZARD-13" : {
"Capacities":["Arcanum mystique (niveau 7)"],
"MinorSpellsNb": 4,
"SpellsNb": 12,
"Locations": {"5":3},
"Invocations": 6
}</v>
      </c>
    </row>
    <row r="16" spans="1:129" ht="15" customHeight="1">
      <c r="A16" s="126">
        <v>14</v>
      </c>
      <c r="B16" s="4">
        <v>5</v>
      </c>
      <c r="C16" s="32" t="s">
        <v>2976</v>
      </c>
      <c r="D16" s="4">
        <v>5</v>
      </c>
      <c r="E16" s="4">
        <v>3</v>
      </c>
      <c r="F16" s="174">
        <v>3</v>
      </c>
      <c r="G16" s="174" t="s">
        <v>4093</v>
      </c>
      <c r="H16" s="144" t="str">
        <f t="shared" si="5"/>
        <v>"BARBARIAN-14": {
"Capacities": ["Capacité de voie"],
"Specials": 5,
"Damages": 3,
"ArmourlessSpeed": 3,
"ArmourlessCategories": ["3_HEAVY"]
}</v>
      </c>
      <c r="I16" s="135">
        <v>5</v>
      </c>
      <c r="J16" s="32" t="s">
        <v>3077</v>
      </c>
      <c r="K16" s="4">
        <v>4</v>
      </c>
      <c r="L16" s="4">
        <v>18</v>
      </c>
      <c r="M16" s="32">
        <v>4</v>
      </c>
      <c r="N16" s="32">
        <v>3</v>
      </c>
      <c r="O16" s="32">
        <v>3</v>
      </c>
      <c r="P16" s="32">
        <v>3</v>
      </c>
      <c r="Q16" s="32">
        <v>2</v>
      </c>
      <c r="R16" s="32">
        <v>1</v>
      </c>
      <c r="S16" s="32">
        <v>1</v>
      </c>
      <c r="T16" s="32">
        <v>0</v>
      </c>
      <c r="U16" s="32">
        <v>0</v>
      </c>
      <c r="V16" s="134" t="str">
        <f t="shared" si="6"/>
        <v>"BARD-14" : {
"Capacities":["Secrets magiques", "Capacité de collège bardique"],
"MinorSpellsNb": 4,
"SpellsNb": 18,
"Locations": {
"1":4,
"2":3,
"3":3,
"4":3,
"5":2,
"6":1,
"7":1,
"8":0,
"9":0}
}</v>
      </c>
      <c r="W16" s="93">
        <v>5</v>
      </c>
      <c r="X16" s="80" t="s">
        <v>3068</v>
      </c>
      <c r="Y16" s="93">
        <v>5</v>
      </c>
      <c r="Z16" s="80">
        <v>4</v>
      </c>
      <c r="AA16" s="80">
        <v>3</v>
      </c>
      <c r="AB16" s="80">
        <v>3</v>
      </c>
      <c r="AC16" s="80">
        <v>3</v>
      </c>
      <c r="AD16" s="80">
        <v>2</v>
      </c>
      <c r="AE16" s="80">
        <v>1</v>
      </c>
      <c r="AF16" s="80">
        <v>1</v>
      </c>
      <c r="AG16" s="80">
        <v>0</v>
      </c>
      <c r="AH16" s="80">
        <v>0</v>
      </c>
      <c r="AI16" s="82" t="str">
        <f t="shared" si="7"/>
        <v>"CLERK-14" : {
"Capacities":["Destruction des morts-vivants (FP 3)"],
"MinorSpellsNb": 5,
"Locations": {
"1":4,
"2":3,
"3":3,
"4":3,
"5":2,
"6":1,
"7":1,
"8":0,
"9":0}
}</v>
      </c>
      <c r="AJ16" s="135">
        <v>5</v>
      </c>
      <c r="AK16" s="32" t="s">
        <v>3059</v>
      </c>
      <c r="AL16" s="4">
        <v>4</v>
      </c>
      <c r="AM16" s="32">
        <v>4</v>
      </c>
      <c r="AN16" s="32">
        <v>3</v>
      </c>
      <c r="AO16" s="32">
        <v>3</v>
      </c>
      <c r="AP16" s="32">
        <v>3</v>
      </c>
      <c r="AQ16" s="32">
        <v>2</v>
      </c>
      <c r="AR16" s="32">
        <v>1</v>
      </c>
      <c r="AS16" s="32">
        <v>1</v>
      </c>
      <c r="AT16" s="32">
        <v>0</v>
      </c>
      <c r="AU16" s="32">
        <v>0</v>
      </c>
      <c r="AV16" s="134" t="str">
        <f t="shared" si="8"/>
        <v>"DRUID-14" : {
"Capacities":["Capacité de cercle druidique"],
"MinorSpellsNb": 4,
"Locations": {
"1":4,
"2":3,
"3":3,
"4":3,
"5":2,
"6":1,
"7":1,
"8":0,
"9":0}
}</v>
      </c>
      <c r="AW16" s="4">
        <v>5</v>
      </c>
      <c r="AX16" s="4">
        <v>14</v>
      </c>
      <c r="AY16" s="32" t="s">
        <v>3054</v>
      </c>
      <c r="AZ16" s="4">
        <v>6</v>
      </c>
      <c r="BA16" s="4">
        <v>13</v>
      </c>
      <c r="BB16" s="32">
        <v>4</v>
      </c>
      <c r="BC16" s="32">
        <v>3</v>
      </c>
      <c r="BD16" s="32">
        <v>3</v>
      </c>
      <c r="BE16" s="32">
        <v>3</v>
      </c>
      <c r="BF16" s="32">
        <v>2</v>
      </c>
      <c r="BG16" s="32">
        <v>1</v>
      </c>
      <c r="BH16" s="32">
        <v>1</v>
      </c>
      <c r="BI16" s="32">
        <v>0</v>
      </c>
      <c r="BJ16" s="32">
        <v>0</v>
      </c>
      <c r="BK16" s="35" t="str">
        <f t="shared" si="9"/>
        <v>"SORCERER-14" : {
"Capacities":["Capacité de l'origine magique"],
"MinorSpellsNb": 6,
"SpellsNb": 13,
"Specials": 14,
"Locations": {
"1":4,
"2":3,
"3":3,
"4":3,
"5":2,
"6":1,
"7":1,
"8":0,
"9":0}
}</v>
      </c>
      <c r="BL16" s="135">
        <v>5</v>
      </c>
      <c r="BM16" s="32" t="s">
        <v>2974</v>
      </c>
      <c r="BN16" s="93">
        <v>3</v>
      </c>
      <c r="BO16" s="93">
        <v>10</v>
      </c>
      <c r="BP16" s="93">
        <v>4</v>
      </c>
      <c r="BQ16" s="93">
        <v>3</v>
      </c>
      <c r="BR16" s="93">
        <v>2</v>
      </c>
      <c r="BS16" s="93">
        <v>0</v>
      </c>
      <c r="BT16" s="134" t="str">
        <f t="shared" si="10"/>
        <v>"WARRIOR-14" : {
"Capacities":["Amélioration de caractéristiques"],
"MinorSpellsNb": 3,
"SpellsNb": 10,
"Locations": {
"1":4,
"2":3,
"3":2,
"4":0}
}</v>
      </c>
      <c r="BU16" s="4">
        <v>5</v>
      </c>
      <c r="BV16" s="32" t="s">
        <v>3042</v>
      </c>
      <c r="BW16" s="4">
        <v>5</v>
      </c>
      <c r="BX16" s="4">
        <v>4</v>
      </c>
      <c r="BY16" s="4">
        <v>3</v>
      </c>
      <c r="BZ16" s="4">
        <v>3</v>
      </c>
      <c r="CA16" s="4">
        <v>3</v>
      </c>
      <c r="CB16" s="4">
        <v>2</v>
      </c>
      <c r="CC16" s="4">
        <v>1</v>
      </c>
      <c r="CD16" s="4">
        <v>1</v>
      </c>
      <c r="CE16" s="4">
        <v>0</v>
      </c>
      <c r="CF16" s="4">
        <v>0</v>
      </c>
      <c r="CG16" s="5" t="str">
        <f t="shared" si="0"/>
        <v>"MAGICIAN-14" : {
"Capacities":["Capacité de la tradition arcanique"],
"MinorSpellsNb": 5,
"Locations": {
"1":4,
"2":3,
"3":3,
"4":3,
"5":2,
"6":1,
"7":1,
"8":0,
"9":0}
}</v>
      </c>
      <c r="CH16" s="142">
        <v>5</v>
      </c>
      <c r="CI16" s="119" t="s">
        <v>169</v>
      </c>
      <c r="CJ16" s="119">
        <v>14</v>
      </c>
      <c r="CK16" s="174">
        <v>7.5</v>
      </c>
      <c r="CL16" s="174" t="s">
        <v>4095</v>
      </c>
      <c r="CM16" s="147" t="s">
        <v>3036</v>
      </c>
      <c r="CN16" s="130" t="str">
        <f t="shared" si="11"/>
        <v>"MONK-14" : {
"Capacities":["Âme de diamant"],
"Specials": 14,
"BonusAttack": "1d8",
"ArmourlessSpeed": 7.5,
"ArmourlessCategories": ["1_LIGHT", "2_MID", "3_HEAVY"]
}</v>
      </c>
      <c r="CO16" s="135">
        <v>5</v>
      </c>
      <c r="CP16" s="32" t="s">
        <v>3025</v>
      </c>
      <c r="CQ16" s="32">
        <v>7</v>
      </c>
      <c r="CR16" s="32" t="s">
        <v>3276</v>
      </c>
      <c r="CS16" s="4">
        <v>4</v>
      </c>
      <c r="CT16" s="4">
        <v>3</v>
      </c>
      <c r="CU16" s="4">
        <v>3</v>
      </c>
      <c r="CV16" s="4">
        <v>1</v>
      </c>
      <c r="CW16" s="4">
        <v>0</v>
      </c>
      <c r="CX16" s="137" t="str">
        <f t="shared" si="1"/>
        <v>"PALADIN-14" : {
"Capacities":["Contact purifiant"],
"SpellsNb": 7,
"SpellsNbBonus": "CHA",
"Locations": {
"1":4,
"2":3,
"3":3,
"4":1,
"5":0}
}</v>
      </c>
      <c r="CY16" s="4">
        <v>5</v>
      </c>
      <c r="CZ16" s="32" t="s">
        <v>3015</v>
      </c>
      <c r="DA16" s="4">
        <v>8</v>
      </c>
      <c r="DB16" s="4">
        <v>4</v>
      </c>
      <c r="DC16" s="4">
        <v>3</v>
      </c>
      <c r="DD16" s="4">
        <v>3</v>
      </c>
      <c r="DE16" s="4">
        <v>1</v>
      </c>
      <c r="DF16" s="4">
        <v>0</v>
      </c>
      <c r="DG16" s="5" t="str">
        <f t="shared" si="2"/>
        <v>"PROWLER-14" : {
"Capacities":["Amélioration de l'Ennemi juré", "Disparition"],
"SpellsNb":8,
"Locations": {
"1":4,
"2":3,
"3":3,
"4":1,
"5":0}
}</v>
      </c>
      <c r="DH16" s="135">
        <v>5</v>
      </c>
      <c r="DI16" s="4" t="s">
        <v>1005</v>
      </c>
      <c r="DJ16" s="32" t="s">
        <v>3003</v>
      </c>
      <c r="DK16" s="93">
        <v>4</v>
      </c>
      <c r="DL16" s="93">
        <v>10</v>
      </c>
      <c r="DM16" s="93">
        <v>4</v>
      </c>
      <c r="DN16" s="93">
        <v>3</v>
      </c>
      <c r="DO16" s="93">
        <v>2</v>
      </c>
      <c r="DP16" s="93">
        <v>0</v>
      </c>
      <c r="DQ16" s="134" t="str">
        <f t="shared" si="3"/>
        <v>"WILY-14" : {
"Capacities":["Ouïe fine"],
"BonusAttack": "7d6",
"MinorSpellsNb": 4,
"SpellsNb": 10,
"Locations": {
"1":4,
"2":3,
"3":2,
"4":0
}
}</v>
      </c>
      <c r="DR16" s="4">
        <v>5</v>
      </c>
      <c r="DS16" s="32" t="s">
        <v>2989</v>
      </c>
      <c r="DT16" s="4">
        <v>4</v>
      </c>
      <c r="DU16" s="4">
        <v>12</v>
      </c>
      <c r="DV16" s="4">
        <v>3</v>
      </c>
      <c r="DW16" s="4">
        <v>5</v>
      </c>
      <c r="DX16" s="4">
        <v>6</v>
      </c>
      <c r="DY16" s="118" t="str">
        <f t="shared" si="4"/>
        <v>"WIZARD-14" : {
"Capacities":["Capacité de patron d'Outremonde"],
"MinorSpellsNb": 4,
"SpellsNb": 12,
"Locations": {"5":3},
"Invocations": 6
}</v>
      </c>
    </row>
    <row r="17" spans="1:129" ht="15" customHeight="1">
      <c r="A17" s="125">
        <v>15</v>
      </c>
      <c r="B17" s="5">
        <v>5</v>
      </c>
      <c r="C17" s="35" t="s">
        <v>2981</v>
      </c>
      <c r="D17" s="5">
        <v>5</v>
      </c>
      <c r="E17" s="5">
        <v>3</v>
      </c>
      <c r="F17" s="173">
        <v>3</v>
      </c>
      <c r="G17" s="173" t="s">
        <v>4093</v>
      </c>
      <c r="H17" s="144" t="str">
        <f t="shared" si="5"/>
        <v>"BARBARIAN-15": {
"Capacities": ["Rage ininterrompue"],
"Specials": 5,
"Damages": 3,
"ArmourlessSpeed": 3,
"ArmourlessCategories": ["3_HEAVY"]
}</v>
      </c>
      <c r="I17" s="133">
        <v>5</v>
      </c>
      <c r="J17" s="35"/>
      <c r="K17" s="5">
        <v>4</v>
      </c>
      <c r="L17" s="5">
        <v>19</v>
      </c>
      <c r="M17" s="35">
        <v>4</v>
      </c>
      <c r="N17" s="35">
        <v>3</v>
      </c>
      <c r="O17" s="35">
        <v>3</v>
      </c>
      <c r="P17" s="35">
        <v>3</v>
      </c>
      <c r="Q17" s="35">
        <v>2</v>
      </c>
      <c r="R17" s="35">
        <v>1</v>
      </c>
      <c r="S17" s="35">
        <v>1</v>
      </c>
      <c r="T17" s="35">
        <v>1</v>
      </c>
      <c r="U17" s="35">
        <v>0</v>
      </c>
      <c r="V17" s="134" t="str">
        <f t="shared" si="6"/>
        <v>"BARD-15" : {
"Capacities":[],
"MinorSpellsNb": 4,
"SpellsNb": 19,
"Locations": {
"1":4,
"2":3,
"3":3,
"4":3,
"5":2,
"6":1,
"7":1,
"8":1,
"9":0}
}</v>
      </c>
      <c r="W17" s="92">
        <v>5</v>
      </c>
      <c r="X17" s="82"/>
      <c r="Y17" s="92">
        <v>5</v>
      </c>
      <c r="Z17" s="82">
        <v>4</v>
      </c>
      <c r="AA17" s="82">
        <v>3</v>
      </c>
      <c r="AB17" s="82">
        <v>3</v>
      </c>
      <c r="AC17" s="82">
        <v>3</v>
      </c>
      <c r="AD17" s="82">
        <v>2</v>
      </c>
      <c r="AE17" s="82">
        <v>1</v>
      </c>
      <c r="AF17" s="82">
        <v>1</v>
      </c>
      <c r="AG17" s="82">
        <v>1</v>
      </c>
      <c r="AH17" s="82">
        <v>0</v>
      </c>
      <c r="AI17" s="82" t="str">
        <f t="shared" si="7"/>
        <v>"CLERK-15" : {
"Capacities":[],
"MinorSpellsNb": 5,
"Locations": {
"1":4,
"2":3,
"3":3,
"4":3,
"5":2,
"6":1,
"7":1,
"8":1,
"9":0}
}</v>
      </c>
      <c r="AJ17" s="133">
        <v>5</v>
      </c>
      <c r="AK17" s="35"/>
      <c r="AL17" s="5">
        <v>4</v>
      </c>
      <c r="AM17" s="35">
        <v>4</v>
      </c>
      <c r="AN17" s="35">
        <v>3</v>
      </c>
      <c r="AO17" s="35">
        <v>3</v>
      </c>
      <c r="AP17" s="35">
        <v>3</v>
      </c>
      <c r="AQ17" s="35">
        <v>2</v>
      </c>
      <c r="AR17" s="35">
        <v>1</v>
      </c>
      <c r="AS17" s="35">
        <v>1</v>
      </c>
      <c r="AT17" s="35">
        <v>1</v>
      </c>
      <c r="AU17" s="35">
        <v>0</v>
      </c>
      <c r="AV17" s="134" t="str">
        <f t="shared" si="8"/>
        <v>"DRUID-15" : {
"Capacities":[],
"MinorSpellsNb": 4,
"Locations": {
"1":4,
"2":3,
"3":3,
"4":3,
"5":2,
"6":1,
"7":1,
"8":1,
"9":0}
}</v>
      </c>
      <c r="AW17" s="5">
        <v>5</v>
      </c>
      <c r="AX17" s="5">
        <v>15</v>
      </c>
      <c r="AY17" s="35"/>
      <c r="AZ17" s="5">
        <v>6</v>
      </c>
      <c r="BA17" s="5">
        <v>14</v>
      </c>
      <c r="BB17" s="35">
        <v>4</v>
      </c>
      <c r="BC17" s="35">
        <v>3</v>
      </c>
      <c r="BD17" s="35">
        <v>3</v>
      </c>
      <c r="BE17" s="35">
        <v>3</v>
      </c>
      <c r="BF17" s="35">
        <v>2</v>
      </c>
      <c r="BG17" s="35">
        <v>1</v>
      </c>
      <c r="BH17" s="35">
        <v>1</v>
      </c>
      <c r="BI17" s="35">
        <v>1</v>
      </c>
      <c r="BJ17" s="35">
        <v>0</v>
      </c>
      <c r="BK17" s="35" t="str">
        <f t="shared" si="9"/>
        <v>"SORCERER-15" : {
"Capacities":[],
"MinorSpellsNb": 6,
"SpellsNb": 14,
"Specials": 15,
"Locations": {
"1":4,
"2":3,
"3":3,
"4":3,
"5":2,
"6":1,
"7":1,
"8":1,
"9":0}
}</v>
      </c>
      <c r="BL17" s="133">
        <v>5</v>
      </c>
      <c r="BM17" s="35" t="s">
        <v>3048</v>
      </c>
      <c r="BN17" s="92">
        <v>3</v>
      </c>
      <c r="BO17" s="92">
        <v>10</v>
      </c>
      <c r="BP17" s="92">
        <v>4</v>
      </c>
      <c r="BQ17" s="92">
        <v>3</v>
      </c>
      <c r="BR17" s="92">
        <v>2</v>
      </c>
      <c r="BS17" s="92">
        <v>0</v>
      </c>
      <c r="BT17" s="134" t="str">
        <f t="shared" si="10"/>
        <v>"WARRIOR-15" : {
"Capacities":["Capacité de l'archétype martial"],
"MinorSpellsNb": 3,
"SpellsNb": 10,
"Locations": {
"1":4,
"2":3,
"3":2,
"4":0}
}</v>
      </c>
      <c r="BU17" s="5">
        <v>5</v>
      </c>
      <c r="BV17" s="35"/>
      <c r="BW17" s="5">
        <v>5</v>
      </c>
      <c r="BX17" s="5">
        <v>4</v>
      </c>
      <c r="BY17" s="5">
        <v>3</v>
      </c>
      <c r="BZ17" s="5">
        <v>3</v>
      </c>
      <c r="CA17" s="5">
        <v>3</v>
      </c>
      <c r="CB17" s="5">
        <v>2</v>
      </c>
      <c r="CC17" s="5">
        <v>1</v>
      </c>
      <c r="CD17" s="5">
        <v>1</v>
      </c>
      <c r="CE17" s="5">
        <v>1</v>
      </c>
      <c r="CF17" s="5">
        <v>0</v>
      </c>
      <c r="CG17" s="5" t="str">
        <f t="shared" si="0"/>
        <v>"MAGICIAN-15" : {
"Capacities":[],
"MinorSpellsNb": 5,
"Locations": {
"1":4,
"2":3,
"3":3,
"4":3,
"5":2,
"6":1,
"7":1,
"8":1,
"9":0}
}</v>
      </c>
      <c r="CH17" s="141">
        <v>5</v>
      </c>
      <c r="CI17" s="117" t="s">
        <v>169</v>
      </c>
      <c r="CJ17" s="117">
        <v>15</v>
      </c>
      <c r="CK17" s="173">
        <v>7.5</v>
      </c>
      <c r="CL17" s="173" t="s">
        <v>4095</v>
      </c>
      <c r="CM17" s="146" t="s">
        <v>3037</v>
      </c>
      <c r="CN17" s="130" t="str">
        <f t="shared" si="11"/>
        <v>"MONK-15" : {
"Capacities":["Jeunesse éternelle"],
"Specials": 15,
"BonusAttack": "1d8",
"ArmourlessSpeed": 7.5,
"ArmourlessCategories": ["1_LIGHT", "2_MID", "3_HEAVY"]
}</v>
      </c>
      <c r="CO17" s="133">
        <v>5</v>
      </c>
      <c r="CP17" s="35" t="s">
        <v>3022</v>
      </c>
      <c r="CQ17" s="35">
        <v>7</v>
      </c>
      <c r="CR17" s="35" t="s">
        <v>3276</v>
      </c>
      <c r="CS17" s="5">
        <v>4</v>
      </c>
      <c r="CT17" s="5">
        <v>3</v>
      </c>
      <c r="CU17" s="5">
        <v>3</v>
      </c>
      <c r="CV17" s="5">
        <v>2</v>
      </c>
      <c r="CW17" s="5">
        <v>0</v>
      </c>
      <c r="CX17" s="137" t="str">
        <f t="shared" si="1"/>
        <v>"PALADIN-15" : {
"Capacities":["Capacité de serment sacré"],
"SpellsNb": 7,
"SpellsNbBonus": "CHA",
"Locations": {
"1":4,
"2":3,
"3":3,
"4":2,
"5":0}
}</v>
      </c>
      <c r="CY17" s="5">
        <v>5</v>
      </c>
      <c r="CZ17" s="35" t="s">
        <v>3012</v>
      </c>
      <c r="DA17" s="5">
        <v>9</v>
      </c>
      <c r="DB17" s="5">
        <v>4</v>
      </c>
      <c r="DC17" s="5">
        <v>3</v>
      </c>
      <c r="DD17" s="5">
        <v>3</v>
      </c>
      <c r="DE17" s="5">
        <v>2</v>
      </c>
      <c r="DF17" s="5">
        <v>0</v>
      </c>
      <c r="DG17" s="5" t="str">
        <f t="shared" si="2"/>
        <v>"PROWLER-15" : {
"Capacities":["Capacité de l'archétype de rôdeur"],
"SpellsNb":9,
"Locations": {
"1":4,
"2":3,
"3":3,
"4":2,
"5":0}
}</v>
      </c>
      <c r="DH17" s="133">
        <v>5</v>
      </c>
      <c r="DI17" s="5" t="s">
        <v>1006</v>
      </c>
      <c r="DJ17" s="35" t="s">
        <v>3004</v>
      </c>
      <c r="DK17" s="92">
        <v>4</v>
      </c>
      <c r="DL17" s="92">
        <v>10</v>
      </c>
      <c r="DM17" s="92">
        <v>4</v>
      </c>
      <c r="DN17" s="92">
        <v>3</v>
      </c>
      <c r="DO17" s="92">
        <v>2</v>
      </c>
      <c r="DP17" s="92">
        <v>0</v>
      </c>
      <c r="DQ17" s="134" t="str">
        <f t="shared" si="3"/>
        <v>"WILY-15" : {
"Capacities":["Esprit impénétrable"],
"BonusAttack": "8d6",
"MinorSpellsNb": 4,
"SpellsNb": 10,
"Locations": {
"1":4,
"2":3,
"3":2,
"4":0
}
}</v>
      </c>
      <c r="DR17" s="5">
        <v>5</v>
      </c>
      <c r="DS17" s="35" t="s">
        <v>2992</v>
      </c>
      <c r="DT17" s="5">
        <v>4</v>
      </c>
      <c r="DU17" s="5">
        <v>13</v>
      </c>
      <c r="DV17" s="5">
        <v>3</v>
      </c>
      <c r="DW17" s="5">
        <v>5</v>
      </c>
      <c r="DX17" s="5">
        <v>7</v>
      </c>
      <c r="DY17" s="118" t="str">
        <f t="shared" si="4"/>
        <v>"WIZARD-15" : {
"Capacities":["Arcanum mystique (niveau 8)"],
"MinorSpellsNb": 4,
"SpellsNb": 13,
"Locations": {"5":3},
"Invocations": 7
}</v>
      </c>
    </row>
    <row r="18" spans="1:129" ht="15" customHeight="1">
      <c r="A18" s="126">
        <v>16</v>
      </c>
      <c r="B18" s="4">
        <v>5</v>
      </c>
      <c r="C18" s="32" t="s">
        <v>2974</v>
      </c>
      <c r="D18" s="4">
        <v>5</v>
      </c>
      <c r="E18" s="4">
        <v>4</v>
      </c>
      <c r="F18" s="174">
        <v>3</v>
      </c>
      <c r="G18" s="174" t="s">
        <v>4093</v>
      </c>
      <c r="H18" s="144" t="str">
        <f t="shared" si="5"/>
        <v>"BARBARIAN-16": {
"Capacities": ["Amélioration de caractéristiques"],
"Specials": 5,
"Damages": 4,
"ArmourlessSpeed": 3,
"ArmourlessCategories": ["3_HEAVY"]
}</v>
      </c>
      <c r="I18" s="135">
        <v>5</v>
      </c>
      <c r="J18" s="32" t="s">
        <v>2974</v>
      </c>
      <c r="K18" s="4">
        <v>4</v>
      </c>
      <c r="L18" s="4">
        <v>19</v>
      </c>
      <c r="M18" s="32">
        <v>4</v>
      </c>
      <c r="N18" s="32">
        <v>3</v>
      </c>
      <c r="O18" s="32">
        <v>3</v>
      </c>
      <c r="P18" s="32">
        <v>3</v>
      </c>
      <c r="Q18" s="32">
        <v>2</v>
      </c>
      <c r="R18" s="32">
        <v>1</v>
      </c>
      <c r="S18" s="32">
        <v>1</v>
      </c>
      <c r="T18" s="32">
        <v>1</v>
      </c>
      <c r="U18" s="32">
        <v>0</v>
      </c>
      <c r="V18" s="134" t="str">
        <f t="shared" si="6"/>
        <v>"BARD-16" : {
"Capacities":["Amélioration de caractéristiques"],
"MinorSpellsNb": 4,
"SpellsNb": 19,
"Locations": {
"1":4,
"2":3,
"3":3,
"4":3,
"5":2,
"6":1,
"7":1,
"8":1,
"9":0}
}</v>
      </c>
      <c r="W18" s="93">
        <v>5</v>
      </c>
      <c r="X18" s="80" t="s">
        <v>2974</v>
      </c>
      <c r="Y18" s="93">
        <v>5</v>
      </c>
      <c r="Z18" s="80">
        <v>4</v>
      </c>
      <c r="AA18" s="80">
        <v>3</v>
      </c>
      <c r="AB18" s="80">
        <v>3</v>
      </c>
      <c r="AC18" s="80">
        <v>3</v>
      </c>
      <c r="AD18" s="80">
        <v>2</v>
      </c>
      <c r="AE18" s="80">
        <v>1</v>
      </c>
      <c r="AF18" s="80">
        <v>1</v>
      </c>
      <c r="AG18" s="80">
        <v>1</v>
      </c>
      <c r="AH18" s="80">
        <v>0</v>
      </c>
      <c r="AI18" s="82" t="str">
        <f t="shared" si="7"/>
        <v>"CLERK-16" : {
"Capacities":["Amélioration de caractéristiques"],
"MinorSpellsNb": 5,
"Locations": {
"1":4,
"2":3,
"3":3,
"4":3,
"5":2,
"6":1,
"7":1,
"8":1,
"9":0}
}</v>
      </c>
      <c r="AJ18" s="135">
        <v>5</v>
      </c>
      <c r="AK18" s="32" t="s">
        <v>2974</v>
      </c>
      <c r="AL18" s="4">
        <v>4</v>
      </c>
      <c r="AM18" s="32">
        <v>4</v>
      </c>
      <c r="AN18" s="32">
        <v>3</v>
      </c>
      <c r="AO18" s="32">
        <v>3</v>
      </c>
      <c r="AP18" s="32">
        <v>3</v>
      </c>
      <c r="AQ18" s="32">
        <v>2</v>
      </c>
      <c r="AR18" s="32">
        <v>1</v>
      </c>
      <c r="AS18" s="32">
        <v>1</v>
      </c>
      <c r="AT18" s="32">
        <v>1</v>
      </c>
      <c r="AU18" s="32">
        <v>0</v>
      </c>
      <c r="AV18" s="134" t="str">
        <f t="shared" si="8"/>
        <v>"DRUID-16" : {
"Capacities":["Amélioration de caractéristiques"],
"MinorSpellsNb": 4,
"Locations": {
"1":4,
"2":3,
"3":3,
"4":3,
"5":2,
"6":1,
"7":1,
"8":1,
"9":0}
}</v>
      </c>
      <c r="AW18" s="4">
        <v>5</v>
      </c>
      <c r="AX18" s="4">
        <v>16</v>
      </c>
      <c r="AY18" s="32" t="s">
        <v>2974</v>
      </c>
      <c r="AZ18" s="4">
        <v>6</v>
      </c>
      <c r="BA18" s="4">
        <v>14</v>
      </c>
      <c r="BB18" s="32">
        <v>4</v>
      </c>
      <c r="BC18" s="32">
        <v>3</v>
      </c>
      <c r="BD18" s="32">
        <v>3</v>
      </c>
      <c r="BE18" s="32">
        <v>3</v>
      </c>
      <c r="BF18" s="32">
        <v>2</v>
      </c>
      <c r="BG18" s="32">
        <v>1</v>
      </c>
      <c r="BH18" s="32">
        <v>1</v>
      </c>
      <c r="BI18" s="32">
        <v>1</v>
      </c>
      <c r="BJ18" s="32">
        <v>0</v>
      </c>
      <c r="BK18" s="35" t="str">
        <f t="shared" si="9"/>
        <v>"SORCERER-16" : {
"Capacities":["Amélioration de caractéristiques"],
"MinorSpellsNb": 6,
"SpellsNb": 14,
"Specials": 16,
"Locations": {
"1":4,
"2":3,
"3":3,
"4":3,
"5":2,
"6":1,
"7":1,
"8":1,
"9":0}
}</v>
      </c>
      <c r="BL18" s="135">
        <v>5</v>
      </c>
      <c r="BM18" s="32" t="s">
        <v>2974</v>
      </c>
      <c r="BN18" s="93">
        <v>3</v>
      </c>
      <c r="BO18" s="93">
        <v>11</v>
      </c>
      <c r="BP18" s="93">
        <v>4</v>
      </c>
      <c r="BQ18" s="93">
        <v>3</v>
      </c>
      <c r="BR18" s="93">
        <v>3</v>
      </c>
      <c r="BS18" s="93">
        <v>0</v>
      </c>
      <c r="BT18" s="134" t="str">
        <f t="shared" si="10"/>
        <v>"WARRIOR-16" : {
"Capacities":["Amélioration de caractéristiques"],
"MinorSpellsNb": 3,
"SpellsNb": 11,
"Locations": {
"1":4,
"2":3,
"3":3,
"4":0}
}</v>
      </c>
      <c r="BU18" s="4">
        <v>5</v>
      </c>
      <c r="BV18" s="32" t="s">
        <v>2974</v>
      </c>
      <c r="BW18" s="4">
        <v>5</v>
      </c>
      <c r="BX18" s="4">
        <v>4</v>
      </c>
      <c r="BY18" s="4">
        <v>3</v>
      </c>
      <c r="BZ18" s="4">
        <v>3</v>
      </c>
      <c r="CA18" s="4">
        <v>3</v>
      </c>
      <c r="CB18" s="4">
        <v>2</v>
      </c>
      <c r="CC18" s="4">
        <v>1</v>
      </c>
      <c r="CD18" s="4">
        <v>1</v>
      </c>
      <c r="CE18" s="4">
        <v>1</v>
      </c>
      <c r="CF18" s="4">
        <v>0</v>
      </c>
      <c r="CG18" s="5" t="str">
        <f t="shared" si="0"/>
        <v>"MAGICIAN-16" : {
"Capacities":["Amélioration de caractéristiques"],
"MinorSpellsNb": 5,
"Locations": {
"1":4,
"2":3,
"3":3,
"4":3,
"5":2,
"6":1,
"7":1,
"8":1,
"9":0}
}</v>
      </c>
      <c r="CH18" s="142">
        <v>5</v>
      </c>
      <c r="CI18" s="119" t="s">
        <v>169</v>
      </c>
      <c r="CJ18" s="119">
        <v>16</v>
      </c>
      <c r="CK18" s="174">
        <v>7.5</v>
      </c>
      <c r="CL18" s="174" t="s">
        <v>4095</v>
      </c>
      <c r="CM18" s="147" t="s">
        <v>2974</v>
      </c>
      <c r="CN18" s="130" t="str">
        <f t="shared" si="11"/>
        <v>"MONK-16" : {
"Capacities":["Amélioration de caractéristiques"],
"Specials": 16,
"BonusAttack": "1d8",
"ArmourlessSpeed": 7.5,
"ArmourlessCategories": ["1_LIGHT", "2_MID", "3_HEAVY"]
}</v>
      </c>
      <c r="CO18" s="135">
        <v>5</v>
      </c>
      <c r="CP18" s="32" t="s">
        <v>2974</v>
      </c>
      <c r="CQ18" s="32">
        <v>8</v>
      </c>
      <c r="CR18" s="32" t="s">
        <v>3276</v>
      </c>
      <c r="CS18" s="4">
        <v>4</v>
      </c>
      <c r="CT18" s="4">
        <v>3</v>
      </c>
      <c r="CU18" s="4">
        <v>3</v>
      </c>
      <c r="CV18" s="4">
        <v>2</v>
      </c>
      <c r="CW18" s="4">
        <v>0</v>
      </c>
      <c r="CX18" s="137" t="str">
        <f t="shared" si="1"/>
        <v>"PALADIN-16" : {
"Capacities":["Amélioration de caractéristiques"],
"SpellsNb": 8,
"SpellsNbBonus": "CHA",
"Locations": {
"1":4,
"2":3,
"3":3,
"4":2,
"5":0}
}</v>
      </c>
      <c r="CY18" s="4">
        <v>5</v>
      </c>
      <c r="CZ18" s="32" t="s">
        <v>2974</v>
      </c>
      <c r="DA18" s="4">
        <v>9</v>
      </c>
      <c r="DB18" s="4">
        <v>4</v>
      </c>
      <c r="DC18" s="4">
        <v>3</v>
      </c>
      <c r="DD18" s="4">
        <v>3</v>
      </c>
      <c r="DE18" s="4">
        <v>2</v>
      </c>
      <c r="DF18" s="4">
        <v>0</v>
      </c>
      <c r="DG18" s="5" t="str">
        <f t="shared" si="2"/>
        <v>"PROWLER-16" : {
"Capacities":["Amélioration de caractéristiques"],
"SpellsNb":9,
"Locations": {
"1":4,
"2":3,
"3":3,
"4":2,
"5":0}
}</v>
      </c>
      <c r="DH18" s="135">
        <v>5</v>
      </c>
      <c r="DI18" s="4" t="s">
        <v>1006</v>
      </c>
      <c r="DJ18" s="32" t="s">
        <v>2974</v>
      </c>
      <c r="DK18" s="93">
        <v>4</v>
      </c>
      <c r="DL18" s="93">
        <v>11</v>
      </c>
      <c r="DM18" s="93">
        <v>4</v>
      </c>
      <c r="DN18" s="93">
        <v>3</v>
      </c>
      <c r="DO18" s="93">
        <v>3</v>
      </c>
      <c r="DP18" s="93">
        <v>0</v>
      </c>
      <c r="DQ18" s="134" t="str">
        <f t="shared" si="3"/>
        <v>"WILY-16" : {
"Capacities":["Amélioration de caractéristiques"],
"BonusAttack": "8d6",
"MinorSpellsNb": 4,
"SpellsNb": 11,
"Locations": {
"1":4,
"2":3,
"3":3,
"4":0
}
}</v>
      </c>
      <c r="DR18" s="4">
        <v>5</v>
      </c>
      <c r="DS18" s="32" t="s">
        <v>2974</v>
      </c>
      <c r="DT18" s="4">
        <v>4</v>
      </c>
      <c r="DU18" s="4">
        <v>13</v>
      </c>
      <c r="DV18" s="4">
        <v>3</v>
      </c>
      <c r="DW18" s="4">
        <v>5</v>
      </c>
      <c r="DX18" s="4">
        <v>7</v>
      </c>
      <c r="DY18" s="118" t="str">
        <f t="shared" si="4"/>
        <v>"WIZARD-16" : {
"Capacities":["Amélioration de caractéristiques"],
"MinorSpellsNb": 4,
"SpellsNb": 13,
"Locations": {"5":3},
"Invocations": 7
}</v>
      </c>
    </row>
    <row r="19" spans="1:129" ht="15" customHeight="1">
      <c r="A19" s="125">
        <v>17</v>
      </c>
      <c r="B19" s="5">
        <v>6</v>
      </c>
      <c r="C19" s="35" t="s">
        <v>2982</v>
      </c>
      <c r="D19" s="5">
        <v>6</v>
      </c>
      <c r="E19" s="5">
        <v>4</v>
      </c>
      <c r="F19" s="173">
        <v>3</v>
      </c>
      <c r="G19" s="173" t="s">
        <v>4093</v>
      </c>
      <c r="H19" s="144" t="str">
        <f t="shared" si="5"/>
        <v>"BARBARIAN-17": {
"Capacities": ["Critique brutal (3 dés)"],
"Specials": 6,
"Damages": 4,
"ArmourlessSpeed": 3,
"ArmourlessCategories": ["3_HEAVY"]
}</v>
      </c>
      <c r="I19" s="133">
        <v>6</v>
      </c>
      <c r="J19" s="35"/>
      <c r="K19" s="5">
        <v>4</v>
      </c>
      <c r="L19" s="5">
        <v>20</v>
      </c>
      <c r="M19" s="35">
        <v>4</v>
      </c>
      <c r="N19" s="35">
        <v>3</v>
      </c>
      <c r="O19" s="35">
        <v>3</v>
      </c>
      <c r="P19" s="35">
        <v>3</v>
      </c>
      <c r="Q19" s="35">
        <v>2</v>
      </c>
      <c r="R19" s="35">
        <v>1</v>
      </c>
      <c r="S19" s="35">
        <v>1</v>
      </c>
      <c r="T19" s="35">
        <v>1</v>
      </c>
      <c r="U19" s="35">
        <v>1</v>
      </c>
      <c r="V19" s="134" t="str">
        <f t="shared" si="6"/>
        <v>"BARD-17" : {
"Capacities":[],
"MinorSpellsNb": 4,
"SpellsNb": 20,
"Locations": {
"1":4,
"2":3,
"3":3,
"4":3,
"5":2,
"6":1,
"7":1,
"8":1,
"9":1}
}</v>
      </c>
      <c r="W19" s="92">
        <v>6</v>
      </c>
      <c r="X19" s="82" t="s">
        <v>3069</v>
      </c>
      <c r="Y19" s="92">
        <v>5</v>
      </c>
      <c r="Z19" s="82">
        <v>4</v>
      </c>
      <c r="AA19" s="82">
        <v>3</v>
      </c>
      <c r="AB19" s="82">
        <v>3</v>
      </c>
      <c r="AC19" s="82">
        <v>3</v>
      </c>
      <c r="AD19" s="82">
        <v>2</v>
      </c>
      <c r="AE19" s="82">
        <v>1</v>
      </c>
      <c r="AF19" s="82">
        <v>1</v>
      </c>
      <c r="AG19" s="82">
        <v>1</v>
      </c>
      <c r="AH19" s="82">
        <v>1</v>
      </c>
      <c r="AI19" s="82" t="str">
        <f t="shared" si="7"/>
        <v>"CLERK-17" : {
"Capacities":["Destruction des morts-vivants (FP 4)", "Capacité de domaine divin"],
"MinorSpellsNb": 5,
"Locations": {
"1":4,
"2":3,
"3":3,
"4":3,
"5":2,
"6":1,
"7":1,
"8":1,
"9":1}
}</v>
      </c>
      <c r="AJ19" s="133">
        <v>6</v>
      </c>
      <c r="AK19" s="35"/>
      <c r="AL19" s="5">
        <v>4</v>
      </c>
      <c r="AM19" s="35">
        <v>4</v>
      </c>
      <c r="AN19" s="35">
        <v>3</v>
      </c>
      <c r="AO19" s="35">
        <v>3</v>
      </c>
      <c r="AP19" s="35">
        <v>3</v>
      </c>
      <c r="AQ19" s="35">
        <v>2</v>
      </c>
      <c r="AR19" s="35">
        <v>1</v>
      </c>
      <c r="AS19" s="35">
        <v>1</v>
      </c>
      <c r="AT19" s="35">
        <v>1</v>
      </c>
      <c r="AU19" s="35">
        <v>1</v>
      </c>
      <c r="AV19" s="134" t="str">
        <f t="shared" si="8"/>
        <v>"DRUID-17" : {
"Capacities":[],
"MinorSpellsNb": 4,
"Locations": {
"1":4,
"2":3,
"3":3,
"4":3,
"5":2,
"6":1,
"7":1,
"8":1,
"9":1}
}</v>
      </c>
      <c r="AW19" s="5">
        <v>6</v>
      </c>
      <c r="AX19" s="5">
        <v>17</v>
      </c>
      <c r="AY19" s="35" t="s">
        <v>3053</v>
      </c>
      <c r="AZ19" s="5">
        <v>6</v>
      </c>
      <c r="BA19" s="5">
        <v>15</v>
      </c>
      <c r="BB19" s="35">
        <v>4</v>
      </c>
      <c r="BC19" s="35">
        <v>3</v>
      </c>
      <c r="BD19" s="35">
        <v>3</v>
      </c>
      <c r="BE19" s="35">
        <v>3</v>
      </c>
      <c r="BF19" s="35">
        <v>2</v>
      </c>
      <c r="BG19" s="35">
        <v>1</v>
      </c>
      <c r="BH19" s="35">
        <v>1</v>
      </c>
      <c r="BI19" s="35">
        <v>1</v>
      </c>
      <c r="BJ19" s="35">
        <v>1</v>
      </c>
      <c r="BK19" s="35" t="str">
        <f t="shared" si="9"/>
        <v>"SORCERER-17" : {
"Capacities":["Métamagie"],
"MinorSpellsNb": 6,
"SpellsNb": 15,
"Specials": 17,
"Locations": {
"1":4,
"2":3,
"3":3,
"4":3,
"5":2,
"6":1,
"7":1,
"8":1,
"9":1}
}</v>
      </c>
      <c r="BL19" s="133">
        <v>6</v>
      </c>
      <c r="BM19" s="35"/>
      <c r="BN19" s="92">
        <v>3</v>
      </c>
      <c r="BO19" s="92">
        <v>11</v>
      </c>
      <c r="BP19" s="92">
        <v>4</v>
      </c>
      <c r="BQ19" s="92">
        <v>3</v>
      </c>
      <c r="BR19" s="92">
        <v>3</v>
      </c>
      <c r="BS19" s="92">
        <v>0</v>
      </c>
      <c r="BT19" s="134" t="str">
        <f t="shared" si="10"/>
        <v>"WARRIOR-17" : {
"Capacities":[],
"MinorSpellsNb": 3,
"SpellsNb": 11,
"Locations": {
"1":4,
"2":3,
"3":3,
"4":0}
}</v>
      </c>
      <c r="BU19" s="5">
        <v>6</v>
      </c>
      <c r="BV19" s="35"/>
      <c r="BW19" s="5">
        <v>5</v>
      </c>
      <c r="BX19" s="5">
        <v>4</v>
      </c>
      <c r="BY19" s="5">
        <v>3</v>
      </c>
      <c r="BZ19" s="5">
        <v>3</v>
      </c>
      <c r="CA19" s="5">
        <v>3</v>
      </c>
      <c r="CB19" s="5">
        <v>2</v>
      </c>
      <c r="CC19" s="5">
        <v>1</v>
      </c>
      <c r="CD19" s="5">
        <v>1</v>
      </c>
      <c r="CE19" s="5">
        <v>1</v>
      </c>
      <c r="CF19" s="5">
        <v>1</v>
      </c>
      <c r="CG19" s="5" t="str">
        <f t="shared" si="0"/>
        <v>"MAGICIAN-17" : {
"Capacities":[],
"MinorSpellsNb": 5,
"Locations": {
"1":4,
"2":3,
"3":3,
"4":3,
"5":2,
"6":1,
"7":1,
"8":1,
"9":1}
}</v>
      </c>
      <c r="CH19" s="141">
        <v>6</v>
      </c>
      <c r="CI19" s="117" t="s">
        <v>173</v>
      </c>
      <c r="CJ19" s="117">
        <v>17</v>
      </c>
      <c r="CK19" s="173">
        <v>7.5</v>
      </c>
      <c r="CL19" s="173" t="s">
        <v>4095</v>
      </c>
      <c r="CM19" s="146" t="s">
        <v>3034</v>
      </c>
      <c r="CN19" s="130" t="str">
        <f t="shared" si="11"/>
        <v>"MONK-17" : {
"Capacities":["Capacité de la tradition monastique"],
"Specials": 17,
"BonusAttack": "1d10",
"ArmourlessSpeed": 7.5,
"ArmourlessCategories": ["1_LIGHT", "2_MID", "3_HEAVY"]
}</v>
      </c>
      <c r="CO19" s="133">
        <v>6</v>
      </c>
      <c r="CP19" s="35"/>
      <c r="CQ19" s="35">
        <v>8</v>
      </c>
      <c r="CR19" s="35" t="s">
        <v>3276</v>
      </c>
      <c r="CS19" s="5">
        <v>4</v>
      </c>
      <c r="CT19" s="5">
        <v>3</v>
      </c>
      <c r="CU19" s="5">
        <v>3</v>
      </c>
      <c r="CV19" s="5">
        <v>3</v>
      </c>
      <c r="CW19" s="5">
        <v>1</v>
      </c>
      <c r="CX19" s="137" t="str">
        <f t="shared" si="1"/>
        <v>"PALADIN-17" : {
"Capacities":[],
"SpellsNb": 8,
"SpellsNbBonus": "CHA",
"Locations": {
"1":4,
"2":3,
"3":3,
"4":3,
"5":1}
}</v>
      </c>
      <c r="CY19" s="5">
        <v>6</v>
      </c>
      <c r="CZ19" s="35"/>
      <c r="DA19" s="5">
        <v>10</v>
      </c>
      <c r="DB19" s="5">
        <v>4</v>
      </c>
      <c r="DC19" s="5">
        <v>3</v>
      </c>
      <c r="DD19" s="5">
        <v>3</v>
      </c>
      <c r="DE19" s="5">
        <v>3</v>
      </c>
      <c r="DF19" s="5">
        <v>1</v>
      </c>
      <c r="DG19" s="5" t="str">
        <f t="shared" si="2"/>
        <v>"PROWLER-17" : {
"Capacities":[],
"SpellsNb":10,
"Locations": {
"1":4,
"2":3,
"3":3,
"4":3,
"5":1}
}</v>
      </c>
      <c r="DH19" s="133">
        <v>6</v>
      </c>
      <c r="DI19" s="5" t="s">
        <v>1008</v>
      </c>
      <c r="DJ19" s="35" t="s">
        <v>3001</v>
      </c>
      <c r="DK19" s="92">
        <v>4</v>
      </c>
      <c r="DL19" s="92">
        <v>11</v>
      </c>
      <c r="DM19" s="92">
        <v>4</v>
      </c>
      <c r="DN19" s="92">
        <v>3</v>
      </c>
      <c r="DO19" s="92">
        <v>3</v>
      </c>
      <c r="DP19" s="92">
        <v>0</v>
      </c>
      <c r="DQ19" s="134" t="str">
        <f t="shared" si="3"/>
        <v>"WILY-17" : {
"Capacities":["Capacité de l'archétype de roublard"],
"BonusAttack": "9d6",
"MinorSpellsNb": 4,
"SpellsNb": 11,
"Locations": {
"1":4,
"2":3,
"3":3,
"4":0
}
}</v>
      </c>
      <c r="DR19" s="5">
        <v>6</v>
      </c>
      <c r="DS19" s="35" t="s">
        <v>2993</v>
      </c>
      <c r="DT19" s="5">
        <v>4</v>
      </c>
      <c r="DU19" s="5">
        <v>14</v>
      </c>
      <c r="DV19" s="5">
        <v>4</v>
      </c>
      <c r="DW19" s="5">
        <v>5</v>
      </c>
      <c r="DX19" s="5">
        <v>7</v>
      </c>
      <c r="DY19" s="118" t="str">
        <f t="shared" si="4"/>
        <v>"WIZARD-17" : {
"Capacities":["Arcanum mystique (niveau 9)"],
"MinorSpellsNb": 4,
"SpellsNb": 14,
"Locations": {"5":4},
"Invocations": 7
}</v>
      </c>
    </row>
    <row r="20" spans="1:129" ht="15" customHeight="1">
      <c r="A20" s="126">
        <v>18</v>
      </c>
      <c r="B20" s="4">
        <v>6</v>
      </c>
      <c r="C20" s="32" t="s">
        <v>2983</v>
      </c>
      <c r="D20" s="4">
        <v>6</v>
      </c>
      <c r="E20" s="4">
        <v>4</v>
      </c>
      <c r="F20" s="174">
        <v>3</v>
      </c>
      <c r="G20" s="174" t="s">
        <v>4093</v>
      </c>
      <c r="H20" s="144" t="str">
        <f t="shared" si="5"/>
        <v>"BARBARIAN-18": {
"Capacities": ["Puissance indomptable"],
"Specials": 6,
"Damages": 4,
"ArmourlessSpeed": 3,
"ArmourlessCategories": ["3_HEAVY"]
}</v>
      </c>
      <c r="I20" s="135">
        <v>6</v>
      </c>
      <c r="J20" s="32" t="s">
        <v>3078</v>
      </c>
      <c r="K20" s="4">
        <v>4</v>
      </c>
      <c r="L20" s="4">
        <v>22</v>
      </c>
      <c r="M20" s="32">
        <v>4</v>
      </c>
      <c r="N20" s="32">
        <v>3</v>
      </c>
      <c r="O20" s="32">
        <v>3</v>
      </c>
      <c r="P20" s="32">
        <v>3</v>
      </c>
      <c r="Q20" s="32">
        <v>3</v>
      </c>
      <c r="R20" s="32">
        <v>1</v>
      </c>
      <c r="S20" s="32">
        <v>1</v>
      </c>
      <c r="T20" s="32">
        <v>1</v>
      </c>
      <c r="U20" s="32">
        <v>1</v>
      </c>
      <c r="V20" s="134" t="str">
        <f t="shared" si="6"/>
        <v>"BARD-18" : {
"Capacities":["Secrets magiques"],
"MinorSpellsNb": 4,
"SpellsNb": 22,
"Locations": {
"1":4,
"2":3,
"3":3,
"4":3,
"5":3,
"6":1,
"7":1,
"8":1,
"9":1}
}</v>
      </c>
      <c r="W20" s="93">
        <v>6</v>
      </c>
      <c r="X20" s="80" t="s">
        <v>3070</v>
      </c>
      <c r="Y20" s="93">
        <v>5</v>
      </c>
      <c r="Z20" s="80">
        <v>4</v>
      </c>
      <c r="AA20" s="80">
        <v>3</v>
      </c>
      <c r="AB20" s="80">
        <v>3</v>
      </c>
      <c r="AC20" s="80">
        <v>3</v>
      </c>
      <c r="AD20" s="80">
        <v>3</v>
      </c>
      <c r="AE20" s="80">
        <v>1</v>
      </c>
      <c r="AF20" s="80">
        <v>1</v>
      </c>
      <c r="AG20" s="80">
        <v>1</v>
      </c>
      <c r="AH20" s="80">
        <v>1</v>
      </c>
      <c r="AI20" s="82" t="str">
        <f t="shared" si="7"/>
        <v>"CLERK-18" : {
"Capacities":["Canalisation d’énergie divine (3)"],
"MinorSpellsNb": 5,
"Locations": {
"1":4,
"2":3,
"3":3,
"4":3,
"5":3,
"6":1,
"7":1,
"8":1,
"9":1}
}</v>
      </c>
      <c r="AJ20" s="135">
        <v>6</v>
      </c>
      <c r="AK20" s="32" t="s">
        <v>3060</v>
      </c>
      <c r="AL20" s="4">
        <v>4</v>
      </c>
      <c r="AM20" s="32">
        <v>4</v>
      </c>
      <c r="AN20" s="32">
        <v>3</v>
      </c>
      <c r="AO20" s="32">
        <v>3</v>
      </c>
      <c r="AP20" s="32">
        <v>3</v>
      </c>
      <c r="AQ20" s="32">
        <v>3</v>
      </c>
      <c r="AR20" s="32">
        <v>1</v>
      </c>
      <c r="AS20" s="32">
        <v>1</v>
      </c>
      <c r="AT20" s="32">
        <v>1</v>
      </c>
      <c r="AU20" s="32">
        <v>1</v>
      </c>
      <c r="AV20" s="134" t="str">
        <f t="shared" si="8"/>
        <v>"DRUID-18" : {
"Capacities":["Jeunesse éternelle", "Incantation animale"],
"MinorSpellsNb": 4,
"Locations": {
"1":4,
"2":3,
"3":3,
"4":3,
"5":3,
"6":1,
"7":1,
"8":1,
"9":1}
}</v>
      </c>
      <c r="AW20" s="4">
        <v>6</v>
      </c>
      <c r="AX20" s="4">
        <v>18</v>
      </c>
      <c r="AY20" s="32" t="s">
        <v>3054</v>
      </c>
      <c r="AZ20" s="4">
        <v>6</v>
      </c>
      <c r="BA20" s="4">
        <v>15</v>
      </c>
      <c r="BB20" s="32">
        <v>4</v>
      </c>
      <c r="BC20" s="32">
        <v>3</v>
      </c>
      <c r="BD20" s="32">
        <v>3</v>
      </c>
      <c r="BE20" s="32">
        <v>3</v>
      </c>
      <c r="BF20" s="32">
        <v>3</v>
      </c>
      <c r="BG20" s="32">
        <v>1</v>
      </c>
      <c r="BH20" s="32">
        <v>1</v>
      </c>
      <c r="BI20" s="32">
        <v>1</v>
      </c>
      <c r="BJ20" s="32">
        <v>1</v>
      </c>
      <c r="BK20" s="35" t="str">
        <f t="shared" si="9"/>
        <v>"SORCERER-18" : {
"Capacities":["Capacité de l'origine magique"],
"MinorSpellsNb": 6,
"SpellsNb": 15,
"Specials": 18,
"Locations": {
"1":4,
"2":3,
"3":3,
"4":3,
"5":3,
"6":1,
"7":1,
"8":1,
"9":1}
}</v>
      </c>
      <c r="BL20" s="135">
        <v>6</v>
      </c>
      <c r="BM20" s="32" t="s">
        <v>3048</v>
      </c>
      <c r="BN20" s="93">
        <v>3</v>
      </c>
      <c r="BO20" s="93">
        <v>11</v>
      </c>
      <c r="BP20" s="93">
        <v>4</v>
      </c>
      <c r="BQ20" s="93">
        <v>3</v>
      </c>
      <c r="BR20" s="93">
        <v>3</v>
      </c>
      <c r="BS20" s="93">
        <v>0</v>
      </c>
      <c r="BT20" s="134" t="str">
        <f t="shared" si="10"/>
        <v>"WARRIOR-18" : {
"Capacities":["Capacité de l'archétype martial"],
"MinorSpellsNb": 3,
"SpellsNb": 11,
"Locations": {
"1":4,
"2":3,
"3":3,
"4":0}
}</v>
      </c>
      <c r="BU20" s="4">
        <v>6</v>
      </c>
      <c r="BV20" s="32" t="s">
        <v>3043</v>
      </c>
      <c r="BW20" s="4">
        <v>5</v>
      </c>
      <c r="BX20" s="4">
        <v>4</v>
      </c>
      <c r="BY20" s="4">
        <v>3</v>
      </c>
      <c r="BZ20" s="4">
        <v>3</v>
      </c>
      <c r="CA20" s="4">
        <v>3</v>
      </c>
      <c r="CB20" s="4">
        <v>3</v>
      </c>
      <c r="CC20" s="4">
        <v>1</v>
      </c>
      <c r="CD20" s="4">
        <v>1</v>
      </c>
      <c r="CE20" s="4">
        <v>1</v>
      </c>
      <c r="CF20" s="4">
        <v>1</v>
      </c>
      <c r="CG20" s="5" t="str">
        <f t="shared" si="0"/>
        <v>"MAGICIAN-18" : {
"Capacities":["Maîtrise des sorts"],
"MinorSpellsNb": 5,
"Locations": {
"1":4,
"2":3,
"3":3,
"4":3,
"5":3,
"6":1,
"7":1,
"8":1,
"9":1}
}</v>
      </c>
      <c r="CH20" s="142">
        <v>6</v>
      </c>
      <c r="CI20" s="119" t="s">
        <v>173</v>
      </c>
      <c r="CJ20" s="119">
        <v>18</v>
      </c>
      <c r="CK20" s="174">
        <v>9</v>
      </c>
      <c r="CL20" s="174" t="s">
        <v>4095</v>
      </c>
      <c r="CM20" s="147" t="s">
        <v>3038</v>
      </c>
      <c r="CN20" s="130" t="str">
        <f t="shared" si="11"/>
        <v>"MONK-18" : {
"Capacities":["Corps vide"],
"Specials": 18,
"BonusAttack": "1d10",
"ArmourlessSpeed": 9,
"ArmourlessCategories": ["1_LIGHT", "2_MID", "3_HEAVY"]
}</v>
      </c>
      <c r="CO20" s="135">
        <v>6</v>
      </c>
      <c r="CP20" s="32" t="s">
        <v>3026</v>
      </c>
      <c r="CQ20" s="32">
        <v>9</v>
      </c>
      <c r="CR20" s="32" t="s">
        <v>3276</v>
      </c>
      <c r="CS20" s="4">
        <v>4</v>
      </c>
      <c r="CT20" s="4">
        <v>3</v>
      </c>
      <c r="CU20" s="4">
        <v>3</v>
      </c>
      <c r="CV20" s="4">
        <v>3</v>
      </c>
      <c r="CW20" s="4">
        <v>1</v>
      </c>
      <c r="CX20" s="137" t="str">
        <f t="shared" si="1"/>
        <v>"PALADIN-18" : {
"Capacities":["Amélioration des auras"],
"SpellsNb": 9,
"SpellsNbBonus": "CHA",
"Locations": {
"1":4,
"2":3,
"3":3,
"4":3,
"5":1}
}</v>
      </c>
      <c r="CY20" s="4">
        <v>6</v>
      </c>
      <c r="CZ20" s="32" t="s">
        <v>3016</v>
      </c>
      <c r="DA20" s="4">
        <v>10</v>
      </c>
      <c r="DB20" s="4">
        <v>4</v>
      </c>
      <c r="DC20" s="4">
        <v>3</v>
      </c>
      <c r="DD20" s="4">
        <v>3</v>
      </c>
      <c r="DE20" s="4">
        <v>3</v>
      </c>
      <c r="DF20" s="4">
        <v>1</v>
      </c>
      <c r="DG20" s="5" t="str">
        <f t="shared" si="2"/>
        <v>"PROWLER-18" : {
"Capacities":["Sens sauvages"],
"SpellsNb":10,
"Locations": {
"1":4,
"2":3,
"3":3,
"4":3,
"5":1}
}</v>
      </c>
      <c r="DH20" s="135">
        <v>6</v>
      </c>
      <c r="DI20" s="4" t="s">
        <v>1008</v>
      </c>
      <c r="DJ20" s="32" t="s">
        <v>3005</v>
      </c>
      <c r="DK20" s="93">
        <v>4</v>
      </c>
      <c r="DL20" s="93">
        <v>11</v>
      </c>
      <c r="DM20" s="93">
        <v>4</v>
      </c>
      <c r="DN20" s="93">
        <v>3</v>
      </c>
      <c r="DO20" s="93">
        <v>3</v>
      </c>
      <c r="DP20" s="93">
        <v>0</v>
      </c>
      <c r="DQ20" s="134" t="str">
        <f t="shared" si="3"/>
        <v>"WILY-18" : {
"Capacities":["Insaisissable"],
"BonusAttack": "9d6",
"MinorSpellsNb": 4,
"SpellsNb": 11,
"Locations": {
"1":4,
"2":3,
"3":3,
"4":0
}
}</v>
      </c>
      <c r="DR20" s="4">
        <v>6</v>
      </c>
      <c r="DS20" s="32" t="s">
        <v>2988</v>
      </c>
      <c r="DT20" s="4">
        <v>4</v>
      </c>
      <c r="DU20" s="4">
        <v>14</v>
      </c>
      <c r="DV20" s="4">
        <v>4</v>
      </c>
      <c r="DW20" s="4">
        <v>5</v>
      </c>
      <c r="DX20" s="4">
        <v>8</v>
      </c>
      <c r="DY20" s="118" t="str">
        <f t="shared" si="4"/>
        <v>"WIZARD-18" : {
"Capacities":["-"],
"MinorSpellsNb": 4,
"SpellsNb": 14,
"Locations": {"5":4},
"Invocations": 8
}</v>
      </c>
    </row>
    <row r="21" spans="1:129" ht="15" customHeight="1">
      <c r="A21" s="125">
        <v>19</v>
      </c>
      <c r="B21" s="5">
        <v>6</v>
      </c>
      <c r="C21" s="35" t="s">
        <v>2974</v>
      </c>
      <c r="D21" s="5">
        <v>6</v>
      </c>
      <c r="E21" s="5">
        <v>4</v>
      </c>
      <c r="F21" s="173">
        <v>3</v>
      </c>
      <c r="G21" s="173" t="s">
        <v>4093</v>
      </c>
      <c r="H21" s="144" t="str">
        <f t="shared" si="5"/>
        <v>"BARBARIAN-19": {
"Capacities": ["Amélioration de caractéristiques"],
"Specials": 6,
"Damages": 4,
"ArmourlessSpeed": 3,
"ArmourlessCategories": ["3_HEAVY"]
}</v>
      </c>
      <c r="I21" s="133">
        <v>6</v>
      </c>
      <c r="J21" s="35" t="s">
        <v>2974</v>
      </c>
      <c r="K21" s="5">
        <v>4</v>
      </c>
      <c r="L21" s="5">
        <v>22</v>
      </c>
      <c r="M21" s="35">
        <v>4</v>
      </c>
      <c r="N21" s="35">
        <v>3</v>
      </c>
      <c r="O21" s="35">
        <v>3</v>
      </c>
      <c r="P21" s="35">
        <v>3</v>
      </c>
      <c r="Q21" s="35">
        <v>3</v>
      </c>
      <c r="R21" s="35">
        <v>2</v>
      </c>
      <c r="S21" s="35">
        <v>1</v>
      </c>
      <c r="T21" s="35">
        <v>1</v>
      </c>
      <c r="U21" s="35">
        <v>1</v>
      </c>
      <c r="V21" s="134" t="str">
        <f t="shared" si="6"/>
        <v>"BARD-19" : {
"Capacities":["Amélioration de caractéristiques"],
"MinorSpellsNb": 4,
"SpellsNb": 22,
"Locations": {
"1":4,
"2":3,
"3":3,
"4":3,
"5":3,
"6":2,
"7":1,
"8":1,
"9":1}
}</v>
      </c>
      <c r="W21" s="92">
        <v>6</v>
      </c>
      <c r="X21" s="82" t="s">
        <v>2974</v>
      </c>
      <c r="Y21" s="92">
        <v>5</v>
      </c>
      <c r="Z21" s="82">
        <v>4</v>
      </c>
      <c r="AA21" s="82">
        <v>3</v>
      </c>
      <c r="AB21" s="82">
        <v>3</v>
      </c>
      <c r="AC21" s="82">
        <v>3</v>
      </c>
      <c r="AD21" s="82">
        <v>3</v>
      </c>
      <c r="AE21" s="82">
        <v>2</v>
      </c>
      <c r="AF21" s="82">
        <v>1</v>
      </c>
      <c r="AG21" s="82">
        <v>1</v>
      </c>
      <c r="AH21" s="82">
        <v>1</v>
      </c>
      <c r="AI21" s="82" t="str">
        <f t="shared" si="7"/>
        <v>"CLERK-19" : {
"Capacities":["Amélioration de caractéristiques"],
"MinorSpellsNb": 5,
"Locations": {
"1":4,
"2":3,
"3":3,
"4":3,
"5":3,
"6":2,
"7":1,
"8":1,
"9":1}
}</v>
      </c>
      <c r="AJ21" s="133">
        <v>6</v>
      </c>
      <c r="AK21" s="35" t="s">
        <v>2974</v>
      </c>
      <c r="AL21" s="5">
        <v>4</v>
      </c>
      <c r="AM21" s="35">
        <v>4</v>
      </c>
      <c r="AN21" s="35">
        <v>3</v>
      </c>
      <c r="AO21" s="35">
        <v>3</v>
      </c>
      <c r="AP21" s="35">
        <v>3</v>
      </c>
      <c r="AQ21" s="35">
        <v>3</v>
      </c>
      <c r="AR21" s="35">
        <v>2</v>
      </c>
      <c r="AS21" s="35">
        <v>1</v>
      </c>
      <c r="AT21" s="35">
        <v>1</v>
      </c>
      <c r="AU21" s="35">
        <v>1</v>
      </c>
      <c r="AV21" s="134" t="str">
        <f t="shared" si="8"/>
        <v>"DRUID-19" : {
"Capacities":["Amélioration de caractéristiques"],
"MinorSpellsNb": 4,
"Locations": {
"1":4,
"2":3,
"3":3,
"4":3,
"5":3,
"6":2,
"7":1,
"8":1,
"9":1}
}</v>
      </c>
      <c r="AW21" s="5">
        <v>6</v>
      </c>
      <c r="AX21" s="5">
        <v>19</v>
      </c>
      <c r="AY21" s="35" t="s">
        <v>2974</v>
      </c>
      <c r="AZ21" s="5">
        <v>6</v>
      </c>
      <c r="BA21" s="5">
        <v>15</v>
      </c>
      <c r="BB21" s="35">
        <v>4</v>
      </c>
      <c r="BC21" s="35">
        <v>3</v>
      </c>
      <c r="BD21" s="35">
        <v>3</v>
      </c>
      <c r="BE21" s="35">
        <v>3</v>
      </c>
      <c r="BF21" s="35">
        <v>3</v>
      </c>
      <c r="BG21" s="35">
        <v>2</v>
      </c>
      <c r="BH21" s="35">
        <v>1</v>
      </c>
      <c r="BI21" s="35">
        <v>1</v>
      </c>
      <c r="BJ21" s="35">
        <v>1</v>
      </c>
      <c r="BK21" s="35" t="str">
        <f t="shared" si="9"/>
        <v>"SORCERER-19" : {
"Capacities":["Amélioration de caractéristiques"],
"MinorSpellsNb": 6,
"SpellsNb": 15,
"Specials": 19,
"Locations": {
"1":4,
"2":3,
"3":3,
"4":3,
"5":3,
"6":2,
"7":1,
"8":1,
"9":1}
}</v>
      </c>
      <c r="BL21" s="133">
        <v>6</v>
      </c>
      <c r="BM21" s="35" t="s">
        <v>2974</v>
      </c>
      <c r="BN21" s="92">
        <v>3</v>
      </c>
      <c r="BO21" s="92">
        <v>12</v>
      </c>
      <c r="BP21" s="92">
        <v>4</v>
      </c>
      <c r="BQ21" s="92">
        <v>3</v>
      </c>
      <c r="BR21" s="92">
        <v>3</v>
      </c>
      <c r="BS21" s="92">
        <v>1</v>
      </c>
      <c r="BT21" s="134" t="str">
        <f t="shared" si="10"/>
        <v>"WARRIOR-19" : {
"Capacities":["Amélioration de caractéristiques"],
"MinorSpellsNb": 3,
"SpellsNb": 12,
"Locations": {
"1":4,
"2":3,
"3":3,
"4":1}
}</v>
      </c>
      <c r="BU21" s="5">
        <v>6</v>
      </c>
      <c r="BV21" s="35" t="s">
        <v>2974</v>
      </c>
      <c r="BW21" s="5">
        <v>5</v>
      </c>
      <c r="BX21" s="5">
        <v>4</v>
      </c>
      <c r="BY21" s="5">
        <v>3</v>
      </c>
      <c r="BZ21" s="5">
        <v>3</v>
      </c>
      <c r="CA21" s="5">
        <v>3</v>
      </c>
      <c r="CB21" s="5">
        <v>3</v>
      </c>
      <c r="CC21" s="5">
        <v>2</v>
      </c>
      <c r="CD21" s="5">
        <v>1</v>
      </c>
      <c r="CE21" s="5">
        <v>1</v>
      </c>
      <c r="CF21" s="5">
        <v>1</v>
      </c>
      <c r="CG21" s="5" t="str">
        <f t="shared" si="0"/>
        <v>"MAGICIAN-19" : {
"Capacities":["Amélioration de caractéristiques"],
"MinorSpellsNb": 5,
"Locations": {
"1":4,
"2":3,
"3":3,
"4":3,
"5":3,
"6":2,
"7":1,
"8":1,
"9":1}
}</v>
      </c>
      <c r="CH21" s="141">
        <v>6</v>
      </c>
      <c r="CI21" s="117" t="s">
        <v>173</v>
      </c>
      <c r="CJ21" s="117">
        <v>19</v>
      </c>
      <c r="CK21" s="173">
        <v>9</v>
      </c>
      <c r="CL21" s="173" t="s">
        <v>4095</v>
      </c>
      <c r="CM21" s="146" t="s">
        <v>2974</v>
      </c>
      <c r="CN21" s="130" t="str">
        <f t="shared" si="11"/>
        <v>"MONK-19" : {
"Capacities":["Amélioration de caractéristiques"],
"Specials": 19,
"BonusAttack": "1d10",
"ArmourlessSpeed": 9,
"ArmourlessCategories": ["1_LIGHT", "2_MID", "3_HEAVY"]
}</v>
      </c>
      <c r="CO21" s="133">
        <v>6</v>
      </c>
      <c r="CP21" s="35" t="s">
        <v>2974</v>
      </c>
      <c r="CQ21" s="35">
        <v>9</v>
      </c>
      <c r="CR21" s="35" t="s">
        <v>3276</v>
      </c>
      <c r="CS21" s="5">
        <v>4</v>
      </c>
      <c r="CT21" s="5">
        <v>3</v>
      </c>
      <c r="CU21" s="5">
        <v>3</v>
      </c>
      <c r="CV21" s="5">
        <v>3</v>
      </c>
      <c r="CW21" s="5">
        <v>2</v>
      </c>
      <c r="CX21" s="137" t="str">
        <f t="shared" si="1"/>
        <v>"PALADIN-19" : {
"Capacities":["Amélioration de caractéristiques"],
"SpellsNb": 9,
"SpellsNbBonus": "CHA",
"Locations": {
"1":4,
"2":3,
"3":3,
"4":3,
"5":2}
}</v>
      </c>
      <c r="CY21" s="5">
        <v>6</v>
      </c>
      <c r="CZ21" s="35" t="s">
        <v>2974</v>
      </c>
      <c r="DA21" s="5">
        <v>11</v>
      </c>
      <c r="DB21" s="5">
        <v>4</v>
      </c>
      <c r="DC21" s="5">
        <v>3</v>
      </c>
      <c r="DD21" s="5">
        <v>3</v>
      </c>
      <c r="DE21" s="5">
        <v>3</v>
      </c>
      <c r="DF21" s="5">
        <v>2</v>
      </c>
      <c r="DG21" s="5" t="str">
        <f t="shared" si="2"/>
        <v>"PROWLER-19" : {
"Capacities":["Amélioration de caractéristiques"],
"SpellsNb":11,
"Locations": {
"1":4,
"2":3,
"3":3,
"4":3,
"5":2}
}</v>
      </c>
      <c r="DH21" s="133">
        <v>6</v>
      </c>
      <c r="DI21" s="5" t="s">
        <v>1009</v>
      </c>
      <c r="DJ21" s="35" t="s">
        <v>2974</v>
      </c>
      <c r="DK21" s="92">
        <v>4</v>
      </c>
      <c r="DL21" s="92">
        <v>12</v>
      </c>
      <c r="DM21" s="92">
        <v>4</v>
      </c>
      <c r="DN21" s="92">
        <v>3</v>
      </c>
      <c r="DO21" s="92">
        <v>3</v>
      </c>
      <c r="DP21" s="92">
        <v>1</v>
      </c>
      <c r="DQ21" s="134" t="str">
        <f t="shared" si="3"/>
        <v>"WILY-19" : {
"Capacities":["Amélioration de caractéristiques"],
"BonusAttack": "10d6",
"MinorSpellsNb": 4,
"SpellsNb": 12,
"Locations": {
"1":4,
"2":3,
"3":3,
"4":1
}
}</v>
      </c>
      <c r="DR21" s="5">
        <v>6</v>
      </c>
      <c r="DS21" s="35" t="s">
        <v>2974</v>
      </c>
      <c r="DT21" s="5">
        <v>4</v>
      </c>
      <c r="DU21" s="5">
        <v>15</v>
      </c>
      <c r="DV21" s="5">
        <v>4</v>
      </c>
      <c r="DW21" s="5">
        <v>5</v>
      </c>
      <c r="DX21" s="5">
        <v>8</v>
      </c>
      <c r="DY21" s="118" t="str">
        <f t="shared" si="4"/>
        <v>"WIZARD-19" : {
"Capacities":["Amélioration de caractéristiques"],
"MinorSpellsNb": 4,
"SpellsNb": 15,
"Locations": {"5":4},
"Invocations": 8
}</v>
      </c>
    </row>
    <row r="22" spans="1:129" ht="15" customHeight="1">
      <c r="A22" s="127">
        <v>20</v>
      </c>
      <c r="B22" s="6">
        <v>6</v>
      </c>
      <c r="C22" s="121" t="s">
        <v>2984</v>
      </c>
      <c r="D22" s="6">
        <v>-1</v>
      </c>
      <c r="E22" s="6">
        <v>4</v>
      </c>
      <c r="F22" s="175">
        <v>3</v>
      </c>
      <c r="G22" s="174" t="s">
        <v>4093</v>
      </c>
      <c r="H22" s="144" t="str">
        <f t="shared" si="5"/>
        <v>"BARBARIAN-20": {
"Capacities": ["Champion primitif"],
"Specials": -1,
"Damages": 4,
"ArmourlessSpeed": 3,
"ArmourlessCategories": ["3_HEAVY"]
}</v>
      </c>
      <c r="I22" s="136">
        <v>6</v>
      </c>
      <c r="J22" s="121" t="s">
        <v>3079</v>
      </c>
      <c r="K22" s="6">
        <v>4</v>
      </c>
      <c r="L22" s="6">
        <v>22</v>
      </c>
      <c r="M22" s="121">
        <v>4</v>
      </c>
      <c r="N22" s="121">
        <v>3</v>
      </c>
      <c r="O22" s="121">
        <v>3</v>
      </c>
      <c r="P22" s="121">
        <v>3</v>
      </c>
      <c r="Q22" s="121">
        <v>3</v>
      </c>
      <c r="R22" s="121">
        <v>2</v>
      </c>
      <c r="S22" s="121">
        <v>2</v>
      </c>
      <c r="T22" s="121">
        <v>1</v>
      </c>
      <c r="U22" s="121">
        <v>1</v>
      </c>
      <c r="V22" s="134" t="str">
        <f t="shared" si="6"/>
        <v>"BARD-20" : {
"Capacities":["Inspiration supérieure"],
"MinorSpellsNb": 4,
"SpellsNb": 22,
"Locations": {
"1":4,
"2":3,
"3":3,
"4":3,
"5":3,
"6":2,
"7":2,
"8":1,
"9":1}
}</v>
      </c>
      <c r="W22" s="6">
        <v>6</v>
      </c>
      <c r="X22" s="121" t="s">
        <v>3071</v>
      </c>
      <c r="Y22" s="6">
        <v>5</v>
      </c>
      <c r="Z22" s="121">
        <v>4</v>
      </c>
      <c r="AA22" s="121">
        <v>3</v>
      </c>
      <c r="AB22" s="121">
        <v>3</v>
      </c>
      <c r="AC22" s="121">
        <v>3</v>
      </c>
      <c r="AD22" s="121">
        <v>3</v>
      </c>
      <c r="AE22" s="121">
        <v>2</v>
      </c>
      <c r="AF22" s="121">
        <v>2</v>
      </c>
      <c r="AG22" s="121">
        <v>1</v>
      </c>
      <c r="AH22" s="121">
        <v>1</v>
      </c>
      <c r="AI22" s="82" t="str">
        <f t="shared" si="7"/>
        <v>"CLERK-20" : {
"Capacities":["Intervention divine améliorée"],
"MinorSpellsNb": 5,
"Locations": {
"1":4,
"2":3,
"3":3,
"4":3,
"5":3,
"6":2,
"7":2,
"8":1,
"9":1}
}</v>
      </c>
      <c r="AJ22" s="136">
        <v>6</v>
      </c>
      <c r="AK22" s="121" t="s">
        <v>3061</v>
      </c>
      <c r="AL22" s="6">
        <v>4</v>
      </c>
      <c r="AM22" s="121">
        <v>4</v>
      </c>
      <c r="AN22" s="121">
        <v>3</v>
      </c>
      <c r="AO22" s="121">
        <v>3</v>
      </c>
      <c r="AP22" s="121">
        <v>3</v>
      </c>
      <c r="AQ22" s="121">
        <v>3</v>
      </c>
      <c r="AR22" s="121">
        <v>2</v>
      </c>
      <c r="AS22" s="121">
        <v>2</v>
      </c>
      <c r="AT22" s="121">
        <v>1</v>
      </c>
      <c r="AU22" s="121">
        <v>1</v>
      </c>
      <c r="AV22" s="134" t="str">
        <f t="shared" si="8"/>
        <v>"DRUID-20" : {
"Capacities":["Archidruide"],
"MinorSpellsNb": 4,
"Locations": {
"1":4,
"2":3,
"3":3,
"4":3,
"5":3,
"6":2,
"7":2,
"8":1,
"9":1}
}</v>
      </c>
      <c r="AW22" s="6">
        <v>6</v>
      </c>
      <c r="AX22" s="6">
        <v>20</v>
      </c>
      <c r="AY22" s="121" t="s">
        <v>3055</v>
      </c>
      <c r="AZ22" s="6">
        <v>6</v>
      </c>
      <c r="BA22" s="6">
        <v>15</v>
      </c>
      <c r="BB22" s="121">
        <v>4</v>
      </c>
      <c r="BC22" s="121">
        <v>3</v>
      </c>
      <c r="BD22" s="121">
        <v>3</v>
      </c>
      <c r="BE22" s="121">
        <v>3</v>
      </c>
      <c r="BF22" s="121">
        <v>3</v>
      </c>
      <c r="BG22" s="121">
        <v>2</v>
      </c>
      <c r="BH22" s="121">
        <v>2</v>
      </c>
      <c r="BI22" s="121">
        <v>1</v>
      </c>
      <c r="BJ22" s="121">
        <v>1</v>
      </c>
      <c r="BK22" s="35" t="str">
        <f t="shared" si="9"/>
        <v>"SORCERER-20" : {
"Capacities":["Restauration magique"],
"MinorSpellsNb": 6,
"SpellsNb": 15,
"Specials": 20,
"Locations": {
"1":4,
"2":3,
"3":3,
"4":3,
"5":3,
"6":2,
"7":2,
"8":1,
"9":1}
}</v>
      </c>
      <c r="BL22" s="136">
        <v>6</v>
      </c>
      <c r="BM22" s="121" t="s">
        <v>3050</v>
      </c>
      <c r="BN22" s="93">
        <v>3</v>
      </c>
      <c r="BO22" s="93">
        <v>13</v>
      </c>
      <c r="BP22" s="93">
        <v>4</v>
      </c>
      <c r="BQ22" s="93">
        <v>3</v>
      </c>
      <c r="BR22" s="93">
        <v>3</v>
      </c>
      <c r="BS22" s="93">
        <v>1</v>
      </c>
      <c r="BT22" s="134" t="str">
        <f t="shared" si="10"/>
        <v>"WARRIOR-20" : {
"Capacities":["Attaque supplémentaire (3)"],
"MinorSpellsNb": 3,
"SpellsNb": 13,
"Locations": {
"1":4,
"2":3,
"3":3,
"4":1}
}</v>
      </c>
      <c r="BU22" s="6">
        <v>6</v>
      </c>
      <c r="BV22" s="121" t="s">
        <v>3044</v>
      </c>
      <c r="BW22" s="6">
        <v>5</v>
      </c>
      <c r="BX22" s="6">
        <v>4</v>
      </c>
      <c r="BY22" s="6">
        <v>3</v>
      </c>
      <c r="BZ22" s="6">
        <v>3</v>
      </c>
      <c r="CA22" s="6">
        <v>3</v>
      </c>
      <c r="CB22" s="6">
        <v>3</v>
      </c>
      <c r="CC22" s="6">
        <v>2</v>
      </c>
      <c r="CD22" s="6">
        <v>2</v>
      </c>
      <c r="CE22" s="6">
        <v>1</v>
      </c>
      <c r="CF22" s="6">
        <v>1</v>
      </c>
      <c r="CG22" s="5" t="str">
        <f t="shared" si="0"/>
        <v>"MAGICIAN-20" : {
"Capacities":["Sorts de prédilection"],
"MinorSpellsNb": 5,
"Locations": {
"1":4,
"2":3,
"3":3,
"4":3,
"5":3,
"6":2,
"7":2,
"8":1,
"9":1}
}</v>
      </c>
      <c r="CH22" s="143">
        <v>6</v>
      </c>
      <c r="CI22" s="120" t="s">
        <v>173</v>
      </c>
      <c r="CJ22" s="120">
        <v>20</v>
      </c>
      <c r="CK22" s="175">
        <v>9</v>
      </c>
      <c r="CL22" s="174" t="s">
        <v>4095</v>
      </c>
      <c r="CM22" s="148" t="s">
        <v>3039</v>
      </c>
      <c r="CN22" s="130" t="str">
        <f t="shared" si="11"/>
        <v>"MONK-20" : {
"Capacities":["Perfection de l'être"],
"Specials": 20,
"BonusAttack": "1d10",
"ArmourlessSpeed": 9,
"ArmourlessCategories": ["1_LIGHT", "2_MID", "3_HEAVY"]
}</v>
      </c>
      <c r="CO22" s="136">
        <v>6</v>
      </c>
      <c r="CP22" s="121" t="s">
        <v>3022</v>
      </c>
      <c r="CQ22" s="121">
        <v>10</v>
      </c>
      <c r="CR22" s="32" t="s">
        <v>3276</v>
      </c>
      <c r="CS22" s="6">
        <v>4</v>
      </c>
      <c r="CT22" s="6">
        <v>3</v>
      </c>
      <c r="CU22" s="6">
        <v>3</v>
      </c>
      <c r="CV22" s="6">
        <v>3</v>
      </c>
      <c r="CW22" s="6">
        <v>2</v>
      </c>
      <c r="CX22" s="137" t="str">
        <f t="shared" si="1"/>
        <v>"PALADIN-20" : {
"Capacities":["Capacité de serment sacré"],
"SpellsNb": 10,
"SpellsNbBonus": "CHA",
"Locations": {
"1":4,
"2":3,
"3":3,
"4":3,
"5":2}
}</v>
      </c>
      <c r="CY22" s="6">
        <v>6</v>
      </c>
      <c r="CZ22" s="121" t="s">
        <v>3017</v>
      </c>
      <c r="DA22" s="6">
        <v>11</v>
      </c>
      <c r="DB22" s="6">
        <v>4</v>
      </c>
      <c r="DC22" s="6">
        <v>3</v>
      </c>
      <c r="DD22" s="6">
        <v>3</v>
      </c>
      <c r="DE22" s="6">
        <v>3</v>
      </c>
      <c r="DF22" s="6">
        <v>2</v>
      </c>
      <c r="DG22" s="5" t="str">
        <f t="shared" si="2"/>
        <v>"PROWLER-20" : {
"Capacities":["Tueur d'ennemis"],
"SpellsNb":11,
"Locations": {
"1":4,
"2":3,
"3":3,
"4":3,
"5":2}
}</v>
      </c>
      <c r="DH22" s="136">
        <v>6</v>
      </c>
      <c r="DI22" s="6" t="s">
        <v>1009</v>
      </c>
      <c r="DJ22" s="121" t="s">
        <v>3006</v>
      </c>
      <c r="DK22" s="93">
        <v>4</v>
      </c>
      <c r="DL22" s="93">
        <v>13</v>
      </c>
      <c r="DM22" s="93">
        <v>4</v>
      </c>
      <c r="DN22" s="93">
        <v>3</v>
      </c>
      <c r="DO22" s="93">
        <v>3</v>
      </c>
      <c r="DP22" s="93">
        <v>1</v>
      </c>
      <c r="DQ22" s="134" t="str">
        <f t="shared" si="3"/>
        <v>"WILY-20" : {
"Capacities":["Coup de chance"],
"BonusAttack": "10d6",
"MinorSpellsNb": 4,
"SpellsNb": 13,
"Locations": {
"1":4,
"2":3,
"3":3,
"4":1
}
}</v>
      </c>
      <c r="DR22" s="6">
        <v>6</v>
      </c>
      <c r="DS22" s="121" t="s">
        <v>2994</v>
      </c>
      <c r="DT22" s="6">
        <v>4</v>
      </c>
      <c r="DU22" s="6">
        <v>15</v>
      </c>
      <c r="DV22" s="6">
        <v>4</v>
      </c>
      <c r="DW22" s="6">
        <v>5</v>
      </c>
      <c r="DX22" s="6">
        <v>8</v>
      </c>
      <c r="DY22" s="118" t="str">
        <f t="shared" si="4"/>
        <v>"WIZARD-20" : {
"Capacities":["Maître de l'occulte"],
"MinorSpellsNb": 4,
"SpellsNb": 15,
"Locations": {"5":4},
"Invocations": 8
}</v>
      </c>
    </row>
    <row r="23" spans="1:129" ht="15" customHeight="1">
      <c r="CX23" s="260"/>
    </row>
    <row r="24" spans="1:129" ht="15" customHeight="1">
      <c r="B24" t="str">
        <f>CONCATENATE(H3,",
",H4,",
",H5,",
",H6,",
",H7,",
",H8,",
",H9,",
",H10,",
",H11,",
",H12,",
",H13,",
",H14,",
",H15,",
",H16,",
",H17,",
",H18,",
",H19,",
",H20,",
",H21,",
",H22)</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v>
      </c>
    </row>
    <row r="25" spans="1:129" ht="15" customHeight="1">
      <c r="B25" t="str">
        <f>CONCATENATE(V3,",
",V4,",
",V5,",
",V6,",
",V7,",
",V8,",
",V9,",
",V10,",
",V11,",
",V12,",
",V13,",
",V14,",
",V15,",
",V16,",
",V17,",
",V18,",
",V19,",
",V20,",
",V21,",
",V22)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9" ht="15" customHeight="1">
      <c r="B26" t="str">
        <f>CONCATENATE(AI3,",
",AI4,",
",AI5,",
",AI6,",
",AI7,",
",AI8,",
",AI9,",
",AI10,",
",AI11,",
",AI12,",
",AI13,",
",AI14,",
",AI15,",
",AI16,",
",AI17,",
",AI18,",
",AI19,",
",AI20,",
",AI21,",
",AI22)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9" ht="15" customHeight="1">
      <c r="B27" t="str">
        <f>CONCATENATE(AV3,",
",AV4,",
",AV5,",
",AV6,",
",AV7,",
",AV8,",
",AV9,",
",AV10,",
",AV11,",
",AV12,",
",AV13,",
",AV14,",
",AV15,",
",AV16,",
",AV17,",
",AV18,",
",AV19,",
",AV20,",
",AV21,",
",AV22)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9">
      <c r="B28" t="str">
        <f>CONCATENATE(BK3,",
",BK4,",
",BK5,",
",BK6,",
",BK7,",
",BK8,",
",BK9,",
",BK10,",
",BK11,",
",BK12,",
",BK13,",
",BK14,",
",BK15,",
",BK16,",
",BK17,",
",BK18,",
",BK19,",
",BK20,",
",BK21,",
",BK22)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9">
      <c r="B29" t="str">
        <f>CONCATENATE(BT3,",
",BT4,",
",BT5,",
",BT6,",
",BT7,",
",BT8,",
",BT9,",
",BT10,",
",BT11,",
",BT12,",
",BT13,",
",BT14,",
",BT15,",
",BT16,",
",BT17,",
",BT18,",
",BT19,",
",BT20,",
",BT21,",
",BT22)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9">
      <c r="B30" t="str">
        <f>CONCATENATE(CG3,",
",CG4,",
",CG5,",
",CG6,",
",CG7,",
",CG8,",
",CG9,",
",CG10,",
",CG11,",
",CG12,",
",CG13,",
",CG14,",
",CG15,",
",CG16,",
",CG17,",
",CG18,",
",CG19,",
",CG20,",
",CG21,",
",CG22)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9">
      <c r="B31" t="str">
        <f>CONCATENATE(CN3,",
",CN4,",
",CN5,",
",CN6,",
",CN7,",
",CN8,",
",CN9,",
",CN10,",
",CN11,",
",CN12,",
",CN13,",
",CN14,",
",CN15,",
",CN16,",
",CN17,",
",CN18,",
",CN19,",
",CN20,",
",CN21,",
",CN22)</f>
        <v>"MONK-1"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v>
      </c>
    </row>
    <row r="32" spans="1:129">
      <c r="B32" t="str">
        <f>CONCATENATE(CX3,",
",CX4,",
",CX5,",
",CX6,",
",CX7,",
",CX8,",
",CX9,",
",CX10,",
",CX11,",
",CX12,",
",CX13,",
",CX14,",
",CX15,",
",CX16,",
",CX17,",
",CX18,",
",CX19,",
",CX20,",
",CX21,",
",CX22)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CONCATENATE(DG3,",
",DG4,",
",DG5,",
",DG6,",
",DG7,",
",DG8,",
",DG9,",
",DG10,",
",DG11,",
",DG12,",
",DG13,",
",DG14,",
",DG15,",
",DG16,",
",DG17,",
",DG18,",
",DG19,",
",DG20,",
",DG21,",
",DG22)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CONCATENATE(DQ3,",
",DQ4,",
",DQ5,",
",DQ6,",
",DQ7,",
",DQ8,",
",DQ9,",
",DQ10,",
",DQ11,",
",DQ12,",
",DQ13,",
",DQ14,",
",DQ15,",
",DQ16,",
",DQ17,",
",DQ18,",
",DQ19,",
",DQ20,",
",DQ21,",
",DQ22)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CONCATENATE(DY3,",
",DY4,",
",DY5,",
",DY6,",
",DY7,",
",DY8,",
",DY9,",
",DY10,",
",DY11,",
",DY12,",
",DY13,",
",DY14,",
",DY15,",
",DY16,",
",DY17,",
",DY18,",
",DY19,",
",DY20,",
",DY21,",
",DY22)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row>
  </sheetData>
  <mergeCells count="12">
    <mergeCell ref="AJ1:AU1"/>
    <mergeCell ref="I1:U1"/>
    <mergeCell ref="AW1:BJ1"/>
    <mergeCell ref="B1:H1"/>
    <mergeCell ref="W1:AH1"/>
    <mergeCell ref="DH1:DJ1"/>
    <mergeCell ref="DR1:DX1"/>
    <mergeCell ref="CO1:CW1"/>
    <mergeCell ref="CY1:DF1"/>
    <mergeCell ref="BL1:BM1"/>
    <mergeCell ref="BU1:CF1"/>
    <mergeCell ref="CH1:CM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12"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64" t="s">
        <v>0</v>
      </c>
      <c r="C1" s="364"/>
      <c r="D1" s="364"/>
      <c r="E1" s="364"/>
      <c r="F1" s="364"/>
      <c r="G1" s="364"/>
      <c r="H1" s="364"/>
      <c r="I1" s="364"/>
      <c r="J1" s="364"/>
      <c r="K1" s="364"/>
      <c r="L1" s="364"/>
      <c r="M1" s="364"/>
      <c r="N1" s="364"/>
      <c r="O1" s="364"/>
      <c r="P1" s="364"/>
      <c r="Q1" s="364"/>
      <c r="R1" s="364"/>
      <c r="S1" s="364"/>
      <c r="T1" s="364"/>
      <c r="U1" s="364"/>
    </row>
    <row r="2" spans="1:112">
      <c r="A2" s="47" t="s">
        <v>312</v>
      </c>
      <c r="B2" s="234">
        <v>1</v>
      </c>
      <c r="C2" s="234">
        <v>2</v>
      </c>
      <c r="D2" s="234">
        <v>3</v>
      </c>
      <c r="E2" s="234">
        <v>4</v>
      </c>
      <c r="F2" s="234">
        <v>5</v>
      </c>
      <c r="G2" s="234">
        <v>6</v>
      </c>
      <c r="H2" s="234">
        <v>7</v>
      </c>
      <c r="I2" s="234">
        <v>8</v>
      </c>
      <c r="J2" s="234">
        <v>9</v>
      </c>
      <c r="K2" s="234">
        <v>10</v>
      </c>
      <c r="L2" s="234">
        <v>11</v>
      </c>
      <c r="M2" s="234">
        <v>12</v>
      </c>
      <c r="N2" s="234">
        <v>13</v>
      </c>
      <c r="O2" s="234">
        <v>14</v>
      </c>
      <c r="P2" s="234">
        <v>15</v>
      </c>
      <c r="Q2" s="234">
        <v>16</v>
      </c>
      <c r="R2" s="234">
        <v>17</v>
      </c>
      <c r="S2" s="234">
        <v>18</v>
      </c>
      <c r="T2" s="234">
        <v>19</v>
      </c>
      <c r="U2" s="234">
        <v>20</v>
      </c>
      <c r="V2" s="235"/>
      <c r="W2" s="235"/>
      <c r="X2" s="235"/>
      <c r="Y2" s="235"/>
      <c r="Z2" s="235"/>
      <c r="AA2" s="235"/>
      <c r="AB2" s="235"/>
      <c r="AC2" s="235"/>
      <c r="AD2" s="235"/>
      <c r="AE2" s="235"/>
      <c r="AF2" s="235"/>
      <c r="AG2" s="235"/>
      <c r="AH2" s="362"/>
      <c r="AI2" s="362"/>
      <c r="AJ2" s="362"/>
      <c r="AK2" s="362"/>
      <c r="AL2" s="362"/>
      <c r="AM2" s="362"/>
      <c r="AN2" s="362"/>
      <c r="AO2" s="362"/>
      <c r="AP2" s="362"/>
      <c r="AQ2" s="362"/>
      <c r="AR2" s="362"/>
      <c r="AS2" s="362"/>
      <c r="AT2" s="235"/>
      <c r="AU2" s="363"/>
      <c r="AV2" s="363"/>
      <c r="AW2" s="363"/>
      <c r="AX2" s="363"/>
      <c r="AY2" s="363"/>
      <c r="AZ2" s="363"/>
      <c r="BA2" s="363"/>
      <c r="BB2" s="363"/>
      <c r="BC2" s="363"/>
      <c r="BD2" s="363"/>
      <c r="BE2" s="363"/>
      <c r="BF2" s="363"/>
      <c r="BG2" s="363"/>
      <c r="BH2" s="363"/>
      <c r="BI2" s="236"/>
      <c r="BJ2" s="362"/>
      <c r="BK2" s="362"/>
      <c r="BL2" s="235"/>
      <c r="BM2" s="362"/>
      <c r="BN2" s="362"/>
      <c r="BO2" s="362"/>
      <c r="BP2" s="362"/>
      <c r="BQ2" s="362"/>
      <c r="BR2" s="362"/>
      <c r="BS2" s="362"/>
      <c r="BT2" s="362"/>
      <c r="BU2" s="362"/>
      <c r="BV2" s="362"/>
      <c r="BW2" s="362"/>
      <c r="BX2" s="362"/>
      <c r="BY2" s="235"/>
      <c r="BZ2" s="362"/>
      <c r="CA2" s="362"/>
      <c r="CB2" s="362"/>
      <c r="CC2" s="362"/>
      <c r="CD2" s="362"/>
      <c r="CE2" s="235"/>
      <c r="CF2" s="362"/>
      <c r="CG2" s="362"/>
      <c r="CH2" s="362"/>
      <c r="CI2" s="362"/>
      <c r="CJ2" s="362"/>
      <c r="CK2" s="362"/>
      <c r="CL2" s="362"/>
      <c r="CM2" s="235"/>
      <c r="CN2" s="362"/>
      <c r="CO2" s="362"/>
      <c r="CP2" s="362"/>
      <c r="CQ2" s="362"/>
      <c r="CR2" s="362"/>
      <c r="CS2" s="362"/>
      <c r="CT2" s="362"/>
      <c r="CU2" s="362"/>
      <c r="CV2" s="235"/>
      <c r="CW2" s="363"/>
      <c r="CX2" s="363"/>
      <c r="CY2" s="363"/>
      <c r="CZ2" s="236"/>
      <c r="DA2" s="362"/>
      <c r="DB2" s="362"/>
      <c r="DC2" s="362"/>
      <c r="DD2" s="362"/>
      <c r="DE2" s="362"/>
      <c r="DF2" s="362"/>
      <c r="DG2" s="362"/>
      <c r="DH2" s="235"/>
    </row>
    <row r="3" spans="1:112" s="250" customFormat="1" ht="15" customHeight="1">
      <c r="A3" s="248" t="s">
        <v>2854</v>
      </c>
      <c r="B3" s="247"/>
      <c r="C3" s="246"/>
      <c r="D3" s="246" t="s">
        <v>3092</v>
      </c>
      <c r="E3" s="246"/>
      <c r="F3" s="246"/>
      <c r="G3" s="247" t="s">
        <v>3093</v>
      </c>
      <c r="H3" s="246"/>
      <c r="I3" s="246"/>
      <c r="J3" s="246"/>
      <c r="K3" s="246" t="s">
        <v>3094</v>
      </c>
      <c r="L3" s="246"/>
      <c r="M3" s="246"/>
      <c r="N3" s="246"/>
      <c r="O3" s="246" t="s">
        <v>3095</v>
      </c>
      <c r="P3" s="246"/>
      <c r="Q3" s="246"/>
      <c r="R3" s="246"/>
      <c r="S3" s="246"/>
      <c r="T3" s="246"/>
      <c r="U3" s="249"/>
      <c r="V3" s="237"/>
      <c r="W3" s="237"/>
      <c r="X3" s="237"/>
      <c r="Y3" s="237"/>
      <c r="Z3" s="237"/>
      <c r="AA3" s="237"/>
      <c r="AB3" s="237"/>
      <c r="AC3" s="237"/>
      <c r="AD3" s="237"/>
      <c r="AE3" s="237"/>
      <c r="AF3" s="237"/>
      <c r="AG3" s="237"/>
      <c r="AH3" s="211"/>
      <c r="AI3" s="237"/>
      <c r="AJ3" s="237"/>
      <c r="AK3" s="237"/>
      <c r="AL3" s="237"/>
      <c r="AM3" s="237"/>
      <c r="AN3" s="237"/>
      <c r="AO3" s="237"/>
      <c r="AP3" s="237"/>
      <c r="AQ3" s="237"/>
      <c r="AR3" s="237"/>
      <c r="AS3" s="237"/>
      <c r="AT3" s="237"/>
      <c r="AU3" s="211"/>
      <c r="AV3" s="237"/>
      <c r="AW3" s="237"/>
      <c r="AX3" s="237"/>
      <c r="AY3" s="237"/>
      <c r="AZ3" s="237"/>
      <c r="BA3" s="237"/>
      <c r="BB3" s="237"/>
      <c r="BC3" s="237"/>
      <c r="BD3" s="237"/>
      <c r="BE3" s="237"/>
      <c r="BF3" s="237"/>
      <c r="BG3" s="237"/>
      <c r="BH3" s="237"/>
      <c r="BI3" s="237"/>
      <c r="BJ3" s="211"/>
      <c r="BK3" s="237"/>
      <c r="BL3" s="237"/>
      <c r="BM3" s="211"/>
      <c r="BN3" s="237"/>
      <c r="BO3" s="237"/>
      <c r="BP3" s="237"/>
      <c r="BQ3" s="237"/>
      <c r="BR3" s="237"/>
      <c r="BS3" s="237"/>
      <c r="BT3" s="237"/>
      <c r="BU3" s="237"/>
      <c r="BV3" s="237"/>
      <c r="BW3" s="237"/>
      <c r="BX3" s="237"/>
      <c r="BY3" s="237"/>
      <c r="BZ3" s="211"/>
      <c r="CA3" s="211"/>
      <c r="CB3" s="211"/>
      <c r="CC3" s="211"/>
      <c r="CD3" s="211"/>
      <c r="CE3" s="211"/>
      <c r="CF3" s="211"/>
      <c r="CG3" s="237"/>
      <c r="CH3" s="237"/>
      <c r="CI3" s="237"/>
      <c r="CJ3" s="237"/>
      <c r="CK3" s="237"/>
      <c r="CL3" s="237"/>
      <c r="CM3" s="237"/>
      <c r="CN3" s="211"/>
      <c r="CO3" s="237"/>
      <c r="CP3" s="237"/>
      <c r="CQ3" s="237"/>
      <c r="CR3" s="237"/>
      <c r="CS3" s="237"/>
      <c r="CT3" s="237"/>
      <c r="CU3" s="237"/>
      <c r="CV3" s="237"/>
      <c r="CW3" s="211"/>
      <c r="CX3" s="237"/>
      <c r="CY3" s="237"/>
      <c r="CZ3" s="237"/>
      <c r="DA3" s="211"/>
      <c r="DB3" s="237"/>
      <c r="DC3" s="237"/>
      <c r="DD3" s="237"/>
      <c r="DE3" s="237"/>
      <c r="DF3" s="237"/>
      <c r="DG3" s="237"/>
      <c r="DH3" s="237"/>
    </row>
    <row r="4" spans="1:112" ht="15" customHeight="1">
      <c r="A4" s="55" t="s">
        <v>2855</v>
      </c>
      <c r="B4" s="241"/>
      <c r="C4" s="242"/>
      <c r="D4" s="241" t="s">
        <v>3096</v>
      </c>
      <c r="E4" s="241"/>
      <c r="F4" s="243"/>
      <c r="G4" s="241" t="s">
        <v>3097</v>
      </c>
      <c r="H4" s="242"/>
      <c r="I4" s="241"/>
      <c r="J4" s="241"/>
      <c r="K4" s="242" t="s">
        <v>3098</v>
      </c>
      <c r="L4" s="242"/>
      <c r="M4" s="242"/>
      <c r="N4" s="242"/>
      <c r="O4" s="242" t="s">
        <v>3099</v>
      </c>
      <c r="P4" s="242"/>
      <c r="Q4" s="242"/>
      <c r="R4" s="242"/>
      <c r="S4" s="242"/>
      <c r="T4" s="242"/>
      <c r="U4" s="244"/>
      <c r="V4" s="75"/>
      <c r="W4" s="237"/>
      <c r="X4" s="75"/>
      <c r="Y4" s="75"/>
      <c r="Z4" s="75"/>
      <c r="AA4" s="75"/>
      <c r="AB4" s="75"/>
      <c r="AC4" s="75"/>
      <c r="AD4" s="75"/>
      <c r="AE4" s="75"/>
      <c r="AF4" s="75"/>
      <c r="AG4" s="75"/>
      <c r="AH4" s="237"/>
      <c r="AI4" s="75"/>
      <c r="AJ4" s="237"/>
      <c r="AK4" s="75"/>
      <c r="AL4" s="75"/>
      <c r="AM4" s="75"/>
      <c r="AN4" s="75"/>
      <c r="AO4" s="75"/>
      <c r="AP4" s="75"/>
      <c r="AQ4" s="75"/>
      <c r="AR4" s="75"/>
      <c r="AS4" s="75"/>
      <c r="AT4" s="75"/>
      <c r="AU4" s="237"/>
      <c r="AV4" s="237"/>
      <c r="AW4" s="75"/>
      <c r="AX4" s="237"/>
      <c r="AY4" s="237"/>
      <c r="AZ4" s="75"/>
      <c r="BA4" s="75"/>
      <c r="BB4" s="75"/>
      <c r="BC4" s="75"/>
      <c r="BD4" s="75"/>
      <c r="BE4" s="75"/>
      <c r="BF4" s="75"/>
      <c r="BG4" s="75"/>
      <c r="BH4" s="75"/>
      <c r="BI4" s="75"/>
      <c r="BJ4" s="237"/>
      <c r="BK4" s="75"/>
      <c r="BL4" s="75"/>
      <c r="BM4" s="237"/>
      <c r="BN4" s="75"/>
      <c r="BO4" s="237"/>
      <c r="BP4" s="237"/>
      <c r="BQ4" s="237"/>
      <c r="BR4" s="237"/>
      <c r="BS4" s="237"/>
      <c r="BT4" s="237"/>
      <c r="BU4" s="237"/>
      <c r="BV4" s="237"/>
      <c r="BW4" s="237"/>
      <c r="BX4" s="237"/>
      <c r="BY4" s="237"/>
      <c r="BZ4" s="211"/>
      <c r="CA4" s="211"/>
      <c r="CB4" s="211"/>
      <c r="CC4" s="239"/>
      <c r="CD4" s="212"/>
      <c r="CE4" s="212"/>
      <c r="CF4" s="237"/>
      <c r="CG4" s="75"/>
      <c r="CH4" s="237"/>
      <c r="CI4" s="237"/>
      <c r="CJ4" s="237"/>
      <c r="CK4" s="237"/>
      <c r="CL4" s="237"/>
      <c r="CM4" s="237"/>
      <c r="CN4" s="237"/>
      <c r="CO4" s="75"/>
      <c r="CP4" s="237"/>
      <c r="CQ4" s="237"/>
      <c r="CR4" s="237"/>
      <c r="CS4" s="237"/>
      <c r="CT4" s="237"/>
      <c r="CU4" s="237"/>
      <c r="CV4" s="237"/>
      <c r="CW4" s="237"/>
      <c r="CX4" s="237"/>
      <c r="CY4" s="75"/>
      <c r="CZ4" s="75"/>
      <c r="DA4" s="237"/>
      <c r="DB4" s="75"/>
      <c r="DC4" s="237"/>
      <c r="DD4" s="237"/>
      <c r="DE4" s="237"/>
      <c r="DF4" s="237"/>
      <c r="DG4" s="237"/>
      <c r="DH4" s="237"/>
    </row>
    <row r="5" spans="1:112" ht="15" customHeight="1">
      <c r="A5" s="50" t="s">
        <v>2862</v>
      </c>
      <c r="B5" s="237"/>
      <c r="C5" s="75"/>
      <c r="D5" s="237" t="s">
        <v>3100</v>
      </c>
      <c r="E5" s="237"/>
      <c r="F5" s="238"/>
      <c r="G5" s="237" t="s">
        <v>3101</v>
      </c>
      <c r="H5" s="75"/>
      <c r="I5" s="237"/>
      <c r="J5" s="237"/>
      <c r="K5" s="75"/>
      <c r="L5" s="75"/>
      <c r="M5" s="75"/>
      <c r="N5" s="75"/>
      <c r="O5" s="75" t="s">
        <v>3102</v>
      </c>
      <c r="P5" s="75"/>
      <c r="Q5" s="75"/>
      <c r="R5" s="75"/>
      <c r="S5" s="75"/>
      <c r="T5" s="75"/>
      <c r="U5" s="240"/>
      <c r="V5" s="75"/>
      <c r="W5" s="237"/>
      <c r="X5" s="75"/>
      <c r="Y5" s="75"/>
      <c r="Z5" s="75"/>
      <c r="AA5" s="75"/>
      <c r="AB5" s="75"/>
      <c r="AC5" s="75"/>
      <c r="AD5" s="75"/>
      <c r="AE5" s="75"/>
      <c r="AF5" s="75"/>
      <c r="AG5" s="75"/>
      <c r="AH5" s="237"/>
      <c r="AI5" s="75"/>
      <c r="AJ5" s="237"/>
      <c r="AK5" s="75"/>
      <c r="AL5" s="75"/>
      <c r="AM5" s="75"/>
      <c r="AN5" s="75"/>
      <c r="AO5" s="75"/>
      <c r="AP5" s="75"/>
      <c r="AQ5" s="75"/>
      <c r="AR5" s="75"/>
      <c r="AS5" s="75"/>
      <c r="AT5" s="75"/>
      <c r="AU5" s="237"/>
      <c r="AV5" s="237"/>
      <c r="AW5" s="75"/>
      <c r="AX5" s="237"/>
      <c r="AY5" s="237"/>
      <c r="AZ5" s="75"/>
      <c r="BA5" s="75"/>
      <c r="BB5" s="75"/>
      <c r="BC5" s="75"/>
      <c r="BD5" s="75"/>
      <c r="BE5" s="75"/>
      <c r="BF5" s="75"/>
      <c r="BG5" s="75"/>
      <c r="BH5" s="75"/>
      <c r="BI5" s="75"/>
      <c r="BJ5" s="237"/>
      <c r="BK5" s="75"/>
      <c r="BL5" s="75"/>
      <c r="BM5" s="237"/>
      <c r="BN5" s="75"/>
      <c r="BO5" s="237"/>
      <c r="BP5" s="237"/>
      <c r="BQ5" s="237"/>
      <c r="BR5" s="237"/>
      <c r="BS5" s="237"/>
      <c r="BT5" s="237"/>
      <c r="BU5" s="237"/>
      <c r="BV5" s="237"/>
      <c r="BW5" s="237"/>
      <c r="BX5" s="237"/>
      <c r="BY5" s="237"/>
      <c r="BZ5" s="211"/>
      <c r="CA5" s="211"/>
      <c r="CB5" s="211"/>
      <c r="CC5" s="239"/>
      <c r="CD5" s="212"/>
      <c r="CE5" s="212"/>
      <c r="CF5" s="237"/>
      <c r="CG5" s="75"/>
      <c r="CH5" s="237"/>
      <c r="CI5" s="237"/>
      <c r="CJ5" s="237"/>
      <c r="CK5" s="237"/>
      <c r="CL5" s="237"/>
      <c r="CM5" s="237"/>
      <c r="CN5" s="237"/>
      <c r="CO5" s="75"/>
      <c r="CP5" s="237"/>
      <c r="CQ5" s="237"/>
      <c r="CR5" s="237"/>
      <c r="CS5" s="237"/>
      <c r="CT5" s="237"/>
      <c r="CU5" s="237"/>
      <c r="CV5" s="237"/>
      <c r="CW5" s="237"/>
      <c r="CX5" s="237"/>
      <c r="CY5" s="75"/>
      <c r="CZ5" s="75"/>
      <c r="DA5" s="237"/>
      <c r="DB5" s="75"/>
      <c r="DC5" s="237"/>
      <c r="DD5" s="237"/>
      <c r="DE5" s="237"/>
      <c r="DF5" s="237"/>
      <c r="DG5" s="237"/>
      <c r="DH5" s="237"/>
    </row>
    <row r="6" spans="1:112" ht="15" customHeight="1">
      <c r="A6" s="50" t="s">
        <v>2856</v>
      </c>
      <c r="B6" s="237"/>
      <c r="C6" s="75"/>
      <c r="D6" s="237" t="s">
        <v>3103</v>
      </c>
      <c r="E6" s="237"/>
      <c r="F6" s="238"/>
      <c r="G6" s="237" t="s">
        <v>3010</v>
      </c>
      <c r="H6" s="75"/>
      <c r="I6" s="237"/>
      <c r="J6" s="237"/>
      <c r="K6" s="75"/>
      <c r="L6" s="75"/>
      <c r="M6" s="75"/>
      <c r="N6" s="75"/>
      <c r="O6" s="75" t="s">
        <v>3104</v>
      </c>
      <c r="P6" s="75"/>
      <c r="Q6" s="75"/>
      <c r="R6" s="75"/>
      <c r="S6" s="75"/>
      <c r="T6" s="75"/>
      <c r="U6" s="240"/>
      <c r="V6" s="75"/>
      <c r="W6" s="237"/>
      <c r="X6" s="75"/>
      <c r="Y6" s="75"/>
      <c r="Z6" s="75"/>
      <c r="AA6" s="75"/>
      <c r="AB6" s="75"/>
      <c r="AC6" s="75"/>
      <c r="AD6" s="75"/>
      <c r="AE6" s="75"/>
      <c r="AF6" s="75"/>
      <c r="AG6" s="75"/>
      <c r="AH6" s="237"/>
      <c r="AI6" s="75"/>
      <c r="AJ6" s="237"/>
      <c r="AK6" s="75"/>
      <c r="AL6" s="75"/>
      <c r="AM6" s="75"/>
      <c r="AN6" s="75"/>
      <c r="AO6" s="75"/>
      <c r="AP6" s="75"/>
      <c r="AQ6" s="75"/>
      <c r="AR6" s="75"/>
      <c r="AS6" s="75"/>
      <c r="AT6" s="75"/>
      <c r="AU6" s="237"/>
      <c r="AV6" s="237"/>
      <c r="AW6" s="75"/>
      <c r="AX6" s="237"/>
      <c r="AY6" s="237"/>
      <c r="AZ6" s="75"/>
      <c r="BA6" s="75"/>
      <c r="BB6" s="75"/>
      <c r="BC6" s="75"/>
      <c r="BD6" s="75"/>
      <c r="BE6" s="75"/>
      <c r="BF6" s="75"/>
      <c r="BG6" s="75"/>
      <c r="BH6" s="75"/>
      <c r="BI6" s="75"/>
      <c r="BJ6" s="237"/>
      <c r="BK6" s="75"/>
      <c r="BL6" s="75"/>
      <c r="BM6" s="237"/>
      <c r="BN6" s="75"/>
      <c r="BO6" s="237"/>
      <c r="BP6" s="237"/>
      <c r="BQ6" s="237"/>
      <c r="BR6" s="237"/>
      <c r="BS6" s="237"/>
      <c r="BT6" s="237"/>
      <c r="BU6" s="237"/>
      <c r="BV6" s="237"/>
      <c r="BW6" s="237"/>
      <c r="BX6" s="237"/>
      <c r="BY6" s="237"/>
      <c r="BZ6" s="211"/>
      <c r="CA6" s="211"/>
      <c r="CB6" s="211"/>
      <c r="CC6" s="239"/>
      <c r="CD6" s="212"/>
      <c r="CE6" s="212"/>
      <c r="CF6" s="237"/>
      <c r="CG6" s="75"/>
      <c r="CH6" s="237"/>
      <c r="CI6" s="237"/>
      <c r="CJ6" s="237"/>
      <c r="CK6" s="237"/>
      <c r="CL6" s="237"/>
      <c r="CM6" s="237"/>
      <c r="CN6" s="237"/>
      <c r="CO6" s="75"/>
      <c r="CP6" s="237"/>
      <c r="CQ6" s="237"/>
      <c r="CR6" s="237"/>
      <c r="CS6" s="237"/>
      <c r="CT6" s="237"/>
      <c r="CU6" s="237"/>
      <c r="CV6" s="237"/>
      <c r="CW6" s="237"/>
      <c r="CX6" s="237"/>
      <c r="CY6" s="75"/>
      <c r="CZ6" s="75"/>
      <c r="DA6" s="237"/>
      <c r="DB6" s="75"/>
      <c r="DC6" s="237"/>
      <c r="DD6" s="237"/>
      <c r="DE6" s="237"/>
      <c r="DF6" s="237"/>
      <c r="DG6" s="237"/>
      <c r="DH6" s="237"/>
    </row>
    <row r="7" spans="1:112" ht="15" customHeight="1">
      <c r="A7" s="55" t="s">
        <v>2857</v>
      </c>
      <c r="B7" s="241" t="s">
        <v>3105</v>
      </c>
      <c r="C7" s="242" t="s">
        <v>3106</v>
      </c>
      <c r="D7" s="241"/>
      <c r="E7" s="241"/>
      <c r="F7" s="243"/>
      <c r="G7" s="241" t="s">
        <v>3107</v>
      </c>
      <c r="H7" s="242"/>
      <c r="I7" s="241" t="s">
        <v>3108</v>
      </c>
      <c r="J7" s="241"/>
      <c r="K7" s="242"/>
      <c r="L7" s="242"/>
      <c r="M7" s="242"/>
      <c r="N7" s="242"/>
      <c r="O7" s="242"/>
      <c r="P7" s="242"/>
      <c r="Q7" s="242"/>
      <c r="R7" s="242" t="s">
        <v>3109</v>
      </c>
      <c r="S7" s="242"/>
      <c r="T7" s="242"/>
      <c r="U7" s="244"/>
      <c r="V7" s="75"/>
      <c r="W7" s="237"/>
      <c r="X7" s="75"/>
      <c r="Y7" s="75"/>
      <c r="Z7" s="75"/>
      <c r="AA7" s="75"/>
      <c r="AB7" s="75"/>
      <c r="AC7" s="75"/>
      <c r="AD7" s="75"/>
      <c r="AE7" s="75"/>
      <c r="AF7" s="75"/>
      <c r="AG7" s="75"/>
      <c r="AH7" s="237"/>
      <c r="AI7" s="75"/>
      <c r="AJ7" s="237"/>
      <c r="AK7" s="75"/>
      <c r="AL7" s="75"/>
      <c r="AM7" s="75"/>
      <c r="AN7" s="75"/>
      <c r="AO7" s="75"/>
      <c r="AP7" s="75"/>
      <c r="AQ7" s="75"/>
      <c r="AR7" s="75"/>
      <c r="AS7" s="75"/>
      <c r="AT7" s="75"/>
      <c r="AU7" s="237"/>
      <c r="AV7" s="237"/>
      <c r="AW7" s="75"/>
      <c r="AX7" s="237"/>
      <c r="AY7" s="237"/>
      <c r="AZ7" s="75"/>
      <c r="BA7" s="75"/>
      <c r="BB7" s="75"/>
      <c r="BC7" s="75"/>
      <c r="BD7" s="75"/>
      <c r="BE7" s="75"/>
      <c r="BF7" s="75"/>
      <c r="BG7" s="75"/>
      <c r="BH7" s="75"/>
      <c r="BI7" s="75"/>
      <c r="BJ7" s="237"/>
      <c r="BK7" s="75"/>
      <c r="BL7" s="75"/>
      <c r="BM7" s="237"/>
      <c r="BN7" s="75"/>
      <c r="BO7" s="237"/>
      <c r="BP7" s="237"/>
      <c r="BQ7" s="237"/>
      <c r="BR7" s="237"/>
      <c r="BS7" s="237"/>
      <c r="BT7" s="237"/>
      <c r="BU7" s="237"/>
      <c r="BV7" s="237"/>
      <c r="BW7" s="237"/>
      <c r="BX7" s="237"/>
      <c r="BY7" s="237"/>
      <c r="BZ7" s="211"/>
      <c r="CA7" s="211"/>
      <c r="CB7" s="211"/>
      <c r="CC7" s="239"/>
      <c r="CD7" s="212"/>
      <c r="CE7" s="212"/>
      <c r="CF7" s="237"/>
      <c r="CG7" s="75"/>
      <c r="CH7" s="237"/>
      <c r="CI7" s="237"/>
      <c r="CJ7" s="237"/>
      <c r="CK7" s="237"/>
      <c r="CL7" s="237"/>
      <c r="CM7" s="237"/>
      <c r="CN7" s="237"/>
      <c r="CO7" s="75"/>
      <c r="CP7" s="237"/>
      <c r="CQ7" s="237"/>
      <c r="CR7" s="237"/>
      <c r="CS7" s="237"/>
      <c r="CT7" s="237"/>
      <c r="CU7" s="237"/>
      <c r="CV7" s="237"/>
      <c r="CW7" s="237"/>
      <c r="CX7" s="237"/>
      <c r="CY7" s="75"/>
      <c r="CZ7" s="75"/>
      <c r="DA7" s="237"/>
      <c r="DB7" s="75"/>
      <c r="DC7" s="237"/>
      <c r="DD7" s="237"/>
      <c r="DE7" s="237"/>
      <c r="DF7" s="237"/>
      <c r="DG7" s="237"/>
      <c r="DH7" s="237"/>
    </row>
    <row r="8" spans="1:112" ht="15" customHeight="1">
      <c r="A8" s="55" t="s">
        <v>2858</v>
      </c>
      <c r="B8" s="241" t="s">
        <v>3110</v>
      </c>
      <c r="C8" s="242" t="s">
        <v>3111</v>
      </c>
      <c r="D8" s="241"/>
      <c r="E8" s="241"/>
      <c r="F8" s="243"/>
      <c r="G8" s="241" t="s">
        <v>3112</v>
      </c>
      <c r="H8" s="242"/>
      <c r="I8" s="241" t="s">
        <v>3108</v>
      </c>
      <c r="J8" s="241"/>
      <c r="K8" s="242"/>
      <c r="L8" s="242"/>
      <c r="M8" s="242"/>
      <c r="N8" s="242"/>
      <c r="O8" s="242"/>
      <c r="P8" s="242"/>
      <c r="Q8" s="242"/>
      <c r="R8" s="242" t="s">
        <v>3113</v>
      </c>
      <c r="S8" s="242"/>
      <c r="T8" s="242"/>
      <c r="U8" s="244"/>
      <c r="V8" s="75"/>
      <c r="W8" s="237"/>
      <c r="X8" s="75"/>
      <c r="Y8" s="75"/>
      <c r="Z8" s="75"/>
      <c r="AA8" s="75"/>
      <c r="AB8" s="75"/>
      <c r="AC8" s="75"/>
      <c r="AD8" s="75"/>
      <c r="AE8" s="75"/>
      <c r="AF8" s="75"/>
      <c r="AG8" s="75"/>
      <c r="AH8" s="237"/>
      <c r="AI8" s="75"/>
      <c r="AJ8" s="237"/>
      <c r="AK8" s="75"/>
      <c r="AL8" s="75"/>
      <c r="AM8" s="75"/>
      <c r="AN8" s="75"/>
      <c r="AO8" s="75"/>
      <c r="AP8" s="75"/>
      <c r="AQ8" s="75"/>
      <c r="AR8" s="75"/>
      <c r="AS8" s="75"/>
      <c r="AT8" s="75"/>
      <c r="AU8" s="237"/>
      <c r="AV8" s="237"/>
      <c r="AW8" s="75"/>
      <c r="AX8" s="237"/>
      <c r="AY8" s="237"/>
      <c r="AZ8" s="75"/>
      <c r="BA8" s="75"/>
      <c r="BB8" s="75"/>
      <c r="BC8" s="75"/>
      <c r="BD8" s="75"/>
      <c r="BE8" s="75"/>
      <c r="BF8" s="75"/>
      <c r="BG8" s="75"/>
      <c r="BH8" s="75"/>
      <c r="BI8" s="75"/>
      <c r="BJ8" s="237"/>
      <c r="BK8" s="75"/>
      <c r="BL8" s="75"/>
      <c r="BM8" s="237"/>
      <c r="BN8" s="75"/>
      <c r="BO8" s="237"/>
      <c r="BP8" s="237"/>
      <c r="BQ8" s="237"/>
      <c r="BR8" s="237"/>
      <c r="BS8" s="237"/>
      <c r="BT8" s="237"/>
      <c r="BU8" s="237"/>
      <c r="BV8" s="237"/>
      <c r="BW8" s="237"/>
      <c r="BX8" s="237"/>
      <c r="BY8" s="237"/>
      <c r="BZ8" s="211"/>
      <c r="CA8" s="211"/>
      <c r="CB8" s="211"/>
      <c r="CC8" s="239"/>
      <c r="CD8" s="212"/>
      <c r="CE8" s="212"/>
      <c r="CF8" s="237"/>
      <c r="CG8" s="75"/>
      <c r="CH8" s="237"/>
      <c r="CI8" s="237"/>
      <c r="CJ8" s="237"/>
      <c r="CK8" s="237"/>
      <c r="CL8" s="237"/>
      <c r="CM8" s="237"/>
      <c r="CN8" s="237"/>
      <c r="CO8" s="75"/>
      <c r="CP8" s="237"/>
      <c r="CQ8" s="237"/>
      <c r="CR8" s="237"/>
      <c r="CS8" s="237"/>
      <c r="CT8" s="237"/>
      <c r="CU8" s="237"/>
      <c r="CV8" s="237"/>
      <c r="CW8" s="237"/>
      <c r="CX8" s="237"/>
      <c r="CY8" s="75"/>
      <c r="CZ8" s="75"/>
      <c r="DA8" s="237"/>
      <c r="DB8" s="75"/>
      <c r="DC8" s="237"/>
      <c r="DD8" s="237"/>
      <c r="DE8" s="237"/>
      <c r="DF8" s="237"/>
      <c r="DG8" s="237"/>
      <c r="DH8" s="237"/>
    </row>
    <row r="9" spans="1:112" ht="15" customHeight="1">
      <c r="A9" s="55" t="s">
        <v>2859</v>
      </c>
      <c r="B9" s="241" t="s">
        <v>3114</v>
      </c>
      <c r="C9" s="242" t="s">
        <v>3115</v>
      </c>
      <c r="D9" s="241"/>
      <c r="E9" s="241"/>
      <c r="F9" s="243"/>
      <c r="G9" s="241" t="s">
        <v>3116</v>
      </c>
      <c r="H9" s="242"/>
      <c r="I9" s="241" t="s">
        <v>3117</v>
      </c>
      <c r="J9" s="241"/>
      <c r="K9" s="242"/>
      <c r="L9" s="242"/>
      <c r="M9" s="242"/>
      <c r="N9" s="242"/>
      <c r="O9" s="242"/>
      <c r="P9" s="242"/>
      <c r="Q9" s="242"/>
      <c r="R9" s="242" t="s">
        <v>3118</v>
      </c>
      <c r="S9" s="242"/>
      <c r="T9" s="242"/>
      <c r="U9" s="244"/>
      <c r="V9" s="75"/>
      <c r="W9" s="237"/>
      <c r="X9" s="75"/>
      <c r="Y9" s="75"/>
      <c r="Z9" s="75"/>
      <c r="AA9" s="75"/>
      <c r="AB9" s="75"/>
      <c r="AC9" s="75"/>
      <c r="AD9" s="75"/>
      <c r="AE9" s="75"/>
      <c r="AF9" s="75"/>
      <c r="AG9" s="75"/>
      <c r="AH9" s="237"/>
      <c r="AI9" s="75"/>
      <c r="AJ9" s="237"/>
      <c r="AK9" s="75"/>
      <c r="AL9" s="75"/>
      <c r="AM9" s="75"/>
      <c r="AN9" s="75"/>
      <c r="AO9" s="75"/>
      <c r="AP9" s="75"/>
      <c r="AQ9" s="75"/>
      <c r="AR9" s="75"/>
      <c r="AS9" s="75"/>
      <c r="AT9" s="75"/>
      <c r="AU9" s="237"/>
      <c r="AV9" s="237"/>
      <c r="AW9" s="75"/>
      <c r="AX9" s="237"/>
      <c r="AY9" s="237"/>
      <c r="AZ9" s="75"/>
      <c r="BA9" s="75"/>
      <c r="BB9" s="75"/>
      <c r="BC9" s="75"/>
      <c r="BD9" s="75"/>
      <c r="BE9" s="75"/>
      <c r="BF9" s="75"/>
      <c r="BG9" s="75"/>
      <c r="BH9" s="75"/>
      <c r="BI9" s="75"/>
      <c r="BJ9" s="237"/>
      <c r="BK9" s="75"/>
      <c r="BL9" s="75"/>
      <c r="BM9" s="237"/>
      <c r="BN9" s="75"/>
      <c r="BO9" s="237"/>
      <c r="BP9" s="237"/>
      <c r="BQ9" s="237"/>
      <c r="BR9" s="237"/>
      <c r="BS9" s="237"/>
      <c r="BT9" s="237"/>
      <c r="BU9" s="237"/>
      <c r="BV9" s="237"/>
      <c r="BW9" s="237"/>
      <c r="BX9" s="237"/>
      <c r="BY9" s="237"/>
      <c r="BZ9" s="211"/>
      <c r="CA9" s="211"/>
      <c r="CB9" s="211"/>
      <c r="CC9" s="239"/>
      <c r="CD9" s="212"/>
      <c r="CE9" s="212"/>
      <c r="CF9" s="237"/>
      <c r="CG9" s="75"/>
      <c r="CH9" s="237"/>
      <c r="CI9" s="237"/>
      <c r="CJ9" s="237"/>
      <c r="CK9" s="237"/>
      <c r="CL9" s="237"/>
      <c r="CM9" s="237"/>
      <c r="CN9" s="237"/>
      <c r="CO9" s="75"/>
      <c r="CP9" s="237"/>
      <c r="CQ9" s="237"/>
      <c r="CR9" s="237"/>
      <c r="CS9" s="237"/>
      <c r="CT9" s="237"/>
      <c r="CU9" s="237"/>
      <c r="CV9" s="237"/>
      <c r="CW9" s="237"/>
      <c r="CX9" s="237"/>
      <c r="CY9" s="75"/>
      <c r="CZ9" s="75"/>
      <c r="DA9" s="237"/>
      <c r="DB9" s="75"/>
      <c r="DC9" s="237"/>
      <c r="DD9" s="237"/>
      <c r="DE9" s="237"/>
      <c r="DF9" s="237"/>
      <c r="DG9" s="237"/>
      <c r="DH9" s="237"/>
    </row>
    <row r="10" spans="1:112" ht="15" customHeight="1">
      <c r="A10" s="55" t="s">
        <v>2860</v>
      </c>
      <c r="B10" s="241" t="s">
        <v>3119</v>
      </c>
      <c r="C10" s="242" t="s">
        <v>3120</v>
      </c>
      <c r="D10" s="241"/>
      <c r="E10" s="241"/>
      <c r="F10" s="243"/>
      <c r="G10" s="242" t="s">
        <v>3121</v>
      </c>
      <c r="H10" s="242"/>
      <c r="I10" s="241" t="s">
        <v>3108</v>
      </c>
      <c r="J10" s="241"/>
      <c r="K10" s="242"/>
      <c r="L10" s="242"/>
      <c r="M10" s="242"/>
      <c r="N10" s="242"/>
      <c r="O10" s="242"/>
      <c r="P10" s="242"/>
      <c r="Q10" s="242"/>
      <c r="R10" s="242" t="s">
        <v>3122</v>
      </c>
      <c r="S10" s="242"/>
      <c r="T10" s="242"/>
      <c r="U10" s="244"/>
      <c r="V10" s="75"/>
      <c r="W10" s="237"/>
      <c r="X10" s="75"/>
      <c r="Y10" s="75"/>
      <c r="Z10" s="75"/>
      <c r="AA10" s="75"/>
      <c r="AB10" s="75"/>
      <c r="AC10" s="75"/>
      <c r="AD10" s="75"/>
      <c r="AE10" s="75"/>
      <c r="AF10" s="75"/>
      <c r="AG10" s="75"/>
      <c r="AH10" s="237"/>
      <c r="AI10" s="75"/>
      <c r="AJ10" s="237"/>
      <c r="AK10" s="75"/>
      <c r="AL10" s="75"/>
      <c r="AM10" s="75"/>
      <c r="AN10" s="75"/>
      <c r="AO10" s="75"/>
      <c r="AP10" s="75"/>
      <c r="AQ10" s="75"/>
      <c r="AR10" s="75"/>
      <c r="AS10" s="75"/>
      <c r="AT10" s="75"/>
      <c r="AU10" s="237"/>
      <c r="AV10" s="237"/>
      <c r="AW10" s="75"/>
      <c r="AX10" s="237"/>
      <c r="AY10" s="237"/>
      <c r="AZ10" s="75"/>
      <c r="BA10" s="75"/>
      <c r="BB10" s="75"/>
      <c r="BC10" s="75"/>
      <c r="BD10" s="75"/>
      <c r="BE10" s="75"/>
      <c r="BF10" s="75"/>
      <c r="BG10" s="75"/>
      <c r="BH10" s="75"/>
      <c r="BI10" s="75"/>
      <c r="BJ10" s="237"/>
      <c r="BK10" s="75"/>
      <c r="BL10" s="75"/>
      <c r="BM10" s="237"/>
      <c r="BN10" s="75"/>
      <c r="BO10" s="237"/>
      <c r="BP10" s="237"/>
      <c r="BQ10" s="237"/>
      <c r="BR10" s="237"/>
      <c r="BS10" s="237"/>
      <c r="BT10" s="237"/>
      <c r="BU10" s="237"/>
      <c r="BV10" s="237"/>
      <c r="BW10" s="237"/>
      <c r="BX10" s="237"/>
      <c r="BY10" s="237"/>
      <c r="BZ10" s="211"/>
      <c r="CA10" s="211"/>
      <c r="CB10" s="211"/>
      <c r="CC10" s="239"/>
      <c r="CD10" s="212"/>
      <c r="CE10" s="212"/>
      <c r="CF10" s="237"/>
      <c r="CG10" s="75"/>
      <c r="CH10" s="237"/>
      <c r="CI10" s="237"/>
      <c r="CJ10" s="237"/>
      <c r="CK10" s="237"/>
      <c r="CL10" s="237"/>
      <c r="CM10" s="237"/>
      <c r="CN10" s="237"/>
      <c r="CO10" s="75"/>
      <c r="CP10" s="237"/>
      <c r="CQ10" s="237"/>
      <c r="CR10" s="237"/>
      <c r="CS10" s="237"/>
      <c r="CT10" s="237"/>
      <c r="CU10" s="237"/>
      <c r="CV10" s="237"/>
      <c r="CW10" s="237"/>
      <c r="CX10" s="237"/>
      <c r="CY10" s="75"/>
      <c r="CZ10" s="75"/>
      <c r="DA10" s="237"/>
      <c r="DB10" s="75"/>
      <c r="DC10" s="237"/>
      <c r="DD10" s="237"/>
      <c r="DE10" s="237"/>
      <c r="DF10" s="237"/>
      <c r="DG10" s="237"/>
      <c r="DH10" s="237"/>
    </row>
    <row r="11" spans="1:112" ht="15" customHeight="1">
      <c r="A11" s="55" t="s">
        <v>2861</v>
      </c>
      <c r="B11" s="241" t="s">
        <v>3123</v>
      </c>
      <c r="C11" s="242" t="s">
        <v>3124</v>
      </c>
      <c r="D11" s="241"/>
      <c r="E11" s="241"/>
      <c r="F11" s="243"/>
      <c r="G11" s="241" t="s">
        <v>3125</v>
      </c>
      <c r="H11" s="242"/>
      <c r="I11" s="241" t="s">
        <v>3117</v>
      </c>
      <c r="J11" s="241"/>
      <c r="K11" s="242"/>
      <c r="L11" s="242"/>
      <c r="M11" s="242"/>
      <c r="N11" s="242"/>
      <c r="O11" s="242"/>
      <c r="P11" s="242"/>
      <c r="Q11" s="242"/>
      <c r="R11" s="242" t="s">
        <v>3126</v>
      </c>
      <c r="S11" s="242"/>
      <c r="T11" s="242"/>
      <c r="U11" s="244"/>
      <c r="V11" s="75"/>
      <c r="W11" s="237"/>
      <c r="X11" s="75"/>
      <c r="Y11" s="75"/>
      <c r="Z11" s="75"/>
      <c r="AA11" s="75"/>
      <c r="AB11" s="75"/>
      <c r="AC11" s="75"/>
      <c r="AD11" s="75"/>
      <c r="AE11" s="75"/>
      <c r="AF11" s="75"/>
      <c r="AG11" s="75"/>
      <c r="AH11" s="237"/>
      <c r="AI11" s="75"/>
      <c r="AJ11" s="237"/>
      <c r="AK11" s="75"/>
      <c r="AL11" s="75"/>
      <c r="AM11" s="75"/>
      <c r="AN11" s="75"/>
      <c r="AO11" s="75"/>
      <c r="AP11" s="75"/>
      <c r="AQ11" s="75"/>
      <c r="AR11" s="75"/>
      <c r="AS11" s="75"/>
      <c r="AT11" s="75"/>
      <c r="AU11" s="237"/>
      <c r="AV11" s="237"/>
      <c r="AW11" s="75"/>
      <c r="AX11" s="237"/>
      <c r="AY11" s="237"/>
      <c r="AZ11" s="75"/>
      <c r="BA11" s="75"/>
      <c r="BB11" s="75"/>
      <c r="BC11" s="75"/>
      <c r="BD11" s="75"/>
      <c r="BE11" s="75"/>
      <c r="BF11" s="75"/>
      <c r="BG11" s="75"/>
      <c r="BH11" s="75"/>
      <c r="BI11" s="75"/>
      <c r="BJ11" s="237"/>
      <c r="BK11" s="75"/>
      <c r="BL11" s="75"/>
      <c r="BM11" s="237"/>
      <c r="BN11" s="75"/>
      <c r="BO11" s="237"/>
      <c r="BP11" s="237"/>
      <c r="BQ11" s="237"/>
      <c r="BR11" s="237"/>
      <c r="BS11" s="237"/>
      <c r="BT11" s="237"/>
      <c r="BU11" s="237"/>
      <c r="BV11" s="237"/>
      <c r="BW11" s="237"/>
      <c r="BX11" s="237"/>
      <c r="BY11" s="237"/>
      <c r="BZ11" s="211"/>
      <c r="CA11" s="211"/>
      <c r="CB11" s="211"/>
      <c r="CC11" s="239"/>
      <c r="CD11" s="212"/>
      <c r="CE11" s="212"/>
      <c r="CF11" s="237"/>
      <c r="CG11" s="75"/>
      <c r="CH11" s="237"/>
      <c r="CI11" s="237"/>
      <c r="CJ11" s="237"/>
      <c r="CK11" s="237"/>
      <c r="CL11" s="237"/>
      <c r="CM11" s="237"/>
      <c r="CN11" s="237"/>
      <c r="CO11" s="75"/>
      <c r="CP11" s="237"/>
      <c r="CQ11" s="237"/>
      <c r="CR11" s="237"/>
      <c r="CS11" s="237"/>
      <c r="CT11" s="237"/>
      <c r="CU11" s="237"/>
      <c r="CV11" s="237"/>
      <c r="CW11" s="237"/>
      <c r="CX11" s="237"/>
      <c r="CY11" s="75"/>
      <c r="CZ11" s="75"/>
      <c r="DA11" s="237"/>
      <c r="DB11" s="75"/>
      <c r="DC11" s="237"/>
      <c r="DD11" s="237"/>
      <c r="DE11" s="237"/>
      <c r="DF11" s="237"/>
      <c r="DG11" s="237"/>
      <c r="DH11" s="237"/>
    </row>
    <row r="12" spans="1:112" ht="15" customHeight="1">
      <c r="A12" s="55" t="s">
        <v>2863</v>
      </c>
      <c r="B12" s="241" t="s">
        <v>3127</v>
      </c>
      <c r="C12" s="242" t="s">
        <v>3128</v>
      </c>
      <c r="D12" s="241"/>
      <c r="E12" s="241"/>
      <c r="F12" s="243"/>
      <c r="G12" s="241" t="s">
        <v>3129</v>
      </c>
      <c r="H12" s="242"/>
      <c r="I12" s="241" t="s">
        <v>3108</v>
      </c>
      <c r="J12" s="241"/>
      <c r="K12" s="242"/>
      <c r="L12" s="242"/>
      <c r="M12" s="242"/>
      <c r="N12" s="242"/>
      <c r="O12" s="242"/>
      <c r="P12" s="242"/>
      <c r="Q12" s="242"/>
      <c r="R12" s="242" t="s">
        <v>3130</v>
      </c>
      <c r="S12" s="242"/>
      <c r="T12" s="242"/>
      <c r="U12" s="244"/>
      <c r="V12" s="75"/>
      <c r="W12" s="237"/>
      <c r="X12" s="75"/>
      <c r="Y12" s="75"/>
      <c r="Z12" s="75"/>
      <c r="AA12" s="75"/>
      <c r="AB12" s="75"/>
      <c r="AC12" s="75"/>
      <c r="AD12" s="75"/>
      <c r="AE12" s="75"/>
      <c r="AF12" s="75"/>
      <c r="AG12" s="75"/>
      <c r="AH12" s="237"/>
      <c r="AI12" s="75"/>
      <c r="AJ12" s="237"/>
      <c r="AK12" s="75"/>
      <c r="AL12" s="75"/>
      <c r="AM12" s="75"/>
      <c r="AN12" s="75"/>
      <c r="AO12" s="75"/>
      <c r="AP12" s="75"/>
      <c r="AQ12" s="75"/>
      <c r="AR12" s="75"/>
      <c r="AS12" s="75"/>
      <c r="AT12" s="75"/>
      <c r="AU12" s="237"/>
      <c r="AV12" s="237"/>
      <c r="AW12" s="75"/>
      <c r="AX12" s="237"/>
      <c r="AY12" s="237"/>
      <c r="AZ12" s="75"/>
      <c r="BA12" s="75"/>
      <c r="BB12" s="75"/>
      <c r="BC12" s="75"/>
      <c r="BD12" s="75"/>
      <c r="BE12" s="75"/>
      <c r="BF12" s="75"/>
      <c r="BG12" s="75"/>
      <c r="BH12" s="75"/>
      <c r="BI12" s="75"/>
      <c r="BJ12" s="237"/>
      <c r="BK12" s="75"/>
      <c r="BL12" s="75"/>
      <c r="BM12" s="237"/>
      <c r="BN12" s="75"/>
      <c r="BO12" s="237"/>
      <c r="BP12" s="237"/>
      <c r="BQ12" s="237"/>
      <c r="BR12" s="237"/>
      <c r="BS12" s="237"/>
      <c r="BT12" s="237"/>
      <c r="BU12" s="237"/>
      <c r="BV12" s="237"/>
      <c r="BW12" s="237"/>
      <c r="BX12" s="237"/>
      <c r="BY12" s="237"/>
      <c r="BZ12" s="211"/>
      <c r="CA12" s="211"/>
      <c r="CB12" s="211"/>
      <c r="CC12" s="239"/>
      <c r="CD12" s="212"/>
      <c r="CE12" s="212"/>
      <c r="CF12" s="237"/>
      <c r="CG12" s="75"/>
      <c r="CH12" s="237"/>
      <c r="CI12" s="237"/>
      <c r="CJ12" s="237"/>
      <c r="CK12" s="237"/>
      <c r="CL12" s="237"/>
      <c r="CM12" s="237"/>
      <c r="CN12" s="237"/>
      <c r="CO12" s="75"/>
      <c r="CP12" s="237"/>
      <c r="CQ12" s="237"/>
      <c r="CR12" s="237"/>
      <c r="CS12" s="237"/>
      <c r="CT12" s="237"/>
      <c r="CU12" s="237"/>
      <c r="CV12" s="237"/>
      <c r="CW12" s="237"/>
      <c r="CX12" s="237"/>
      <c r="CY12" s="75"/>
      <c r="CZ12" s="75"/>
      <c r="DA12" s="237"/>
      <c r="DB12" s="75"/>
      <c r="DC12" s="237"/>
      <c r="DD12" s="237"/>
      <c r="DE12" s="237"/>
      <c r="DF12" s="237"/>
      <c r="DG12" s="237"/>
      <c r="DH12" s="237"/>
    </row>
    <row r="13" spans="1:112" ht="15" customHeight="1">
      <c r="A13" s="55" t="s">
        <v>2864</v>
      </c>
      <c r="B13" s="241" t="s">
        <v>3131</v>
      </c>
      <c r="C13" s="242" t="s">
        <v>3132</v>
      </c>
      <c r="D13" s="241"/>
      <c r="E13" s="241"/>
      <c r="F13" s="243"/>
      <c r="G13" s="241" t="s">
        <v>3133</v>
      </c>
      <c r="H13" s="242"/>
      <c r="I13" s="241" t="s">
        <v>3108</v>
      </c>
      <c r="J13" s="241"/>
      <c r="K13" s="242"/>
      <c r="L13" s="242"/>
      <c r="M13" s="242"/>
      <c r="N13" s="242"/>
      <c r="O13" s="242"/>
      <c r="P13" s="242"/>
      <c r="Q13" s="242"/>
      <c r="R13" s="242" t="s">
        <v>3134</v>
      </c>
      <c r="S13" s="242"/>
      <c r="T13" s="242"/>
      <c r="U13" s="244"/>
      <c r="V13" s="75"/>
      <c r="W13" s="237"/>
      <c r="X13" s="75"/>
      <c r="Y13" s="75"/>
      <c r="Z13" s="75"/>
      <c r="AA13" s="75"/>
      <c r="AB13" s="75"/>
      <c r="AC13" s="75"/>
      <c r="AD13" s="75"/>
      <c r="AE13" s="75"/>
      <c r="AF13" s="75"/>
      <c r="AG13" s="75"/>
      <c r="AH13" s="237"/>
      <c r="AI13" s="75"/>
      <c r="AJ13" s="237"/>
      <c r="AK13" s="75"/>
      <c r="AL13" s="75"/>
      <c r="AM13" s="75"/>
      <c r="AN13" s="75"/>
      <c r="AO13" s="75"/>
      <c r="AP13" s="75"/>
      <c r="AQ13" s="75"/>
      <c r="AR13" s="75"/>
      <c r="AS13" s="75"/>
      <c r="AT13" s="75"/>
      <c r="AU13" s="237"/>
      <c r="AV13" s="237"/>
      <c r="AW13" s="75"/>
      <c r="AX13" s="237"/>
      <c r="AY13" s="237"/>
      <c r="AZ13" s="75"/>
      <c r="BA13" s="75"/>
      <c r="BB13" s="75"/>
      <c r="BC13" s="75"/>
      <c r="BD13" s="75"/>
      <c r="BE13" s="75"/>
      <c r="BF13" s="75"/>
      <c r="BG13" s="75"/>
      <c r="BH13" s="75"/>
      <c r="BI13" s="75"/>
      <c r="BJ13" s="237"/>
      <c r="BK13" s="75"/>
      <c r="BL13" s="75"/>
      <c r="BM13" s="237"/>
      <c r="BN13" s="75"/>
      <c r="BO13" s="237"/>
      <c r="BP13" s="237"/>
      <c r="BQ13" s="237"/>
      <c r="BR13" s="237"/>
      <c r="BS13" s="237"/>
      <c r="BT13" s="237"/>
      <c r="BU13" s="237"/>
      <c r="BV13" s="237"/>
      <c r="BW13" s="237"/>
      <c r="BX13" s="237"/>
      <c r="BY13" s="237"/>
      <c r="BZ13" s="211"/>
      <c r="CA13" s="211"/>
      <c r="CB13" s="211"/>
      <c r="CC13" s="239"/>
      <c r="CD13" s="212"/>
      <c r="CE13" s="212"/>
      <c r="CF13" s="237"/>
      <c r="CG13" s="75"/>
      <c r="CH13" s="237"/>
      <c r="CI13" s="237"/>
      <c r="CJ13" s="237"/>
      <c r="CK13" s="237"/>
      <c r="CL13" s="237"/>
      <c r="CM13" s="237"/>
      <c r="CN13" s="237"/>
      <c r="CO13" s="75"/>
      <c r="CP13" s="237"/>
      <c r="CQ13" s="237"/>
      <c r="CR13" s="237"/>
      <c r="CS13" s="237"/>
      <c r="CT13" s="237"/>
      <c r="CU13" s="237"/>
      <c r="CV13" s="237"/>
      <c r="CW13" s="237"/>
      <c r="CX13" s="237"/>
      <c r="CY13" s="75"/>
      <c r="CZ13" s="75"/>
      <c r="DA13" s="237"/>
      <c r="DB13" s="75"/>
      <c r="DC13" s="237"/>
      <c r="DD13" s="237"/>
      <c r="DE13" s="237"/>
      <c r="DF13" s="237"/>
      <c r="DG13" s="237"/>
      <c r="DH13" s="237"/>
    </row>
    <row r="14" spans="1:112" ht="15" customHeight="1">
      <c r="A14" s="55" t="s">
        <v>2865</v>
      </c>
      <c r="B14" s="241" t="s">
        <v>3135</v>
      </c>
      <c r="C14" s="242" t="s">
        <v>3136</v>
      </c>
      <c r="D14" s="241"/>
      <c r="E14" s="241"/>
      <c r="F14" s="243"/>
      <c r="G14" s="241" t="s">
        <v>3137</v>
      </c>
      <c r="H14" s="242"/>
      <c r="I14" s="241" t="s">
        <v>3108</v>
      </c>
      <c r="J14" s="241"/>
      <c r="K14" s="242"/>
      <c r="L14" s="242"/>
      <c r="M14" s="242"/>
      <c r="N14" s="242"/>
      <c r="O14" s="242"/>
      <c r="P14" s="242"/>
      <c r="Q14" s="242"/>
      <c r="R14" s="242" t="s">
        <v>3138</v>
      </c>
      <c r="S14" s="242"/>
      <c r="T14" s="242"/>
      <c r="U14" s="244"/>
      <c r="V14" s="75"/>
      <c r="W14" s="237"/>
      <c r="X14" s="75"/>
      <c r="Y14" s="75"/>
      <c r="Z14" s="75"/>
      <c r="AA14" s="75"/>
      <c r="AB14" s="75"/>
      <c r="AC14" s="75"/>
      <c r="AD14" s="75"/>
      <c r="AE14" s="75"/>
      <c r="AF14" s="75"/>
      <c r="AG14" s="75"/>
      <c r="AH14" s="237"/>
      <c r="AI14" s="75"/>
      <c r="AJ14" s="237"/>
      <c r="AK14" s="75"/>
      <c r="AL14" s="75"/>
      <c r="AM14" s="75"/>
      <c r="AN14" s="75"/>
      <c r="AO14" s="75"/>
      <c r="AP14" s="75"/>
      <c r="AQ14" s="75"/>
      <c r="AR14" s="75"/>
      <c r="AS14" s="75"/>
      <c r="AT14" s="75"/>
      <c r="AU14" s="237"/>
      <c r="AV14" s="237"/>
      <c r="AW14" s="75"/>
      <c r="AX14" s="237"/>
      <c r="AY14" s="237"/>
      <c r="AZ14" s="75"/>
      <c r="BA14" s="75"/>
      <c r="BB14" s="75"/>
      <c r="BC14" s="75"/>
      <c r="BD14" s="75"/>
      <c r="BE14" s="75"/>
      <c r="BF14" s="75"/>
      <c r="BG14" s="75"/>
      <c r="BH14" s="75"/>
      <c r="BI14" s="75"/>
      <c r="BJ14" s="237"/>
      <c r="BK14" s="75"/>
      <c r="BL14" s="75"/>
      <c r="BM14" s="237"/>
      <c r="BN14" s="75"/>
      <c r="BO14" s="237"/>
      <c r="BP14" s="237"/>
      <c r="BQ14" s="237"/>
      <c r="BR14" s="237"/>
      <c r="BS14" s="237"/>
      <c r="BT14" s="237"/>
      <c r="BU14" s="237"/>
      <c r="BV14" s="237"/>
      <c r="BW14" s="237"/>
      <c r="BX14" s="237"/>
      <c r="BY14" s="237"/>
      <c r="BZ14" s="211"/>
      <c r="CA14" s="211"/>
      <c r="CB14" s="211"/>
      <c r="CC14" s="239"/>
      <c r="CD14" s="212"/>
      <c r="CE14" s="212"/>
      <c r="CF14" s="237"/>
      <c r="CG14" s="75"/>
      <c r="CH14" s="237"/>
      <c r="CI14" s="237"/>
      <c r="CJ14" s="237"/>
      <c r="CK14" s="237"/>
      <c r="CL14" s="237"/>
      <c r="CM14" s="237"/>
      <c r="CN14" s="237"/>
      <c r="CO14" s="75"/>
      <c r="CP14" s="237"/>
      <c r="CQ14" s="237"/>
      <c r="CR14" s="237"/>
      <c r="CS14" s="237"/>
      <c r="CT14" s="237"/>
      <c r="CU14" s="237"/>
      <c r="CV14" s="237"/>
      <c r="CW14" s="237"/>
      <c r="CX14" s="237"/>
      <c r="CY14" s="75"/>
      <c r="CZ14" s="75"/>
      <c r="DA14" s="237"/>
      <c r="DB14" s="75"/>
      <c r="DC14" s="237"/>
      <c r="DD14" s="237"/>
      <c r="DE14" s="237"/>
      <c r="DF14" s="237"/>
      <c r="DG14" s="237"/>
      <c r="DH14" s="237"/>
    </row>
    <row r="15" spans="1:112" ht="15" customHeight="1">
      <c r="A15" s="50" t="s">
        <v>2868</v>
      </c>
      <c r="B15" s="237"/>
      <c r="C15" s="75" t="s">
        <v>3144</v>
      </c>
      <c r="D15" s="237" t="s">
        <v>3145</v>
      </c>
      <c r="E15" s="237"/>
      <c r="F15" s="238"/>
      <c r="G15" s="237" t="s">
        <v>3146</v>
      </c>
      <c r="H15" s="75"/>
      <c r="I15" s="237"/>
      <c r="J15" s="237"/>
      <c r="K15" s="75" t="s">
        <v>3147</v>
      </c>
      <c r="L15" s="75"/>
      <c r="M15" s="75"/>
      <c r="N15" s="75"/>
      <c r="O15" s="75" t="s">
        <v>3148</v>
      </c>
      <c r="P15" s="75"/>
      <c r="Q15" s="75"/>
      <c r="R15" s="75"/>
      <c r="S15" s="75"/>
      <c r="T15" s="75"/>
      <c r="U15" s="240"/>
      <c r="V15" s="75"/>
      <c r="W15" s="237"/>
      <c r="X15" s="75"/>
      <c r="Y15" s="75"/>
      <c r="Z15" s="75"/>
      <c r="AA15" s="75"/>
      <c r="AB15" s="75"/>
      <c r="AC15" s="75"/>
      <c r="AD15" s="75"/>
      <c r="AE15" s="75"/>
      <c r="AF15" s="75"/>
      <c r="AG15" s="75"/>
      <c r="AH15" s="237"/>
      <c r="AI15" s="75"/>
      <c r="AJ15" s="237"/>
      <c r="AK15" s="75"/>
      <c r="AL15" s="75"/>
      <c r="AM15" s="75"/>
      <c r="AN15" s="75"/>
      <c r="AO15" s="75"/>
      <c r="AP15" s="75"/>
      <c r="AQ15" s="75"/>
      <c r="AR15" s="75"/>
      <c r="AS15" s="75"/>
      <c r="AT15" s="75"/>
      <c r="AU15" s="237"/>
      <c r="AV15" s="237"/>
      <c r="AW15" s="75"/>
      <c r="AX15" s="237"/>
      <c r="AY15" s="237"/>
      <c r="AZ15" s="75"/>
      <c r="BA15" s="75"/>
      <c r="BB15" s="75"/>
      <c r="BC15" s="75"/>
      <c r="BD15" s="75"/>
      <c r="BE15" s="75"/>
      <c r="BF15" s="75"/>
      <c r="BG15" s="75"/>
      <c r="BH15" s="75"/>
      <c r="BI15" s="75"/>
      <c r="BJ15" s="237"/>
      <c r="BK15" s="75"/>
      <c r="BL15" s="75"/>
      <c r="BM15" s="237"/>
      <c r="BN15" s="75"/>
      <c r="BO15" s="237"/>
      <c r="BP15" s="237"/>
      <c r="BQ15" s="237"/>
      <c r="BR15" s="237"/>
      <c r="BS15" s="237"/>
      <c r="BT15" s="237"/>
      <c r="BU15" s="237"/>
      <c r="BV15" s="237"/>
      <c r="BW15" s="237"/>
      <c r="BX15" s="237"/>
      <c r="BY15" s="237"/>
      <c r="BZ15" s="211"/>
      <c r="CA15" s="211"/>
      <c r="CB15" s="211"/>
      <c r="CC15" s="239"/>
      <c r="CD15" s="212"/>
      <c r="CE15" s="212"/>
      <c r="CF15" s="237"/>
      <c r="CG15" s="75"/>
      <c r="CH15" s="237"/>
      <c r="CI15" s="237"/>
      <c r="CJ15" s="237"/>
      <c r="CK15" s="237"/>
      <c r="CL15" s="237"/>
      <c r="CM15" s="237"/>
      <c r="CN15" s="237"/>
      <c r="CO15" s="75"/>
      <c r="CP15" s="237"/>
      <c r="CQ15" s="237"/>
      <c r="CR15" s="237"/>
      <c r="CS15" s="237"/>
      <c r="CT15" s="237"/>
      <c r="CU15" s="237"/>
      <c r="CV15" s="237"/>
      <c r="CW15" s="237"/>
      <c r="CX15" s="237"/>
      <c r="CY15" s="75"/>
      <c r="CZ15" s="75"/>
      <c r="DA15" s="237"/>
      <c r="DB15" s="75"/>
      <c r="DC15" s="237"/>
      <c r="DD15" s="237"/>
      <c r="DE15" s="237"/>
      <c r="DF15" s="237"/>
      <c r="DG15" s="237"/>
      <c r="DH15" s="237"/>
    </row>
    <row r="16" spans="1:112" ht="15" customHeight="1">
      <c r="A16" s="50" t="s">
        <v>2869</v>
      </c>
      <c r="B16" s="237"/>
      <c r="C16" s="75" t="s">
        <v>3140</v>
      </c>
      <c r="D16" s="237"/>
      <c r="E16" s="237"/>
      <c r="F16" s="238"/>
      <c r="G16" s="237" t="s">
        <v>3141</v>
      </c>
      <c r="H16" s="75"/>
      <c r="I16" s="237"/>
      <c r="J16" s="237"/>
      <c r="K16" s="75" t="s">
        <v>3142</v>
      </c>
      <c r="L16" s="75"/>
      <c r="M16" s="75"/>
      <c r="N16" s="75"/>
      <c r="O16" s="75" t="s">
        <v>3143</v>
      </c>
      <c r="P16" s="75"/>
      <c r="Q16" s="75"/>
      <c r="R16" s="75"/>
      <c r="S16" s="75"/>
      <c r="T16" s="75"/>
      <c r="U16" s="240"/>
      <c r="V16" s="75"/>
      <c r="W16" s="237"/>
      <c r="X16" s="75"/>
      <c r="Y16" s="75"/>
      <c r="Z16" s="75"/>
      <c r="AA16" s="75"/>
      <c r="AB16" s="75"/>
      <c r="AC16" s="75"/>
      <c r="AD16" s="75"/>
      <c r="AE16" s="75"/>
      <c r="AF16" s="75"/>
      <c r="AG16" s="75"/>
      <c r="AH16" s="237"/>
      <c r="AI16" s="75"/>
      <c r="AJ16" s="237"/>
      <c r="AK16" s="75"/>
      <c r="AL16" s="75"/>
      <c r="AM16" s="75"/>
      <c r="AN16" s="75"/>
      <c r="AO16" s="75"/>
      <c r="AP16" s="75"/>
      <c r="AQ16" s="75"/>
      <c r="AR16" s="75"/>
      <c r="AS16" s="75"/>
      <c r="AT16" s="75"/>
      <c r="AU16" s="237"/>
      <c r="AV16" s="237"/>
      <c r="AW16" s="75"/>
      <c r="AX16" s="237"/>
      <c r="AY16" s="237"/>
      <c r="AZ16" s="75"/>
      <c r="BA16" s="75"/>
      <c r="BB16" s="75"/>
      <c r="BC16" s="75"/>
      <c r="BD16" s="75"/>
      <c r="BE16" s="75"/>
      <c r="BF16" s="75"/>
      <c r="BG16" s="75"/>
      <c r="BH16" s="75"/>
      <c r="BI16" s="75"/>
      <c r="BJ16" s="237"/>
      <c r="BK16" s="75"/>
      <c r="BL16" s="75"/>
      <c r="BM16" s="237"/>
      <c r="BN16" s="75"/>
      <c r="BO16" s="237"/>
      <c r="BP16" s="237"/>
      <c r="BQ16" s="237"/>
      <c r="BR16" s="237"/>
      <c r="BS16" s="237"/>
      <c r="BT16" s="237"/>
      <c r="BU16" s="237"/>
      <c r="BV16" s="237"/>
      <c r="BW16" s="237"/>
      <c r="BX16" s="237"/>
      <c r="BY16" s="237"/>
      <c r="BZ16" s="211"/>
      <c r="CA16" s="211"/>
      <c r="CB16" s="211"/>
      <c r="CC16" s="239"/>
      <c r="CD16" s="212"/>
      <c r="CE16" s="212"/>
      <c r="CF16" s="237"/>
      <c r="CG16" s="75"/>
      <c r="CH16" s="237"/>
      <c r="CI16" s="237"/>
      <c r="CJ16" s="237"/>
      <c r="CK16" s="237"/>
      <c r="CL16" s="237"/>
      <c r="CM16" s="237"/>
      <c r="CN16" s="237"/>
      <c r="CO16" s="75"/>
      <c r="CP16" s="237"/>
      <c r="CQ16" s="237"/>
      <c r="CR16" s="237"/>
      <c r="CS16" s="237"/>
      <c r="CT16" s="237"/>
      <c r="CU16" s="237"/>
      <c r="CV16" s="237"/>
      <c r="CW16" s="237"/>
      <c r="CX16" s="237"/>
      <c r="CY16" s="75"/>
      <c r="CZ16" s="75"/>
      <c r="DA16" s="237"/>
      <c r="DB16" s="75"/>
      <c r="DC16" s="237"/>
      <c r="DD16" s="237"/>
      <c r="DE16" s="237"/>
      <c r="DF16" s="237"/>
      <c r="DG16" s="237"/>
      <c r="DH16" s="237"/>
    </row>
    <row r="17" spans="1:112" ht="15" customHeight="1">
      <c r="A17" s="55" t="s">
        <v>235</v>
      </c>
      <c r="B17" s="241" t="s">
        <v>3149</v>
      </c>
      <c r="C17" s="242"/>
      <c r="D17" s="241"/>
      <c r="E17" s="241"/>
      <c r="F17" s="243"/>
      <c r="G17" s="241" t="s">
        <v>3150</v>
      </c>
      <c r="H17" s="242"/>
      <c r="I17" s="241"/>
      <c r="J17" s="241"/>
      <c r="K17" s="242"/>
      <c r="L17" s="242"/>
      <c r="M17" s="242"/>
      <c r="N17" s="242"/>
      <c r="O17" s="242" t="s">
        <v>3151</v>
      </c>
      <c r="P17" s="242"/>
      <c r="Q17" s="242"/>
      <c r="R17" s="242"/>
      <c r="S17" s="242" t="s">
        <v>3152</v>
      </c>
      <c r="T17" s="242"/>
      <c r="U17" s="244"/>
      <c r="V17" s="75"/>
      <c r="W17" s="237"/>
      <c r="X17" s="75"/>
      <c r="Y17" s="75"/>
      <c r="Z17" s="75"/>
      <c r="AA17" s="75"/>
      <c r="AB17" s="75"/>
      <c r="AC17" s="75"/>
      <c r="AD17" s="75"/>
      <c r="AE17" s="75"/>
      <c r="AF17" s="75"/>
      <c r="AG17" s="75"/>
      <c r="AH17" s="237"/>
      <c r="AI17" s="75"/>
      <c r="AJ17" s="237"/>
      <c r="AK17" s="75"/>
      <c r="AL17" s="75"/>
      <c r="AM17" s="75"/>
      <c r="AN17" s="75"/>
      <c r="AO17" s="75"/>
      <c r="AP17" s="75"/>
      <c r="AQ17" s="75"/>
      <c r="AR17" s="75"/>
      <c r="AS17" s="75"/>
      <c r="AT17" s="75"/>
      <c r="AU17" s="237"/>
      <c r="AV17" s="237"/>
      <c r="AW17" s="75"/>
      <c r="AX17" s="237"/>
      <c r="AY17" s="237"/>
      <c r="AZ17" s="75"/>
      <c r="BA17" s="75"/>
      <c r="BB17" s="75"/>
      <c r="BC17" s="75"/>
      <c r="BD17" s="75"/>
      <c r="BE17" s="75"/>
      <c r="BF17" s="75"/>
      <c r="BG17" s="75"/>
      <c r="BH17" s="75"/>
      <c r="BI17" s="75"/>
      <c r="BJ17" s="237"/>
      <c r="BK17" s="75"/>
      <c r="BL17" s="75"/>
      <c r="BM17" s="237"/>
      <c r="BN17" s="75"/>
      <c r="BO17" s="237"/>
      <c r="BP17" s="237"/>
      <c r="BQ17" s="237"/>
      <c r="BR17" s="237"/>
      <c r="BS17" s="237"/>
      <c r="BT17" s="237"/>
      <c r="BU17" s="237"/>
      <c r="BV17" s="237"/>
      <c r="BW17" s="237"/>
      <c r="BX17" s="237"/>
      <c r="BY17" s="237"/>
      <c r="BZ17" s="211"/>
      <c r="CA17" s="211"/>
      <c r="CB17" s="211"/>
      <c r="CC17" s="239"/>
      <c r="CD17" s="212"/>
      <c r="CE17" s="212"/>
      <c r="CF17" s="237"/>
      <c r="CG17" s="75"/>
      <c r="CH17" s="237"/>
      <c r="CI17" s="237"/>
      <c r="CJ17" s="237"/>
      <c r="CK17" s="237"/>
      <c r="CL17" s="237"/>
      <c r="CM17" s="237"/>
      <c r="CN17" s="237"/>
      <c r="CO17" s="75"/>
      <c r="CP17" s="237"/>
      <c r="CQ17" s="237"/>
      <c r="CR17" s="237"/>
      <c r="CS17" s="237"/>
      <c r="CT17" s="237"/>
      <c r="CU17" s="237"/>
      <c r="CV17" s="237"/>
      <c r="CW17" s="237"/>
      <c r="CX17" s="237"/>
      <c r="CY17" s="75"/>
      <c r="CZ17" s="75"/>
      <c r="DA17" s="237"/>
      <c r="DB17" s="75"/>
      <c r="DC17" s="237"/>
      <c r="DD17" s="237"/>
      <c r="DE17" s="237"/>
      <c r="DF17" s="237"/>
      <c r="DG17" s="237"/>
      <c r="DH17" s="237"/>
    </row>
    <row r="18" spans="1:112" ht="15" customHeight="1">
      <c r="A18" s="55" t="s">
        <v>2872</v>
      </c>
      <c r="B18" s="241" t="s">
        <v>3153</v>
      </c>
      <c r="C18" s="242"/>
      <c r="D18" s="241"/>
      <c r="E18" s="241"/>
      <c r="F18" s="243"/>
      <c r="G18" s="241" t="s">
        <v>3154</v>
      </c>
      <c r="H18" s="242"/>
      <c r="I18" s="241"/>
      <c r="J18" s="241"/>
      <c r="K18" s="242"/>
      <c r="L18" s="242"/>
      <c r="M18" s="242"/>
      <c r="N18" s="242"/>
      <c r="O18" s="242" t="s">
        <v>3155</v>
      </c>
      <c r="P18" s="242"/>
      <c r="Q18" s="242"/>
      <c r="R18" s="242"/>
      <c r="S18" s="242" t="s">
        <v>3156</v>
      </c>
      <c r="T18" s="242"/>
      <c r="U18" s="244"/>
      <c r="V18" s="75"/>
      <c r="W18" s="237"/>
      <c r="X18" s="75"/>
      <c r="Y18" s="75"/>
      <c r="Z18" s="75"/>
      <c r="AA18" s="75"/>
      <c r="AB18" s="75"/>
      <c r="AC18" s="75"/>
      <c r="AD18" s="75"/>
      <c r="AE18" s="75"/>
      <c r="AF18" s="75"/>
      <c r="AG18" s="75"/>
      <c r="AH18" s="237"/>
      <c r="AI18" s="75"/>
      <c r="AJ18" s="237"/>
      <c r="AK18" s="75"/>
      <c r="AL18" s="75"/>
      <c r="AM18" s="75"/>
      <c r="AN18" s="75"/>
      <c r="AO18" s="75"/>
      <c r="AP18" s="75"/>
      <c r="AQ18" s="75"/>
      <c r="AR18" s="75"/>
      <c r="AS18" s="75"/>
      <c r="AT18" s="75"/>
      <c r="AU18" s="237"/>
      <c r="AV18" s="237"/>
      <c r="AW18" s="75"/>
      <c r="AX18" s="237"/>
      <c r="AY18" s="237"/>
      <c r="AZ18" s="75"/>
      <c r="BA18" s="75"/>
      <c r="BB18" s="75"/>
      <c r="BC18" s="75"/>
      <c r="BD18" s="75"/>
      <c r="BE18" s="75"/>
      <c r="BF18" s="75"/>
      <c r="BG18" s="75"/>
      <c r="BH18" s="75"/>
      <c r="BI18" s="75"/>
      <c r="BJ18" s="237"/>
      <c r="BK18" s="75"/>
      <c r="BL18" s="75"/>
      <c r="BM18" s="237"/>
      <c r="BN18" s="75"/>
      <c r="BO18" s="237"/>
      <c r="BP18" s="237"/>
      <c r="BQ18" s="237"/>
      <c r="BR18" s="237"/>
      <c r="BS18" s="237"/>
      <c r="BT18" s="237"/>
      <c r="BU18" s="237"/>
      <c r="BV18" s="237"/>
      <c r="BW18" s="237"/>
      <c r="BX18" s="237"/>
      <c r="BY18" s="237"/>
      <c r="BZ18" s="211"/>
      <c r="CA18" s="211"/>
      <c r="CB18" s="211"/>
      <c r="CC18" s="239"/>
      <c r="CD18" s="212"/>
      <c r="CE18" s="212"/>
      <c r="CF18" s="237"/>
      <c r="CG18" s="75"/>
      <c r="CH18" s="237"/>
      <c r="CI18" s="237"/>
      <c r="CJ18" s="237"/>
      <c r="CK18" s="237"/>
      <c r="CL18" s="237"/>
      <c r="CM18" s="237"/>
      <c r="CN18" s="237"/>
      <c r="CO18" s="75"/>
      <c r="CP18" s="237"/>
      <c r="CQ18" s="237"/>
      <c r="CR18" s="237"/>
      <c r="CS18" s="237"/>
      <c r="CT18" s="237"/>
      <c r="CU18" s="237"/>
      <c r="CV18" s="237"/>
      <c r="CW18" s="237"/>
      <c r="CX18" s="237"/>
      <c r="CY18" s="75"/>
      <c r="CZ18" s="75"/>
      <c r="DA18" s="237"/>
      <c r="DB18" s="75"/>
      <c r="DC18" s="237"/>
      <c r="DD18" s="237"/>
      <c r="DE18" s="237"/>
      <c r="DF18" s="237"/>
      <c r="DG18" s="237"/>
      <c r="DH18" s="237"/>
    </row>
    <row r="19" spans="1:112" ht="15" customHeight="1">
      <c r="A19" s="50" t="s">
        <v>3250</v>
      </c>
      <c r="B19" s="237"/>
      <c r="C19" s="75"/>
      <c r="D19" s="237" t="s">
        <v>3256</v>
      </c>
      <c r="E19" s="237"/>
      <c r="F19" s="238"/>
      <c r="G19" s="237"/>
      <c r="H19" s="75" t="s">
        <v>3257</v>
      </c>
      <c r="I19" s="237"/>
      <c r="J19" s="237"/>
      <c r="K19" s="75" t="s">
        <v>3258</v>
      </c>
      <c r="L19" s="75"/>
      <c r="M19" s="75"/>
      <c r="N19" s="75"/>
      <c r="O19" s="75"/>
      <c r="P19" s="75" t="s">
        <v>3259</v>
      </c>
      <c r="Q19" s="75"/>
      <c r="R19" s="75"/>
      <c r="S19" s="75" t="s">
        <v>3260</v>
      </c>
      <c r="T19" s="75"/>
      <c r="U19" s="240"/>
      <c r="V19" s="75"/>
      <c r="W19" s="237"/>
      <c r="X19" s="75"/>
      <c r="Y19" s="75"/>
      <c r="Z19" s="75"/>
      <c r="AA19" s="75"/>
      <c r="AB19" s="75"/>
      <c r="AC19" s="75"/>
      <c r="AD19" s="75"/>
      <c r="AE19" s="75"/>
      <c r="AF19" s="75"/>
      <c r="AG19" s="75"/>
      <c r="AH19" s="237"/>
      <c r="AI19" s="75"/>
      <c r="AJ19" s="237"/>
      <c r="AK19" s="75"/>
      <c r="AL19" s="75"/>
      <c r="AM19" s="75"/>
      <c r="AN19" s="75"/>
      <c r="AO19" s="75"/>
      <c r="AP19" s="75"/>
      <c r="AQ19" s="75"/>
      <c r="AR19" s="75"/>
      <c r="AS19" s="75"/>
      <c r="AT19" s="75"/>
      <c r="AU19" s="237"/>
      <c r="AV19" s="237"/>
      <c r="AW19" s="75"/>
      <c r="AX19" s="237"/>
      <c r="AY19" s="237"/>
      <c r="AZ19" s="75"/>
      <c r="BA19" s="75"/>
      <c r="BB19" s="75"/>
      <c r="BC19" s="75"/>
      <c r="BD19" s="75"/>
      <c r="BE19" s="75"/>
      <c r="BF19" s="75"/>
      <c r="BG19" s="75"/>
      <c r="BH19" s="75"/>
      <c r="BI19" s="75"/>
      <c r="BJ19" s="237"/>
      <c r="BK19" s="75"/>
      <c r="BL19" s="75"/>
      <c r="BM19" s="237"/>
      <c r="BN19" s="75"/>
      <c r="BO19" s="237"/>
      <c r="BP19" s="237"/>
      <c r="BQ19" s="237"/>
      <c r="BR19" s="237"/>
      <c r="BS19" s="237"/>
      <c r="BT19" s="237"/>
      <c r="BU19" s="237"/>
      <c r="BV19" s="237"/>
      <c r="BW19" s="237"/>
      <c r="BX19" s="237"/>
      <c r="BY19" s="237"/>
      <c r="BZ19" s="211"/>
      <c r="CA19" s="211"/>
      <c r="CB19" s="211"/>
      <c r="CC19" s="239"/>
      <c r="CD19" s="212"/>
      <c r="CE19" s="212"/>
      <c r="CF19" s="237"/>
      <c r="CG19" s="75"/>
      <c r="CH19" s="237"/>
      <c r="CI19" s="237"/>
      <c r="CJ19" s="237"/>
      <c r="CK19" s="237"/>
      <c r="CL19" s="237"/>
      <c r="CM19" s="237"/>
      <c r="CN19" s="237"/>
      <c r="CO19" s="75"/>
      <c r="CP19" s="237"/>
      <c r="CQ19" s="237"/>
      <c r="CR19" s="237"/>
      <c r="CS19" s="237"/>
      <c r="CT19" s="237"/>
      <c r="CU19" s="237"/>
      <c r="CV19" s="237"/>
      <c r="CW19" s="237"/>
      <c r="CX19" s="237"/>
      <c r="CY19" s="75"/>
      <c r="CZ19" s="75"/>
      <c r="DA19" s="237"/>
      <c r="DB19" s="75"/>
      <c r="DC19" s="237"/>
      <c r="DD19" s="237"/>
      <c r="DE19" s="237"/>
      <c r="DF19" s="237"/>
      <c r="DG19" s="237"/>
      <c r="DH19" s="237"/>
    </row>
    <row r="20" spans="1:112" ht="15" customHeight="1">
      <c r="A20" s="50" t="s">
        <v>3252</v>
      </c>
      <c r="B20" s="237" t="s">
        <v>3265</v>
      </c>
      <c r="C20" s="75"/>
      <c r="D20" s="237" t="s">
        <v>3261</v>
      </c>
      <c r="E20" s="237"/>
      <c r="F20" s="238"/>
      <c r="G20" s="237"/>
      <c r="H20" s="75" t="s">
        <v>3262</v>
      </c>
      <c r="I20" s="237"/>
      <c r="J20" s="237"/>
      <c r="K20" s="75" t="s">
        <v>3263</v>
      </c>
      <c r="L20" s="75"/>
      <c r="M20" s="75"/>
      <c r="N20" s="75"/>
      <c r="O20" s="75"/>
      <c r="P20" s="75" t="s">
        <v>3264</v>
      </c>
      <c r="Q20" s="75"/>
      <c r="R20" s="75"/>
      <c r="S20" s="75"/>
      <c r="T20" s="75"/>
      <c r="U20" s="240"/>
      <c r="V20" s="75"/>
      <c r="W20" s="237"/>
      <c r="X20" s="75"/>
      <c r="Y20" s="75"/>
      <c r="Z20" s="75"/>
      <c r="AA20" s="75"/>
      <c r="AB20" s="75"/>
      <c r="AC20" s="75"/>
      <c r="AD20" s="75"/>
      <c r="AE20" s="75"/>
      <c r="AF20" s="75"/>
      <c r="AG20" s="75"/>
      <c r="AH20" s="237"/>
      <c r="AI20" s="75"/>
      <c r="AJ20" s="237"/>
      <c r="AK20" s="75"/>
      <c r="AL20" s="75"/>
      <c r="AM20" s="75"/>
      <c r="AN20" s="75"/>
      <c r="AO20" s="75"/>
      <c r="AP20" s="75"/>
      <c r="AQ20" s="75"/>
      <c r="AR20" s="75"/>
      <c r="AS20" s="75"/>
      <c r="AT20" s="75"/>
      <c r="AU20" s="237"/>
      <c r="AV20" s="237"/>
      <c r="AW20" s="75"/>
      <c r="AX20" s="237"/>
      <c r="AY20" s="237"/>
      <c r="AZ20" s="75"/>
      <c r="BA20" s="75"/>
      <c r="BB20" s="75"/>
      <c r="BC20" s="75"/>
      <c r="BD20" s="75"/>
      <c r="BE20" s="75"/>
      <c r="BF20" s="75"/>
      <c r="BG20" s="75"/>
      <c r="BH20" s="75"/>
      <c r="BI20" s="75"/>
      <c r="BJ20" s="237"/>
      <c r="BK20" s="75"/>
      <c r="BL20" s="75"/>
      <c r="BM20" s="237"/>
      <c r="BN20" s="75"/>
      <c r="BO20" s="237"/>
      <c r="BP20" s="237"/>
      <c r="BQ20" s="237"/>
      <c r="BR20" s="237"/>
      <c r="BS20" s="237"/>
      <c r="BT20" s="237"/>
      <c r="BU20" s="237"/>
      <c r="BV20" s="237"/>
      <c r="BW20" s="237"/>
      <c r="BX20" s="237"/>
      <c r="BY20" s="237"/>
      <c r="BZ20" s="211"/>
      <c r="CA20" s="211"/>
      <c r="CB20" s="211"/>
      <c r="CC20" s="239"/>
      <c r="CD20" s="212"/>
      <c r="CE20" s="212"/>
      <c r="CF20" s="237"/>
      <c r="CG20" s="75"/>
      <c r="CH20" s="237"/>
      <c r="CI20" s="237"/>
      <c r="CJ20" s="237"/>
      <c r="CK20" s="237"/>
      <c r="CL20" s="237"/>
      <c r="CM20" s="237"/>
      <c r="CN20" s="237"/>
      <c r="CO20" s="75"/>
      <c r="CP20" s="237"/>
      <c r="CQ20" s="237"/>
      <c r="CR20" s="237"/>
      <c r="CS20" s="237"/>
      <c r="CT20" s="237"/>
      <c r="CU20" s="237"/>
      <c r="CV20" s="237"/>
      <c r="CW20" s="237"/>
      <c r="CX20" s="237"/>
      <c r="CY20" s="75"/>
      <c r="CZ20" s="75"/>
      <c r="DA20" s="237"/>
      <c r="DB20" s="75"/>
      <c r="DC20" s="237"/>
      <c r="DD20" s="237"/>
      <c r="DE20" s="237"/>
      <c r="DF20" s="237"/>
      <c r="DG20" s="237"/>
      <c r="DH20" s="237"/>
    </row>
    <row r="21" spans="1:112" ht="15" customHeight="1">
      <c r="A21" s="50" t="s">
        <v>3253</v>
      </c>
      <c r="B21" s="237"/>
      <c r="C21" s="75"/>
      <c r="D21" s="237" t="s">
        <v>3266</v>
      </c>
      <c r="E21" s="237"/>
      <c r="F21" s="238"/>
      <c r="G21" s="237"/>
      <c r="H21" s="75" t="s">
        <v>3267</v>
      </c>
      <c r="I21" s="237"/>
      <c r="J21" s="237"/>
      <c r="K21" s="75" t="s">
        <v>3268</v>
      </c>
      <c r="L21" s="75"/>
      <c r="M21" s="75"/>
      <c r="N21" s="75"/>
      <c r="O21" s="75"/>
      <c r="P21" s="75" t="s">
        <v>3269</v>
      </c>
      <c r="Q21" s="75"/>
      <c r="R21" s="75"/>
      <c r="S21" s="75" t="s">
        <v>3270</v>
      </c>
      <c r="T21" s="75"/>
      <c r="U21" s="240"/>
      <c r="V21" s="75"/>
      <c r="W21" s="237"/>
      <c r="X21" s="75"/>
      <c r="Y21" s="75"/>
      <c r="Z21" s="75"/>
      <c r="AA21" s="75"/>
      <c r="AB21" s="75"/>
      <c r="AC21" s="75"/>
      <c r="AD21" s="75"/>
      <c r="AE21" s="75"/>
      <c r="AF21" s="75"/>
      <c r="AG21" s="75"/>
      <c r="AH21" s="237"/>
      <c r="AI21" s="75"/>
      <c r="AJ21" s="237"/>
      <c r="AK21" s="75"/>
      <c r="AL21" s="75"/>
      <c r="AM21" s="75"/>
      <c r="AN21" s="75"/>
      <c r="AO21" s="75"/>
      <c r="AP21" s="75"/>
      <c r="AQ21" s="75"/>
      <c r="AR21" s="75"/>
      <c r="AS21" s="75"/>
      <c r="AT21" s="75"/>
      <c r="AU21" s="237"/>
      <c r="AV21" s="237"/>
      <c r="AW21" s="75"/>
      <c r="AX21" s="237"/>
      <c r="AY21" s="237"/>
      <c r="AZ21" s="75"/>
      <c r="BA21" s="75"/>
      <c r="BB21" s="75"/>
      <c r="BC21" s="75"/>
      <c r="BD21" s="75"/>
      <c r="BE21" s="75"/>
      <c r="BF21" s="75"/>
      <c r="BG21" s="75"/>
      <c r="BH21" s="75"/>
      <c r="BI21" s="75"/>
      <c r="BJ21" s="237"/>
      <c r="BK21" s="75"/>
      <c r="BL21" s="75"/>
      <c r="BM21" s="237"/>
      <c r="BN21" s="75"/>
      <c r="BO21" s="237"/>
      <c r="BP21" s="237"/>
      <c r="BQ21" s="237"/>
      <c r="BR21" s="237"/>
      <c r="BS21" s="237"/>
      <c r="BT21" s="237"/>
      <c r="BU21" s="237"/>
      <c r="BV21" s="237"/>
      <c r="BW21" s="237"/>
      <c r="BX21" s="237"/>
      <c r="BY21" s="237"/>
      <c r="BZ21" s="211"/>
      <c r="CA21" s="211"/>
      <c r="CB21" s="211"/>
      <c r="CC21" s="239"/>
      <c r="CD21" s="212"/>
      <c r="CE21" s="212"/>
      <c r="CF21" s="237"/>
      <c r="CG21" s="75"/>
      <c r="CH21" s="237"/>
      <c r="CI21" s="237"/>
      <c r="CJ21" s="237"/>
      <c r="CK21" s="237"/>
      <c r="CL21" s="237"/>
      <c r="CM21" s="237"/>
      <c r="CN21" s="237"/>
      <c r="CO21" s="75"/>
      <c r="CP21" s="237"/>
      <c r="CQ21" s="237"/>
      <c r="CR21" s="237"/>
      <c r="CS21" s="237"/>
      <c r="CT21" s="237"/>
      <c r="CU21" s="237"/>
      <c r="CV21" s="237"/>
      <c r="CW21" s="237"/>
      <c r="CX21" s="237"/>
      <c r="CY21" s="75"/>
      <c r="CZ21" s="75"/>
      <c r="DA21" s="237"/>
      <c r="DB21" s="75"/>
      <c r="DC21" s="237"/>
      <c r="DD21" s="237"/>
      <c r="DE21" s="237"/>
      <c r="DF21" s="237"/>
      <c r="DG21" s="237"/>
      <c r="DH21" s="237"/>
    </row>
    <row r="22" spans="1:112" ht="15" customHeight="1">
      <c r="A22" s="55" t="s">
        <v>2964</v>
      </c>
      <c r="B22" s="56"/>
      <c r="C22" s="56" t="s">
        <v>3157</v>
      </c>
      <c r="D22" s="56"/>
      <c r="E22" s="56"/>
      <c r="F22" s="56"/>
      <c r="G22" s="56" t="s">
        <v>3158</v>
      </c>
      <c r="H22" s="56"/>
      <c r="I22" s="56"/>
      <c r="J22" s="56"/>
      <c r="K22" s="56" t="s">
        <v>3159</v>
      </c>
      <c r="L22" s="56"/>
      <c r="M22" s="56"/>
      <c r="N22" s="56"/>
      <c r="O22" s="56" t="s">
        <v>3160</v>
      </c>
      <c r="P22" s="56"/>
      <c r="Q22" s="56"/>
      <c r="R22" s="56"/>
      <c r="S22" s="56"/>
      <c r="T22" s="56"/>
      <c r="U22" s="109"/>
    </row>
    <row r="23" spans="1:112" ht="15" customHeight="1">
      <c r="A23" s="55" t="s">
        <v>2903</v>
      </c>
      <c r="B23" s="56"/>
      <c r="C23" s="56" t="s">
        <v>3161</v>
      </c>
      <c r="D23" s="56"/>
      <c r="E23" s="56"/>
      <c r="F23" s="56"/>
      <c r="G23" s="56" t="s">
        <v>3162</v>
      </c>
      <c r="H23" s="56"/>
      <c r="I23" s="56"/>
      <c r="J23" s="56"/>
      <c r="K23" s="56" t="s">
        <v>3163</v>
      </c>
      <c r="L23" s="56"/>
      <c r="M23" s="56"/>
      <c r="N23" s="56"/>
      <c r="O23" s="56" t="s">
        <v>3164</v>
      </c>
      <c r="P23" s="56"/>
      <c r="Q23" s="56"/>
      <c r="R23" s="56"/>
      <c r="S23" s="56"/>
      <c r="T23" s="56"/>
      <c r="U23" s="109"/>
    </row>
    <row r="24" spans="1:112" ht="15" customHeight="1">
      <c r="A24" s="55" t="s">
        <v>2904</v>
      </c>
      <c r="B24" s="56"/>
      <c r="C24" s="56" t="s">
        <v>3165</v>
      </c>
      <c r="D24" s="56"/>
      <c r="E24" s="56"/>
      <c r="F24" s="56"/>
      <c r="G24" s="56" t="s">
        <v>3166</v>
      </c>
      <c r="H24" s="56"/>
      <c r="I24" s="56"/>
      <c r="J24" s="56"/>
      <c r="K24" s="56" t="s">
        <v>3167</v>
      </c>
      <c r="L24" s="56"/>
      <c r="M24" s="56"/>
      <c r="N24" s="56"/>
      <c r="O24" s="56" t="s">
        <v>3168</v>
      </c>
      <c r="P24" s="56"/>
      <c r="Q24" s="56"/>
      <c r="R24" s="56"/>
      <c r="S24" s="56"/>
      <c r="T24" s="56"/>
      <c r="U24" s="109"/>
    </row>
    <row r="25" spans="1:112" ht="15" customHeight="1">
      <c r="A25" s="55" t="s">
        <v>2905</v>
      </c>
      <c r="B25" s="56"/>
      <c r="C25" s="56" t="s">
        <v>3169</v>
      </c>
      <c r="D25" s="56"/>
      <c r="E25" s="56"/>
      <c r="F25" s="56"/>
      <c r="G25" s="56" t="s">
        <v>3170</v>
      </c>
      <c r="H25" s="56"/>
      <c r="I25" s="56"/>
      <c r="J25" s="56"/>
      <c r="K25" s="56" t="s">
        <v>3171</v>
      </c>
      <c r="L25" s="56"/>
      <c r="M25" s="56"/>
      <c r="N25" s="56"/>
      <c r="O25" s="56" t="s">
        <v>3172</v>
      </c>
      <c r="P25" s="56"/>
      <c r="Q25" s="56"/>
      <c r="R25" s="56"/>
      <c r="S25" s="56"/>
      <c r="T25" s="56"/>
      <c r="U25" s="109"/>
    </row>
    <row r="26" spans="1:112">
      <c r="A26" s="55" t="s">
        <v>2963</v>
      </c>
      <c r="B26" s="56"/>
      <c r="C26" s="56" t="s">
        <v>3173</v>
      </c>
      <c r="D26" s="56"/>
      <c r="E26" s="56"/>
      <c r="F26" s="56"/>
      <c r="G26" s="56" t="s">
        <v>3174</v>
      </c>
      <c r="H26" s="56"/>
      <c r="I26" s="56"/>
      <c r="J26" s="56"/>
      <c r="K26" s="56" t="s">
        <v>3175</v>
      </c>
      <c r="L26" s="56"/>
      <c r="M26" s="56"/>
      <c r="N26" s="56"/>
      <c r="O26" s="56" t="s">
        <v>3176</v>
      </c>
      <c r="P26" s="56"/>
      <c r="Q26" s="56"/>
      <c r="R26" s="56"/>
      <c r="S26" s="56"/>
      <c r="T26" s="56"/>
      <c r="U26" s="109"/>
    </row>
    <row r="27" spans="1:112">
      <c r="A27" s="55" t="s">
        <v>2906</v>
      </c>
      <c r="B27" s="56"/>
      <c r="C27" s="56" t="s">
        <v>3177</v>
      </c>
      <c r="D27" s="56"/>
      <c r="E27" s="56"/>
      <c r="F27" s="56"/>
      <c r="G27" s="56" t="s">
        <v>3178</v>
      </c>
      <c r="H27" s="56"/>
      <c r="I27" s="56"/>
      <c r="J27" s="56"/>
      <c r="K27" s="56" t="s">
        <v>3179</v>
      </c>
      <c r="L27" s="56"/>
      <c r="M27" s="56"/>
      <c r="N27" s="56"/>
      <c r="O27" s="56" t="s">
        <v>3180</v>
      </c>
      <c r="P27" s="56"/>
      <c r="Q27" s="56"/>
      <c r="R27" s="56"/>
      <c r="S27" s="56"/>
      <c r="T27" s="56"/>
      <c r="U27" s="109"/>
    </row>
    <row r="28" spans="1:112">
      <c r="A28" s="55" t="s">
        <v>2907</v>
      </c>
      <c r="B28" s="56"/>
      <c r="C28" s="56" t="s">
        <v>3181</v>
      </c>
      <c r="D28" s="56"/>
      <c r="E28" s="56"/>
      <c r="F28" s="56"/>
      <c r="G28" s="56" t="s">
        <v>3182</v>
      </c>
      <c r="H28" s="56"/>
      <c r="I28" s="56"/>
      <c r="J28" s="56"/>
      <c r="K28" s="56" t="s">
        <v>3183</v>
      </c>
      <c r="L28" s="56"/>
      <c r="M28" s="56"/>
      <c r="N28" s="56"/>
      <c r="O28" s="56" t="s">
        <v>3184</v>
      </c>
      <c r="P28" s="56"/>
      <c r="Q28" s="56"/>
      <c r="R28" s="56"/>
      <c r="S28" s="56"/>
      <c r="T28" s="56"/>
      <c r="U28" s="109"/>
    </row>
    <row r="29" spans="1:112">
      <c r="A29" s="55" t="s">
        <v>2908</v>
      </c>
      <c r="B29" s="56"/>
      <c r="C29" s="56" t="s">
        <v>3185</v>
      </c>
      <c r="D29" s="56"/>
      <c r="E29" s="56"/>
      <c r="F29" s="56"/>
      <c r="G29" s="56" t="s">
        <v>3186</v>
      </c>
      <c r="H29" s="56"/>
      <c r="I29" s="56"/>
      <c r="J29" s="56"/>
      <c r="K29" s="56" t="s">
        <v>3187</v>
      </c>
      <c r="L29" s="56"/>
      <c r="M29" s="56"/>
      <c r="N29" s="56"/>
      <c r="O29" s="56" t="s">
        <v>3188</v>
      </c>
      <c r="P29" s="56"/>
      <c r="Q29" s="56"/>
      <c r="R29" s="56"/>
      <c r="S29" s="56"/>
      <c r="T29" s="56"/>
      <c r="U29" s="109"/>
    </row>
    <row r="30" spans="1:112">
      <c r="A30" s="50" t="s">
        <v>2892</v>
      </c>
      <c r="B30" s="18"/>
      <c r="C30" s="18"/>
      <c r="D30" s="18" t="s">
        <v>3139</v>
      </c>
      <c r="E30" s="18"/>
      <c r="F30" s="18"/>
      <c r="G30" s="18" t="s">
        <v>3081</v>
      </c>
      <c r="H30" s="18"/>
      <c r="I30" s="18"/>
      <c r="J30" s="18"/>
      <c r="K30" s="18"/>
      <c r="L30" s="18" t="s">
        <v>3082</v>
      </c>
      <c r="M30" s="18"/>
      <c r="N30" s="18"/>
      <c r="O30" s="18"/>
      <c r="P30" s="18"/>
      <c r="Q30" s="18"/>
      <c r="R30" s="18" t="s">
        <v>3083</v>
      </c>
      <c r="S30" s="18"/>
      <c r="T30" s="18"/>
      <c r="U30" s="102"/>
    </row>
    <row r="31" spans="1:112">
      <c r="A31" s="50" t="s">
        <v>2893</v>
      </c>
      <c r="B31" s="18"/>
      <c r="C31" s="18"/>
      <c r="D31" s="18" t="s">
        <v>3084</v>
      </c>
      <c r="E31" s="18"/>
      <c r="F31" s="18"/>
      <c r="G31" s="18" t="s">
        <v>3085</v>
      </c>
      <c r="H31" s="18"/>
      <c r="I31" s="18"/>
      <c r="J31" s="18"/>
      <c r="K31" s="18"/>
      <c r="L31" s="18" t="s">
        <v>3086</v>
      </c>
      <c r="M31" s="18"/>
      <c r="N31" s="18"/>
      <c r="O31" s="18"/>
      <c r="P31" s="18"/>
      <c r="Q31" s="18"/>
      <c r="R31" s="18" t="s">
        <v>3087</v>
      </c>
      <c r="S31" s="18"/>
      <c r="T31" s="18"/>
      <c r="U31" s="102"/>
    </row>
    <row r="32" spans="1:112">
      <c r="A32" s="50" t="s">
        <v>2894</v>
      </c>
      <c r="B32" s="18"/>
      <c r="C32" s="18"/>
      <c r="D32" s="18" t="s">
        <v>3090</v>
      </c>
      <c r="E32" s="18"/>
      <c r="F32" s="18"/>
      <c r="G32" s="18" t="s">
        <v>3089</v>
      </c>
      <c r="H32" s="18"/>
      <c r="I32" s="18"/>
      <c r="J32" s="18"/>
      <c r="K32" s="18"/>
      <c r="L32" s="18" t="s">
        <v>3088</v>
      </c>
      <c r="M32" s="18"/>
      <c r="N32" s="18"/>
      <c r="O32" s="18"/>
      <c r="P32" s="18"/>
      <c r="Q32" s="18"/>
      <c r="R32" s="18" t="s">
        <v>3091</v>
      </c>
      <c r="S32" s="18"/>
      <c r="T32" s="18"/>
      <c r="U32" s="102"/>
    </row>
    <row r="33" spans="1:21">
      <c r="A33" s="55" t="s">
        <v>3233</v>
      </c>
      <c r="B33" s="56" t="s">
        <v>3234</v>
      </c>
      <c r="C33" s="56"/>
      <c r="D33" s="56" t="s">
        <v>3235</v>
      </c>
      <c r="E33" s="56"/>
      <c r="F33" s="56"/>
      <c r="G33" s="56"/>
      <c r="H33" s="56" t="s">
        <v>3236</v>
      </c>
      <c r="I33" s="56"/>
      <c r="J33" s="56"/>
      <c r="K33" s="56"/>
      <c r="L33" s="56"/>
      <c r="M33" s="56"/>
      <c r="N33" s="56"/>
      <c r="O33" s="56"/>
      <c r="P33" s="56" t="s">
        <v>3237</v>
      </c>
      <c r="Q33" s="56"/>
      <c r="R33" s="56"/>
      <c r="S33" s="56"/>
      <c r="T33" s="56"/>
      <c r="U33" s="109" t="s">
        <v>3238</v>
      </c>
    </row>
    <row r="34" spans="1:21">
      <c r="A34" s="55" t="s">
        <v>3239</v>
      </c>
      <c r="B34" s="56" t="s">
        <v>3241</v>
      </c>
      <c r="C34" s="56"/>
      <c r="D34" s="56" t="s">
        <v>3235</v>
      </c>
      <c r="E34" s="56"/>
      <c r="F34" s="56"/>
      <c r="G34" s="56"/>
      <c r="H34" s="56" t="s">
        <v>3273</v>
      </c>
      <c r="I34" s="56"/>
      <c r="J34" s="56"/>
      <c r="K34" s="56"/>
      <c r="L34" s="56"/>
      <c r="M34" s="56"/>
      <c r="N34" s="56"/>
      <c r="O34" s="56"/>
      <c r="P34" s="56" t="s">
        <v>3242</v>
      </c>
      <c r="Q34" s="56"/>
      <c r="R34" s="56"/>
      <c r="S34" s="56"/>
      <c r="T34" s="56"/>
      <c r="U34" s="109" t="s">
        <v>3243</v>
      </c>
    </row>
    <row r="35" spans="1:21">
      <c r="A35" s="55" t="s">
        <v>3244</v>
      </c>
      <c r="B35" s="56" t="s">
        <v>3246</v>
      </c>
      <c r="C35" s="56"/>
      <c r="D35" s="56" t="s">
        <v>3235</v>
      </c>
      <c r="E35" s="56"/>
      <c r="F35" s="56"/>
      <c r="G35" s="56"/>
      <c r="H35" s="56" t="s">
        <v>3247</v>
      </c>
      <c r="I35" s="56"/>
      <c r="J35" s="56"/>
      <c r="K35" s="56"/>
      <c r="L35" s="56"/>
      <c r="M35" s="56"/>
      <c r="N35" s="56"/>
      <c r="O35" s="56"/>
      <c r="P35" s="56" t="s">
        <v>3248</v>
      </c>
      <c r="Q35" s="56"/>
      <c r="R35" s="56"/>
      <c r="S35" s="56"/>
      <c r="T35" s="56"/>
      <c r="U35" s="109" t="s">
        <v>3249</v>
      </c>
    </row>
    <row r="36" spans="1:21">
      <c r="A36" s="50" t="s">
        <v>3217</v>
      </c>
      <c r="B36" s="18"/>
      <c r="C36" s="18"/>
      <c r="D36" s="18" t="s">
        <v>3219</v>
      </c>
      <c r="E36" s="18"/>
      <c r="F36" s="18"/>
      <c r="G36" s="18"/>
      <c r="H36" s="18" t="s">
        <v>3220</v>
      </c>
      <c r="I36" s="18"/>
      <c r="J36" s="18"/>
      <c r="K36" s="18"/>
      <c r="L36" s="18" t="s">
        <v>3221</v>
      </c>
      <c r="M36" s="18"/>
      <c r="N36" s="18"/>
      <c r="O36" s="18"/>
      <c r="P36" s="18" t="s">
        <v>3222</v>
      </c>
      <c r="Q36" s="18"/>
      <c r="R36" s="18"/>
      <c r="S36" s="18"/>
      <c r="T36" s="18"/>
      <c r="U36" s="102"/>
    </row>
    <row r="37" spans="1:21">
      <c r="A37" s="50" t="s">
        <v>3223</v>
      </c>
      <c r="B37" s="18"/>
      <c r="C37" s="18"/>
      <c r="D37" s="18" t="s">
        <v>3225</v>
      </c>
      <c r="E37" s="18"/>
      <c r="F37" s="18"/>
      <c r="G37" s="18"/>
      <c r="H37" s="18" t="s">
        <v>3226</v>
      </c>
      <c r="I37" s="18"/>
      <c r="J37" s="18"/>
      <c r="K37" s="18"/>
      <c r="L37" s="18" t="s">
        <v>3227</v>
      </c>
      <c r="M37" s="18"/>
      <c r="N37" s="18"/>
      <c r="O37" s="18"/>
      <c r="P37" s="18" t="s">
        <v>3228</v>
      </c>
      <c r="Q37" s="18"/>
      <c r="R37" s="18"/>
      <c r="S37" s="18"/>
      <c r="T37" s="18"/>
      <c r="U37" s="102"/>
    </row>
    <row r="38" spans="1:21">
      <c r="A38" s="55" t="s">
        <v>2913</v>
      </c>
      <c r="B38" s="56"/>
      <c r="C38" s="56"/>
      <c r="D38" s="56" t="s">
        <v>3189</v>
      </c>
      <c r="E38" s="56"/>
      <c r="F38" s="56"/>
      <c r="G38" s="56"/>
      <c r="H38" s="56"/>
      <c r="I38" s="56"/>
      <c r="J38" s="56" t="s">
        <v>3190</v>
      </c>
      <c r="K38" s="56"/>
      <c r="L38" s="56"/>
      <c r="M38" s="56"/>
      <c r="N38" s="56" t="s">
        <v>3191</v>
      </c>
      <c r="O38" s="56"/>
      <c r="P38" s="56"/>
      <c r="Q38" s="56"/>
      <c r="R38" s="56" t="s">
        <v>3192</v>
      </c>
      <c r="S38" s="56"/>
      <c r="T38" s="56"/>
      <c r="U38" s="109"/>
    </row>
    <row r="39" spans="1:21">
      <c r="A39" s="55" t="s">
        <v>2914</v>
      </c>
      <c r="B39" s="56"/>
      <c r="C39" s="56"/>
      <c r="D39" s="56" t="s">
        <v>3193</v>
      </c>
      <c r="E39" s="56"/>
      <c r="F39" s="56"/>
      <c r="G39" s="56"/>
      <c r="H39" s="56"/>
      <c r="I39" s="56"/>
      <c r="J39" s="56" t="s">
        <v>3194</v>
      </c>
      <c r="K39" s="56"/>
      <c r="L39" s="56"/>
      <c r="M39" s="56"/>
      <c r="N39" s="56" t="s">
        <v>3195</v>
      </c>
      <c r="O39" s="56"/>
      <c r="P39" s="56"/>
      <c r="Q39" s="56"/>
      <c r="R39" s="56" t="s">
        <v>3196</v>
      </c>
      <c r="S39" s="56"/>
      <c r="T39" s="56"/>
      <c r="U39" s="109"/>
    </row>
    <row r="40" spans="1:21">
      <c r="A40" s="55" t="s">
        <v>2915</v>
      </c>
      <c r="B40" s="56"/>
      <c r="C40" s="56"/>
      <c r="D40" s="56" t="s">
        <v>3197</v>
      </c>
      <c r="E40" s="56"/>
      <c r="F40" s="56"/>
      <c r="G40" s="56"/>
      <c r="H40" s="56"/>
      <c r="I40" s="56"/>
      <c r="J40" s="56" t="s">
        <v>3198</v>
      </c>
      <c r="K40" s="56"/>
      <c r="L40" s="56"/>
      <c r="M40" s="56"/>
      <c r="N40" s="56" t="s">
        <v>3199</v>
      </c>
      <c r="O40" s="56"/>
      <c r="P40" s="56"/>
      <c r="Q40" s="56"/>
      <c r="R40" s="56" t="s">
        <v>3200</v>
      </c>
      <c r="S40" s="56"/>
      <c r="T40" s="56"/>
      <c r="U40" s="109"/>
    </row>
    <row r="41" spans="1:21">
      <c r="A41" s="55" t="s">
        <v>2916</v>
      </c>
      <c r="B41" s="56"/>
      <c r="C41" s="56"/>
      <c r="D41" s="56" t="s">
        <v>3201</v>
      </c>
      <c r="E41" s="56"/>
      <c r="F41" s="56"/>
      <c r="G41" s="56"/>
      <c r="H41" s="56"/>
      <c r="I41" s="56"/>
      <c r="J41" s="56" t="s">
        <v>3202</v>
      </c>
      <c r="K41" s="56"/>
      <c r="L41" s="56"/>
      <c r="M41" s="56"/>
      <c r="N41" s="56" t="s">
        <v>3203</v>
      </c>
      <c r="O41" s="56"/>
      <c r="P41" s="56"/>
      <c r="Q41" s="56"/>
      <c r="R41" s="56" t="s">
        <v>3204</v>
      </c>
      <c r="S41" s="56"/>
      <c r="T41" s="56"/>
      <c r="U41" s="109"/>
    </row>
    <row r="42" spans="1:21">
      <c r="A42" s="50" t="s">
        <v>2920</v>
      </c>
      <c r="B42" s="18" t="s">
        <v>3205</v>
      </c>
      <c r="C42" s="18"/>
      <c r="D42" s="18"/>
      <c r="E42" s="18"/>
      <c r="F42" s="18"/>
      <c r="G42" s="18" t="s">
        <v>3206</v>
      </c>
      <c r="H42" s="18"/>
      <c r="I42" s="18"/>
      <c r="J42" s="18"/>
      <c r="K42" s="18" t="s">
        <v>3207</v>
      </c>
      <c r="L42" s="18"/>
      <c r="M42" s="18"/>
      <c r="N42" s="18"/>
      <c r="O42" s="18" t="s">
        <v>3208</v>
      </c>
      <c r="P42" s="18"/>
      <c r="Q42" s="18"/>
      <c r="R42" s="18"/>
      <c r="S42" s="18"/>
      <c r="T42" s="18"/>
      <c r="U42" s="102"/>
    </row>
    <row r="43" spans="1:21">
      <c r="A43" s="50" t="s">
        <v>2921</v>
      </c>
      <c r="B43" s="18" t="s">
        <v>3209</v>
      </c>
      <c r="C43" s="18"/>
      <c r="D43" s="18"/>
      <c r="E43" s="18"/>
      <c r="F43" s="18"/>
      <c r="G43" s="18" t="s">
        <v>3210</v>
      </c>
      <c r="H43" s="18"/>
      <c r="I43" s="18"/>
      <c r="J43" s="18"/>
      <c r="K43" s="18" t="s">
        <v>3211</v>
      </c>
      <c r="L43" s="18"/>
      <c r="M43" s="18"/>
      <c r="N43" s="18"/>
      <c r="O43" s="18" t="s">
        <v>3212</v>
      </c>
      <c r="P43" s="18"/>
      <c r="Q43" s="18"/>
      <c r="R43" s="18"/>
      <c r="S43" s="18"/>
      <c r="T43" s="18"/>
      <c r="U43" s="102"/>
    </row>
    <row r="44" spans="1:21">
      <c r="A44" s="53" t="s">
        <v>2922</v>
      </c>
      <c r="B44" s="54" t="s">
        <v>3213</v>
      </c>
      <c r="C44" s="54"/>
      <c r="D44" s="54"/>
      <c r="E44" s="54"/>
      <c r="F44" s="54"/>
      <c r="G44" s="54" t="s">
        <v>3214</v>
      </c>
      <c r="H44" s="54"/>
      <c r="I44" s="54"/>
      <c r="J44" s="54"/>
      <c r="K44" s="54" t="s">
        <v>3215</v>
      </c>
      <c r="L44" s="54"/>
      <c r="M44" s="54"/>
      <c r="N44" s="54"/>
      <c r="O44" s="54" t="s">
        <v>3216</v>
      </c>
      <c r="P44" s="54"/>
      <c r="Q44" s="54"/>
      <c r="R44" s="54"/>
      <c r="S44" s="54"/>
      <c r="T44" s="54"/>
      <c r="U44" s="108"/>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2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E1" zoomScaleNormal="100" workbookViewId="0">
      <pane ySplit="1" topLeftCell="A108" activePane="bottomLeft" state="frozenSplit"/>
      <selection activeCell="D1" sqref="D1"/>
      <selection pane="bottomLeft" activeCell="H118" sqref="H118"/>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62" customWidth="1"/>
  </cols>
  <sheetData>
    <row r="1" spans="1:9">
      <c r="A1" s="169" t="s">
        <v>13</v>
      </c>
      <c r="B1" s="169"/>
      <c r="C1" s="169" t="s">
        <v>954</v>
      </c>
      <c r="D1" s="169" t="s">
        <v>3898</v>
      </c>
      <c r="E1" s="169" t="s">
        <v>3895</v>
      </c>
      <c r="F1" s="169" t="s">
        <v>3896</v>
      </c>
      <c r="G1" s="169" t="s">
        <v>3897</v>
      </c>
      <c r="H1" s="263" t="s">
        <v>1076</v>
      </c>
    </row>
    <row r="2" spans="1:9">
      <c r="A2" s="164" t="s">
        <v>241</v>
      </c>
      <c r="B2" s="165"/>
      <c r="C2" s="165" t="s">
        <v>1020</v>
      </c>
      <c r="D2" s="165"/>
      <c r="E2" s="165"/>
      <c r="F2" s="165" t="s">
        <v>2811</v>
      </c>
      <c r="G2" s="165"/>
      <c r="H2" s="264" t="s">
        <v>3285</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50" t="s">
        <v>241</v>
      </c>
      <c r="B3" s="18"/>
      <c r="C3" s="18" t="s">
        <v>997</v>
      </c>
      <c r="D3" s="18" t="s">
        <v>2811</v>
      </c>
      <c r="E3" s="18"/>
      <c r="F3" s="18"/>
      <c r="G3" s="18"/>
      <c r="H3" s="265" t="s">
        <v>3906</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50" t="s">
        <v>241</v>
      </c>
      <c r="B4" s="18"/>
      <c r="C4" s="18" t="s">
        <v>176</v>
      </c>
      <c r="D4" s="18" t="s">
        <v>2811</v>
      </c>
      <c r="E4" s="18" t="s">
        <v>2811</v>
      </c>
      <c r="F4" s="18"/>
      <c r="G4" s="18"/>
      <c r="H4" s="265" t="s">
        <v>3286</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50" t="s">
        <v>241</v>
      </c>
      <c r="B5" s="18"/>
      <c r="C5" s="18" t="s">
        <v>3287</v>
      </c>
      <c r="D5" s="18"/>
      <c r="E5" s="18"/>
      <c r="F5" s="18"/>
      <c r="G5" s="18">
        <v>-1</v>
      </c>
      <c r="H5" s="265" t="s">
        <v>3288</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50" t="s">
        <v>241</v>
      </c>
      <c r="B6" s="18"/>
      <c r="C6" s="18" t="s">
        <v>3289</v>
      </c>
      <c r="D6" s="18"/>
      <c r="E6" s="18"/>
      <c r="F6" s="18"/>
      <c r="G6" s="18">
        <v>-1</v>
      </c>
      <c r="H6" s="265" t="s">
        <v>3290</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50" t="s">
        <v>241</v>
      </c>
      <c r="B7" s="18"/>
      <c r="C7" s="18" t="s">
        <v>167</v>
      </c>
      <c r="D7" s="18" t="s">
        <v>2811</v>
      </c>
      <c r="E7" s="18"/>
      <c r="F7" s="18"/>
      <c r="G7" s="18"/>
      <c r="H7" s="265" t="s">
        <v>191</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50" t="s">
        <v>241</v>
      </c>
      <c r="B8" s="18"/>
      <c r="C8" s="18" t="s">
        <v>194</v>
      </c>
      <c r="D8" s="18"/>
      <c r="E8" s="18"/>
      <c r="F8" s="18"/>
      <c r="G8" s="18">
        <v>-1</v>
      </c>
      <c r="H8" s="265" t="s">
        <v>3291</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50" t="s">
        <v>241</v>
      </c>
      <c r="B9" s="18"/>
      <c r="C9" s="18" t="s">
        <v>3292</v>
      </c>
      <c r="D9" s="18"/>
      <c r="E9" s="18" t="s">
        <v>2811</v>
      </c>
      <c r="F9" s="18"/>
      <c r="G9" s="18"/>
      <c r="H9" s="294" t="s">
        <v>3293</v>
      </c>
      <c r="I9" t="str">
        <f t="shared" si="0"/>
        <v>"BARBARIAN-Déplacement rapide":  {
 "Code" : "Déplacement rapide",
 "Class" : "BARBARIAN",
 "Specialisation" : "","Auto" : true,
 "Description" : "Au niveau 5, votre vitesse augmente de 3 mètres tant que vous ne portez pas d'armure lourde."
  }</v>
      </c>
    </row>
    <row r="10" spans="1:9">
      <c r="A10" s="50" t="s">
        <v>241</v>
      </c>
      <c r="B10" s="18"/>
      <c r="C10" s="18" t="s">
        <v>3294</v>
      </c>
      <c r="D10" s="18"/>
      <c r="E10" s="18"/>
      <c r="F10" s="18"/>
      <c r="G10" s="18">
        <v>-1</v>
      </c>
      <c r="H10" s="265" t="s">
        <v>3295</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50" t="s">
        <v>241</v>
      </c>
      <c r="B11" s="18"/>
      <c r="C11" s="18" t="s">
        <v>3296</v>
      </c>
      <c r="D11" s="18"/>
      <c r="E11" s="18"/>
      <c r="F11" s="18"/>
      <c r="G11" s="18">
        <v>-1</v>
      </c>
      <c r="H11" s="265" t="s">
        <v>3297</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50" t="s">
        <v>241</v>
      </c>
      <c r="B12" s="18"/>
      <c r="C12" s="18" t="s">
        <v>3298</v>
      </c>
      <c r="D12" s="18"/>
      <c r="E12" s="18"/>
      <c r="F12" s="18"/>
      <c r="G12" s="18">
        <v>-1</v>
      </c>
      <c r="H12" s="265" t="s">
        <v>3299</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50" t="s">
        <v>241</v>
      </c>
      <c r="B13" s="18"/>
      <c r="C13" s="18" t="s">
        <v>3300</v>
      </c>
      <c r="D13" s="18"/>
      <c r="E13" s="18"/>
      <c r="F13" s="18"/>
      <c r="G13" s="18">
        <v>-1</v>
      </c>
      <c r="H13" s="265" t="s">
        <v>3301</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50" t="s">
        <v>241</v>
      </c>
      <c r="B14" s="18"/>
      <c r="C14" s="18" t="s">
        <v>3302</v>
      </c>
      <c r="D14" s="18"/>
      <c r="E14" s="18"/>
      <c r="F14" s="18"/>
      <c r="G14" s="18">
        <v>-1</v>
      </c>
      <c r="H14" s="265" t="s">
        <v>3303</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283" t="s">
        <v>241</v>
      </c>
      <c r="B15" s="284"/>
      <c r="C15" s="284" t="s">
        <v>3304</v>
      </c>
      <c r="D15" s="284" t="s">
        <v>2811</v>
      </c>
      <c r="E15" s="284"/>
      <c r="F15" s="284"/>
      <c r="G15" s="18"/>
      <c r="H15" s="285" t="s">
        <v>3305</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50" t="s">
        <v>241</v>
      </c>
      <c r="B16" s="18" t="s">
        <v>2854</v>
      </c>
      <c r="C16" s="18" t="s">
        <v>3306</v>
      </c>
      <c r="D16" s="18"/>
      <c r="E16" s="18"/>
      <c r="F16" s="18"/>
      <c r="G16" s="18">
        <v>-1</v>
      </c>
      <c r="H16" s="265" t="s">
        <v>3307</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50" t="s">
        <v>241</v>
      </c>
      <c r="B17" s="18" t="s">
        <v>2854</v>
      </c>
      <c r="C17" s="18" t="s">
        <v>3308</v>
      </c>
      <c r="D17" s="18"/>
      <c r="E17" s="18"/>
      <c r="F17" s="18"/>
      <c r="G17" s="18">
        <v>-1</v>
      </c>
      <c r="H17" s="265" t="s">
        <v>3309</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50" t="s">
        <v>241</v>
      </c>
      <c r="B18" s="18" t="s">
        <v>2854</v>
      </c>
      <c r="C18" s="18" t="s">
        <v>3310</v>
      </c>
      <c r="D18" s="18"/>
      <c r="E18" s="18"/>
      <c r="F18" s="18"/>
      <c r="G18" s="18">
        <v>-1</v>
      </c>
      <c r="H18" s="265" t="s">
        <v>3311</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283" t="s">
        <v>241</v>
      </c>
      <c r="B19" s="284" t="s">
        <v>2854</v>
      </c>
      <c r="C19" s="284" t="s">
        <v>3312</v>
      </c>
      <c r="D19" s="284"/>
      <c r="E19" s="284"/>
      <c r="F19" s="284"/>
      <c r="G19" s="18">
        <v>-1</v>
      </c>
      <c r="H19" s="285" t="s">
        <v>3313</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50" t="s">
        <v>241</v>
      </c>
      <c r="B20" s="18" t="s">
        <v>2855</v>
      </c>
      <c r="C20" s="18" t="s">
        <v>3314</v>
      </c>
      <c r="D20" s="18"/>
      <c r="E20" s="18"/>
      <c r="F20" s="18"/>
      <c r="G20" s="18">
        <v>-1</v>
      </c>
      <c r="H20" s="265" t="s">
        <v>3315</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50" t="s">
        <v>241</v>
      </c>
      <c r="B21" s="18" t="s">
        <v>2855</v>
      </c>
      <c r="C21" s="266" t="s">
        <v>3316</v>
      </c>
      <c r="D21" s="266"/>
      <c r="E21" s="266"/>
      <c r="F21" s="266"/>
      <c r="G21" s="18">
        <v>-1</v>
      </c>
      <c r="H21" s="265" t="s">
        <v>3317</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50" t="s">
        <v>241</v>
      </c>
      <c r="B22" s="18" t="s">
        <v>2855</v>
      </c>
      <c r="C22" s="266" t="s">
        <v>3318</v>
      </c>
      <c r="D22" s="266"/>
      <c r="E22" s="266"/>
      <c r="F22" s="266"/>
      <c r="G22" s="18">
        <v>-1</v>
      </c>
      <c r="H22" s="265" t="s">
        <v>3319</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50" t="s">
        <v>241</v>
      </c>
      <c r="B23" s="18" t="s">
        <v>2855</v>
      </c>
      <c r="C23" s="267" t="s">
        <v>3320</v>
      </c>
      <c r="D23" s="267"/>
      <c r="E23" s="267"/>
      <c r="F23" s="267"/>
      <c r="G23" s="18">
        <v>-1</v>
      </c>
      <c r="H23" s="268" t="s">
        <v>3321</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53" t="s">
        <v>241</v>
      </c>
      <c r="B24" s="54" t="s">
        <v>2855</v>
      </c>
      <c r="C24" s="271" t="s">
        <v>3322</v>
      </c>
      <c r="D24" s="271"/>
      <c r="E24" s="271"/>
      <c r="F24" s="271"/>
      <c r="G24" s="18">
        <v>-1</v>
      </c>
      <c r="H24" s="269" t="s">
        <v>3323</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64" t="s">
        <v>242</v>
      </c>
      <c r="B25" s="165"/>
      <c r="C25" s="273" t="s">
        <v>3328</v>
      </c>
      <c r="D25" s="273"/>
      <c r="E25" s="273"/>
      <c r="F25" s="273"/>
      <c r="G25" s="18">
        <v>-1</v>
      </c>
      <c r="H25" s="264" t="s">
        <v>3329</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50" t="s">
        <v>242</v>
      </c>
      <c r="B26" s="18"/>
      <c r="C26" s="272" t="s">
        <v>3330</v>
      </c>
      <c r="D26" s="272"/>
      <c r="E26" s="272"/>
      <c r="F26" s="272"/>
      <c r="G26" s="18">
        <v>-1</v>
      </c>
      <c r="H26" s="274" t="s">
        <v>3331</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50" t="s">
        <v>242</v>
      </c>
      <c r="B27" s="18"/>
      <c r="C27" s="272" t="s">
        <v>3332</v>
      </c>
      <c r="D27" s="272"/>
      <c r="E27" s="272"/>
      <c r="F27" s="272"/>
      <c r="G27" s="18">
        <v>-1</v>
      </c>
      <c r="H27" s="265" t="s">
        <v>3333</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50" t="s">
        <v>242</v>
      </c>
      <c r="B28" s="18"/>
      <c r="C28" s="272" t="s">
        <v>3803</v>
      </c>
      <c r="D28" s="272"/>
      <c r="E28" s="272"/>
      <c r="F28" s="272"/>
      <c r="G28" s="18">
        <v>-1</v>
      </c>
      <c r="H28" s="265" t="s">
        <v>3335</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50" t="s">
        <v>242</v>
      </c>
      <c r="B29" s="18"/>
      <c r="C29" s="272" t="s">
        <v>3334</v>
      </c>
      <c r="D29" s="272"/>
      <c r="E29" s="272"/>
      <c r="F29" s="272"/>
      <c r="G29" s="18">
        <v>-1</v>
      </c>
      <c r="H29" s="274" t="s">
        <v>3335</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50" t="s">
        <v>242</v>
      </c>
      <c r="B30" s="18"/>
      <c r="C30" s="272" t="s">
        <v>167</v>
      </c>
      <c r="D30" s="272" t="s">
        <v>2811</v>
      </c>
      <c r="E30" s="272"/>
      <c r="F30" s="272"/>
      <c r="G30" s="18"/>
      <c r="H30" s="274" t="s">
        <v>191</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50" t="s">
        <v>242</v>
      </c>
      <c r="B31" s="18"/>
      <c r="C31" s="272" t="s">
        <v>3336</v>
      </c>
      <c r="D31" s="272"/>
      <c r="E31" s="272"/>
      <c r="F31" s="272"/>
      <c r="G31" s="18">
        <v>-1</v>
      </c>
      <c r="H31" s="274" t="s">
        <v>3337</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50" t="s">
        <v>242</v>
      </c>
      <c r="B32" s="18"/>
      <c r="C32" s="272" t="s">
        <v>3338</v>
      </c>
      <c r="D32" s="272"/>
      <c r="E32" s="272"/>
      <c r="F32" s="272"/>
      <c r="G32" s="18">
        <v>-1</v>
      </c>
      <c r="H32" s="274" t="s">
        <v>3339</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50" t="s">
        <v>242</v>
      </c>
      <c r="B33" s="18"/>
      <c r="C33" s="272" t="s">
        <v>3340</v>
      </c>
      <c r="D33" s="272"/>
      <c r="E33" s="272"/>
      <c r="F33" s="272"/>
      <c r="G33" s="18">
        <v>-1</v>
      </c>
      <c r="H33" s="265" t="s">
        <v>3341</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283" t="s">
        <v>242</v>
      </c>
      <c r="B34" s="284"/>
      <c r="C34" s="286" t="s">
        <v>3342</v>
      </c>
      <c r="D34" s="286"/>
      <c r="E34" s="286"/>
      <c r="F34" s="286"/>
      <c r="G34" s="18">
        <v>-1</v>
      </c>
      <c r="H34" s="287" t="s">
        <v>3343</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50" t="s">
        <v>242</v>
      </c>
      <c r="B35" s="18" t="s">
        <v>2862</v>
      </c>
      <c r="C35" s="272" t="s">
        <v>3344</v>
      </c>
      <c r="D35" s="272" t="s">
        <v>2811</v>
      </c>
      <c r="E35" s="272"/>
      <c r="F35" s="272"/>
      <c r="G35" s="18"/>
      <c r="H35" s="275" t="s">
        <v>3345</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50" t="s">
        <v>242</v>
      </c>
      <c r="B36" s="18" t="s">
        <v>2862</v>
      </c>
      <c r="C36" s="272" t="s">
        <v>3346</v>
      </c>
      <c r="D36" s="272"/>
      <c r="E36" s="272"/>
      <c r="F36" s="272"/>
      <c r="G36" s="18">
        <v>-1</v>
      </c>
      <c r="H36" s="275" t="s">
        <v>3347</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50" t="s">
        <v>242</v>
      </c>
      <c r="B37" s="18" t="s">
        <v>2862</v>
      </c>
      <c r="C37" s="272" t="s">
        <v>3348</v>
      </c>
      <c r="D37" s="272"/>
      <c r="E37" s="272"/>
      <c r="F37" s="272"/>
      <c r="G37" s="18">
        <v>-1</v>
      </c>
      <c r="H37" s="295" t="s">
        <v>3349</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283" t="s">
        <v>242</v>
      </c>
      <c r="B38" s="284" t="s">
        <v>2862</v>
      </c>
      <c r="C38" s="286" t="s">
        <v>3350</v>
      </c>
      <c r="D38" s="286"/>
      <c r="E38" s="286"/>
      <c r="F38" s="286"/>
      <c r="G38" s="18">
        <v>-1</v>
      </c>
      <c r="H38" s="287" t="s">
        <v>3351</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50" t="s">
        <v>242</v>
      </c>
      <c r="B39" s="18" t="s">
        <v>2856</v>
      </c>
      <c r="C39" s="272" t="s">
        <v>3344</v>
      </c>
      <c r="D39" s="272" t="s">
        <v>2811</v>
      </c>
      <c r="E39" s="272"/>
      <c r="F39" s="272"/>
      <c r="G39" s="18"/>
      <c r="H39" s="275" t="s">
        <v>3352</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50" t="s">
        <v>242</v>
      </c>
      <c r="B40" s="18" t="s">
        <v>2856</v>
      </c>
      <c r="C40" s="272" t="s">
        <v>3353</v>
      </c>
      <c r="D40" s="272"/>
      <c r="E40" s="272"/>
      <c r="F40" s="272"/>
      <c r="G40" s="18">
        <v>-1</v>
      </c>
      <c r="H40" s="275" t="s">
        <v>3354</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50" t="s">
        <v>242</v>
      </c>
      <c r="B41" s="18" t="s">
        <v>2856</v>
      </c>
      <c r="C41" s="272" t="s">
        <v>194</v>
      </c>
      <c r="D41" s="272"/>
      <c r="E41" s="272"/>
      <c r="F41" s="272"/>
      <c r="G41" s="18">
        <v>-1</v>
      </c>
      <c r="H41" s="275" t="s">
        <v>3355</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53" t="s">
        <v>242</v>
      </c>
      <c r="B42" s="54" t="s">
        <v>2856</v>
      </c>
      <c r="C42" s="276" t="s">
        <v>3356</v>
      </c>
      <c r="D42" s="276"/>
      <c r="E42" s="276"/>
      <c r="F42" s="276"/>
      <c r="G42" s="18">
        <v>-1</v>
      </c>
      <c r="H42" s="277" t="s">
        <v>3357</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278" t="s">
        <v>243</v>
      </c>
      <c r="B43" s="165"/>
      <c r="C43" s="273" t="s">
        <v>3902</v>
      </c>
      <c r="D43" s="273"/>
      <c r="E43" s="273"/>
      <c r="F43" s="273"/>
      <c r="G43" s="18">
        <v>-1</v>
      </c>
      <c r="H43" s="264" t="s">
        <v>3903</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77" t="s">
        <v>243</v>
      </c>
      <c r="B44" s="18"/>
      <c r="C44" s="272" t="s">
        <v>3366</v>
      </c>
      <c r="D44" s="272"/>
      <c r="E44" s="272"/>
      <c r="F44" s="272"/>
      <c r="G44" s="18">
        <v>-1</v>
      </c>
      <c r="H44" s="265" t="s">
        <v>3367</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77" t="s">
        <v>243</v>
      </c>
      <c r="B45" s="18"/>
      <c r="C45" s="272" t="s">
        <v>2831</v>
      </c>
      <c r="D45" s="272" t="s">
        <v>2811</v>
      </c>
      <c r="E45" s="272"/>
      <c r="F45" s="272"/>
      <c r="G45" s="18"/>
      <c r="H45" s="265" t="s">
        <v>3905</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77" t="s">
        <v>243</v>
      </c>
      <c r="B46" s="18"/>
      <c r="C46" s="272" t="s">
        <v>167</v>
      </c>
      <c r="D46" s="272" t="s">
        <v>2811</v>
      </c>
      <c r="E46" s="272"/>
      <c r="F46" s="272"/>
      <c r="G46" s="18"/>
      <c r="H46" s="274" t="s">
        <v>191</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77" t="s">
        <v>243</v>
      </c>
      <c r="B47" s="18"/>
      <c r="C47" s="272" t="s">
        <v>3368</v>
      </c>
      <c r="D47" s="272"/>
      <c r="E47" s="272"/>
      <c r="F47" s="272"/>
      <c r="G47" s="18">
        <v>-1</v>
      </c>
      <c r="H47" s="265" t="s">
        <v>3369</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288" t="s">
        <v>243</v>
      </c>
      <c r="B48" s="284"/>
      <c r="C48" s="286" t="s">
        <v>3370</v>
      </c>
      <c r="D48" s="286"/>
      <c r="E48" s="286"/>
      <c r="F48" s="286"/>
      <c r="G48" s="18">
        <v>-1</v>
      </c>
      <c r="H48" s="285" t="s">
        <v>3371</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77" t="s">
        <v>243</v>
      </c>
      <c r="B49" s="57" t="s">
        <v>2857</v>
      </c>
      <c r="C49" s="272" t="s">
        <v>3372</v>
      </c>
      <c r="D49" s="272"/>
      <c r="E49" s="272"/>
      <c r="F49" s="272"/>
      <c r="G49" s="18">
        <v>-1</v>
      </c>
      <c r="H49" s="275" t="s">
        <v>3373</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77" t="s">
        <v>243</v>
      </c>
      <c r="B50" s="57" t="s">
        <v>2857</v>
      </c>
      <c r="C50" s="272" t="s">
        <v>3374</v>
      </c>
      <c r="D50" s="272"/>
      <c r="E50" s="272"/>
      <c r="F50" s="272"/>
      <c r="G50" s="18">
        <v>-1</v>
      </c>
      <c r="H50" s="275" t="s">
        <v>3375</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77" t="s">
        <v>243</v>
      </c>
      <c r="B51" s="57" t="s">
        <v>2857</v>
      </c>
      <c r="C51" s="272" t="s">
        <v>3376</v>
      </c>
      <c r="D51" s="272"/>
      <c r="E51" s="272"/>
      <c r="F51" s="272"/>
      <c r="G51" s="18">
        <v>-1</v>
      </c>
      <c r="H51" s="275" t="s">
        <v>3377</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77" t="s">
        <v>243</v>
      </c>
      <c r="B52" s="57" t="s">
        <v>2857</v>
      </c>
      <c r="C52" s="272" t="s">
        <v>3378</v>
      </c>
      <c r="D52" s="272"/>
      <c r="E52" s="272"/>
      <c r="F52" s="272"/>
      <c r="G52" s="18">
        <v>-1</v>
      </c>
      <c r="H52" s="275" t="s">
        <v>3379</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288" t="s">
        <v>243</v>
      </c>
      <c r="B53" s="289" t="s">
        <v>2857</v>
      </c>
      <c r="C53" s="286" t="s">
        <v>3380</v>
      </c>
      <c r="D53" s="286"/>
      <c r="E53" s="286"/>
      <c r="F53" s="286"/>
      <c r="G53" s="18">
        <v>-1</v>
      </c>
      <c r="H53" s="287" t="s">
        <v>3381</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77" t="s">
        <v>243</v>
      </c>
      <c r="B54" s="57" t="s">
        <v>2858</v>
      </c>
      <c r="C54" s="272" t="s">
        <v>3344</v>
      </c>
      <c r="D54" s="272" t="s">
        <v>2811</v>
      </c>
      <c r="E54" s="272"/>
      <c r="F54" s="272"/>
      <c r="G54" s="18"/>
      <c r="H54" s="275" t="s">
        <v>3382</v>
      </c>
      <c r="I54" t="str">
        <f t="shared" si="0"/>
        <v>"CLERK-Maîtrises supplémentaires":  {
 "Code" : "Maîtrises supplémentaires",
 "Class" : "CLERK",
 "Specialisation" : "WAR_FIELD","Stats" : true,
 "Description" : "Au niveau 1, vous gagnez la maîtrise des armes de guerres et des armures lourdes."
  }</v>
      </c>
    </row>
    <row r="55" spans="1:9">
      <c r="A55" s="77" t="s">
        <v>243</v>
      </c>
      <c r="B55" s="57" t="s">
        <v>2858</v>
      </c>
      <c r="C55" s="272" t="s">
        <v>3383</v>
      </c>
      <c r="D55" s="272"/>
      <c r="E55" s="272"/>
      <c r="F55" s="272"/>
      <c r="G55" s="18">
        <v>-1</v>
      </c>
      <c r="H55" s="275" t="s">
        <v>3384</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77" t="s">
        <v>243</v>
      </c>
      <c r="B56" s="57" t="s">
        <v>2858</v>
      </c>
      <c r="C56" s="272" t="s">
        <v>3385</v>
      </c>
      <c r="D56" s="272"/>
      <c r="E56" s="272"/>
      <c r="F56" s="272"/>
      <c r="G56" s="18">
        <v>-1</v>
      </c>
      <c r="H56" s="275" t="s">
        <v>3386</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77" t="s">
        <v>243</v>
      </c>
      <c r="B57" s="57" t="s">
        <v>2858</v>
      </c>
      <c r="C57" s="272" t="s">
        <v>3387</v>
      </c>
      <c r="D57" s="272"/>
      <c r="E57" s="272"/>
      <c r="F57" s="272"/>
      <c r="G57" s="18">
        <v>-1</v>
      </c>
      <c r="H57" s="275" t="s">
        <v>3388</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77" t="s">
        <v>243</v>
      </c>
      <c r="B58" s="57" t="s">
        <v>2858</v>
      </c>
      <c r="C58" s="272" t="s">
        <v>3378</v>
      </c>
      <c r="D58" s="272"/>
      <c r="E58" s="272"/>
      <c r="F58" s="272"/>
      <c r="G58" s="18">
        <v>-1</v>
      </c>
      <c r="H58" s="275" t="s">
        <v>3389</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288" t="s">
        <v>243</v>
      </c>
      <c r="B59" s="289" t="s">
        <v>2858</v>
      </c>
      <c r="C59" s="286" t="s">
        <v>3390</v>
      </c>
      <c r="D59" s="286"/>
      <c r="E59" s="286"/>
      <c r="F59" s="286"/>
      <c r="G59" s="18">
        <v>-1</v>
      </c>
      <c r="H59" s="287" t="s">
        <v>3391</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77" t="s">
        <v>243</v>
      </c>
      <c r="B60" s="57" t="s">
        <v>2859</v>
      </c>
      <c r="C60" s="272" t="s">
        <v>3392</v>
      </c>
      <c r="D60" s="272" t="s">
        <v>2811</v>
      </c>
      <c r="E60" s="272"/>
      <c r="F60" s="272"/>
      <c r="G60" s="18"/>
      <c r="H60" s="295" t="s">
        <v>3393</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77" t="s">
        <v>243</v>
      </c>
      <c r="B61" s="57" t="s">
        <v>2859</v>
      </c>
      <c r="C61" s="272" t="s">
        <v>3394</v>
      </c>
      <c r="D61" s="272"/>
      <c r="E61" s="272"/>
      <c r="F61" s="272"/>
      <c r="G61" s="18">
        <v>-1</v>
      </c>
      <c r="H61" s="275" t="s">
        <v>3395</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77" t="s">
        <v>243</v>
      </c>
      <c r="B62" s="57" t="s">
        <v>2859</v>
      </c>
      <c r="C62" s="272" t="s">
        <v>3396</v>
      </c>
      <c r="D62" s="272"/>
      <c r="E62" s="272"/>
      <c r="F62" s="272"/>
      <c r="G62" s="18">
        <v>-1</v>
      </c>
      <c r="H62" s="275" t="s">
        <v>3397</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77" t="s">
        <v>243</v>
      </c>
      <c r="B63" s="57" t="s">
        <v>2859</v>
      </c>
      <c r="C63" s="272" t="s">
        <v>3398</v>
      </c>
      <c r="D63" s="272"/>
      <c r="E63" s="272"/>
      <c r="F63" s="272"/>
      <c r="G63" s="18">
        <v>-1</v>
      </c>
      <c r="H63" s="275" t="s">
        <v>3399</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77" t="s">
        <v>243</v>
      </c>
      <c r="B64" s="57" t="s">
        <v>2859</v>
      </c>
      <c r="C64" s="272" t="s">
        <v>3400</v>
      </c>
      <c r="D64" s="272"/>
      <c r="E64" s="272"/>
      <c r="F64" s="272"/>
      <c r="G64" s="18">
        <v>-1</v>
      </c>
      <c r="H64" s="275" t="s">
        <v>3401</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288" t="s">
        <v>243</v>
      </c>
      <c r="B65" s="289" t="s">
        <v>2859</v>
      </c>
      <c r="C65" s="286" t="s">
        <v>3402</v>
      </c>
      <c r="D65" s="286"/>
      <c r="E65" s="286"/>
      <c r="F65" s="286"/>
      <c r="G65" s="18">
        <v>-1</v>
      </c>
      <c r="H65" s="287" t="s">
        <v>3403</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77" t="s">
        <v>243</v>
      </c>
      <c r="B66" s="57" t="s">
        <v>2860</v>
      </c>
      <c r="C66" s="272" t="s">
        <v>3404</v>
      </c>
      <c r="D66" s="272" t="s">
        <v>2811</v>
      </c>
      <c r="E66" s="272"/>
      <c r="F66" s="272"/>
      <c r="G66" s="18"/>
      <c r="H66" s="295" t="s">
        <v>3405</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77" t="s">
        <v>243</v>
      </c>
      <c r="B67" s="57" t="s">
        <v>2860</v>
      </c>
      <c r="C67" s="272" t="s">
        <v>3406</v>
      </c>
      <c r="D67" s="272" t="s">
        <v>2811</v>
      </c>
      <c r="E67" s="272"/>
      <c r="F67" s="272"/>
      <c r="G67" s="18"/>
      <c r="H67" s="275" t="s">
        <v>3407</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77" t="s">
        <v>243</v>
      </c>
      <c r="B68" s="57" t="s">
        <v>2860</v>
      </c>
      <c r="C68" s="272" t="s">
        <v>3408</v>
      </c>
      <c r="D68" s="272"/>
      <c r="E68" s="272"/>
      <c r="F68" s="272"/>
      <c r="G68" s="18">
        <v>-1</v>
      </c>
      <c r="H68" s="275" t="s">
        <v>3409</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77" t="s">
        <v>243</v>
      </c>
      <c r="B69" s="57" t="s">
        <v>2860</v>
      </c>
      <c r="C69" s="272" t="s">
        <v>3410</v>
      </c>
      <c r="D69" s="272"/>
      <c r="E69" s="272"/>
      <c r="F69" s="272"/>
      <c r="G69" s="18">
        <v>-1</v>
      </c>
      <c r="H69" s="275" t="s">
        <v>3411</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77" t="s">
        <v>243</v>
      </c>
      <c r="B70" s="57" t="s">
        <v>2860</v>
      </c>
      <c r="C70" s="272" t="s">
        <v>3378</v>
      </c>
      <c r="D70" s="272"/>
      <c r="E70" s="272"/>
      <c r="F70" s="272"/>
      <c r="G70" s="18">
        <v>-1</v>
      </c>
      <c r="H70" s="275" t="s">
        <v>3412</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288" t="s">
        <v>243</v>
      </c>
      <c r="B71" s="289" t="s">
        <v>2860</v>
      </c>
      <c r="C71" s="286" t="s">
        <v>3413</v>
      </c>
      <c r="D71" s="286"/>
      <c r="E71" s="286"/>
      <c r="F71" s="286"/>
      <c r="G71" s="18">
        <v>-1</v>
      </c>
      <c r="H71" s="287" t="s">
        <v>3414</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77" t="s">
        <v>243</v>
      </c>
      <c r="B72" s="57" t="s">
        <v>2861</v>
      </c>
      <c r="C72" s="272" t="s">
        <v>3415</v>
      </c>
      <c r="D72" s="272" t="s">
        <v>2811</v>
      </c>
      <c r="E72" s="272"/>
      <c r="F72" s="272"/>
      <c r="G72" s="18"/>
      <c r="H72" s="275" t="s">
        <v>3416</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77" t="s">
        <v>243</v>
      </c>
      <c r="B73" s="57" t="s">
        <v>2861</v>
      </c>
      <c r="C73" s="272" t="s">
        <v>3417</v>
      </c>
      <c r="D73" s="272"/>
      <c r="E73" s="272"/>
      <c r="F73" s="272"/>
      <c r="G73" s="18">
        <v>-1</v>
      </c>
      <c r="H73" s="275" t="s">
        <v>3418</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77" t="s">
        <v>243</v>
      </c>
      <c r="B74" s="57" t="s">
        <v>2861</v>
      </c>
      <c r="C74" s="272" t="s">
        <v>3419</v>
      </c>
      <c r="D74" s="272"/>
      <c r="E74" s="272"/>
      <c r="F74" s="272"/>
      <c r="G74" s="18">
        <v>-1</v>
      </c>
      <c r="H74" s="275" t="s">
        <v>3420</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77" t="s">
        <v>243</v>
      </c>
      <c r="B75" s="57" t="s">
        <v>2861</v>
      </c>
      <c r="C75" s="272" t="s">
        <v>3400</v>
      </c>
      <c r="D75" s="272"/>
      <c r="E75" s="272"/>
      <c r="F75" s="272"/>
      <c r="G75" s="18">
        <v>-1</v>
      </c>
      <c r="H75" s="275" t="s">
        <v>3421</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288" t="s">
        <v>243</v>
      </c>
      <c r="B76" s="289" t="s">
        <v>2861</v>
      </c>
      <c r="C76" s="290" t="s">
        <v>3422</v>
      </c>
      <c r="D76" s="290"/>
      <c r="E76" s="290"/>
      <c r="F76" s="290"/>
      <c r="G76" s="18">
        <v>-1</v>
      </c>
      <c r="H76" s="285" t="s">
        <v>3423</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77" t="s">
        <v>243</v>
      </c>
      <c r="B77" s="57" t="s">
        <v>2863</v>
      </c>
      <c r="C77" s="272" t="s">
        <v>3344</v>
      </c>
      <c r="D77" s="272" t="s">
        <v>2811</v>
      </c>
      <c r="E77" s="272"/>
      <c r="F77" s="272"/>
      <c r="G77" s="18"/>
      <c r="H77" s="275" t="s">
        <v>3382</v>
      </c>
      <c r="I77" t="str">
        <f t="shared" si="1"/>
        <v>"CLERK-Maîtrises supplémentaires":  {
 "Code" : "Maîtrises supplémentaires",
 "Class" : "CLERK",
 "Specialisation" : "STORM_FIELD","Stats" : true,
 "Description" : "Au niveau 1, vous gagnez la maîtrise des armes de guerres et des armures lourdes."
  }</v>
      </c>
    </row>
    <row r="78" spans="1:9">
      <c r="A78" s="77" t="s">
        <v>243</v>
      </c>
      <c r="B78" s="57" t="s">
        <v>2863</v>
      </c>
      <c r="C78" s="272" t="s">
        <v>3424</v>
      </c>
      <c r="D78" s="272"/>
      <c r="E78" s="272"/>
      <c r="F78" s="272"/>
      <c r="G78" s="18">
        <v>-1</v>
      </c>
      <c r="H78" s="275" t="s">
        <v>3425</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77" t="s">
        <v>243</v>
      </c>
      <c r="B79" s="57" t="s">
        <v>2863</v>
      </c>
      <c r="C79" s="272" t="s">
        <v>3426</v>
      </c>
      <c r="D79" s="272"/>
      <c r="E79" s="272"/>
      <c r="F79" s="272"/>
      <c r="G79" s="18">
        <v>-1</v>
      </c>
      <c r="H79" s="275" t="s">
        <v>3427</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77" t="s">
        <v>243</v>
      </c>
      <c r="B80" s="57" t="s">
        <v>2863</v>
      </c>
      <c r="C80" s="272" t="s">
        <v>3428</v>
      </c>
      <c r="D80" s="272"/>
      <c r="E80" s="272"/>
      <c r="F80" s="272"/>
      <c r="G80" s="18">
        <v>-1</v>
      </c>
      <c r="H80" s="275" t="s">
        <v>3429</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77" t="s">
        <v>243</v>
      </c>
      <c r="B81" s="57" t="s">
        <v>2863</v>
      </c>
      <c r="C81" s="272" t="s">
        <v>3378</v>
      </c>
      <c r="D81" s="272"/>
      <c r="E81" s="272"/>
      <c r="F81" s="272"/>
      <c r="G81" s="18">
        <v>-1</v>
      </c>
      <c r="H81" s="275" t="s">
        <v>3430</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288" t="s">
        <v>243</v>
      </c>
      <c r="B82" s="289" t="s">
        <v>2863</v>
      </c>
      <c r="C82" s="286" t="s">
        <v>3431</v>
      </c>
      <c r="D82" s="286"/>
      <c r="E82" s="286"/>
      <c r="F82" s="286"/>
      <c r="G82" s="18">
        <v>-1</v>
      </c>
      <c r="H82" s="287" t="s">
        <v>3432</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77" t="s">
        <v>243</v>
      </c>
      <c r="B83" s="57" t="s">
        <v>2864</v>
      </c>
      <c r="C83" s="272" t="s">
        <v>3406</v>
      </c>
      <c r="D83" s="272" t="s">
        <v>2811</v>
      </c>
      <c r="E83" s="272"/>
      <c r="F83" s="272"/>
      <c r="G83" s="18"/>
      <c r="H83" s="275" t="s">
        <v>3433</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77" t="s">
        <v>243</v>
      </c>
      <c r="B84" s="57" t="s">
        <v>2864</v>
      </c>
      <c r="C84" s="272" t="s">
        <v>3434</v>
      </c>
      <c r="D84" s="272"/>
      <c r="E84" s="272"/>
      <c r="F84" s="272"/>
      <c r="G84" s="18">
        <v>-1</v>
      </c>
      <c r="H84" s="275" t="s">
        <v>3435</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77" t="s">
        <v>243</v>
      </c>
      <c r="B85" s="57" t="s">
        <v>2864</v>
      </c>
      <c r="C85" s="272" t="s">
        <v>3436</v>
      </c>
      <c r="D85" s="272"/>
      <c r="E85" s="272"/>
      <c r="F85" s="272"/>
      <c r="G85" s="18">
        <v>-1</v>
      </c>
      <c r="H85" s="275" t="s">
        <v>3437</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77" t="s">
        <v>243</v>
      </c>
      <c r="B86" s="57" t="s">
        <v>2864</v>
      </c>
      <c r="C86" s="272" t="s">
        <v>3438</v>
      </c>
      <c r="D86" s="272"/>
      <c r="E86" s="272"/>
      <c r="F86" s="272"/>
      <c r="G86" s="18">
        <v>-1</v>
      </c>
      <c r="H86" s="275" t="s">
        <v>3439</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77" t="s">
        <v>243</v>
      </c>
      <c r="B87" s="57" t="s">
        <v>2864</v>
      </c>
      <c r="C87" s="272" t="s">
        <v>3378</v>
      </c>
      <c r="D87" s="272"/>
      <c r="E87" s="272"/>
      <c r="F87" s="272"/>
      <c r="G87" s="18">
        <v>-1</v>
      </c>
      <c r="H87" s="275" t="s">
        <v>3440</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288" t="s">
        <v>243</v>
      </c>
      <c r="B88" s="289" t="s">
        <v>2864</v>
      </c>
      <c r="C88" s="286" t="s">
        <v>3441</v>
      </c>
      <c r="D88" s="286"/>
      <c r="E88" s="286"/>
      <c r="F88" s="286"/>
      <c r="G88" s="18">
        <v>-1</v>
      </c>
      <c r="H88" s="287" t="s">
        <v>3442</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77" t="s">
        <v>243</v>
      </c>
      <c r="B89" s="57" t="s">
        <v>2865</v>
      </c>
      <c r="C89" s="272" t="s">
        <v>3406</v>
      </c>
      <c r="D89" s="272" t="s">
        <v>2811</v>
      </c>
      <c r="E89" s="272"/>
      <c r="F89" s="272"/>
      <c r="G89" s="18"/>
      <c r="H89" s="275" t="s">
        <v>3443</v>
      </c>
      <c r="I89" t="str">
        <f t="shared" si="1"/>
        <v>"CLERK-Maîtrise supplémentaire":  {
 "Code" : "Maîtrise supplémentaire",
 "Class" : "CLERK",
 "Specialisation" : "FORGE_FIELD","Stats" : true,
 "Description" : "Au niveau 1, vous gagnez la maîtrise des armures lourdes et des outils de forgeron."
  }</v>
      </c>
    </row>
    <row r="90" spans="1:9">
      <c r="A90" s="77" t="s">
        <v>243</v>
      </c>
      <c r="B90" s="57" t="s">
        <v>2865</v>
      </c>
      <c r="C90" s="272" t="s">
        <v>3444</v>
      </c>
      <c r="D90" s="272"/>
      <c r="E90" s="272"/>
      <c r="F90" s="272"/>
      <c r="G90" s="18">
        <v>-1</v>
      </c>
      <c r="H90" s="275" t="s">
        <v>3445</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77" t="s">
        <v>243</v>
      </c>
      <c r="B91" s="57" t="s">
        <v>2865</v>
      </c>
      <c r="C91" s="272" t="s">
        <v>3446</v>
      </c>
      <c r="D91" s="272"/>
      <c r="E91" s="272"/>
      <c r="F91" s="272"/>
      <c r="G91" s="18">
        <v>-1</v>
      </c>
      <c r="H91" s="265" t="s">
        <v>3447</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77" t="s">
        <v>243</v>
      </c>
      <c r="B92" s="57" t="s">
        <v>2865</v>
      </c>
      <c r="C92" s="272" t="s">
        <v>3448</v>
      </c>
      <c r="D92" s="272"/>
      <c r="E92" s="272"/>
      <c r="F92" s="272"/>
      <c r="G92" s="18">
        <v>-1</v>
      </c>
      <c r="H92" s="265" t="s">
        <v>3449</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77" t="s">
        <v>243</v>
      </c>
      <c r="B93" s="57" t="s">
        <v>2865</v>
      </c>
      <c r="C93" s="272" t="s">
        <v>3378</v>
      </c>
      <c r="D93" s="272"/>
      <c r="E93" s="272"/>
      <c r="F93" s="272"/>
      <c r="G93" s="18">
        <v>-1</v>
      </c>
      <c r="H93" s="275" t="s">
        <v>3450</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183" t="s">
        <v>243</v>
      </c>
      <c r="B94" s="186" t="s">
        <v>2865</v>
      </c>
      <c r="C94" s="276" t="s">
        <v>3451</v>
      </c>
      <c r="D94" s="276"/>
      <c r="E94" s="276"/>
      <c r="F94" s="276"/>
      <c r="G94" s="18">
        <v>-1</v>
      </c>
      <c r="H94" s="269" t="s">
        <v>3452</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278" t="s">
        <v>244</v>
      </c>
      <c r="B95" s="165"/>
      <c r="C95" s="273" t="s">
        <v>3480</v>
      </c>
      <c r="D95" s="273"/>
      <c r="E95" s="273"/>
      <c r="F95" s="273"/>
      <c r="G95" s="18">
        <v>-1</v>
      </c>
      <c r="H95" s="264" t="s">
        <v>3481</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77" t="s">
        <v>244</v>
      </c>
      <c r="B96" s="18"/>
      <c r="C96" s="272" t="s">
        <v>3907</v>
      </c>
      <c r="D96" s="272" t="s">
        <v>2811</v>
      </c>
      <c r="E96" s="272"/>
      <c r="F96" s="272"/>
      <c r="G96" s="18"/>
      <c r="H96" s="265" t="s">
        <v>3908</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77" t="s">
        <v>244</v>
      </c>
      <c r="B97" s="18"/>
      <c r="C97" s="272" t="s">
        <v>2832</v>
      </c>
      <c r="D97" s="272" t="s">
        <v>2811</v>
      </c>
      <c r="E97" s="272"/>
      <c r="F97" s="272"/>
      <c r="G97" s="18"/>
      <c r="H97" s="265" t="s">
        <v>3909</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77" t="s">
        <v>244</v>
      </c>
      <c r="B98" s="18"/>
      <c r="C98" s="272" t="s">
        <v>167</v>
      </c>
      <c r="D98" s="272" t="s">
        <v>2811</v>
      </c>
      <c r="E98" s="272"/>
      <c r="F98" s="272"/>
      <c r="G98" s="18"/>
      <c r="H98" s="274" t="s">
        <v>191</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77" t="s">
        <v>244</v>
      </c>
      <c r="B99" s="18"/>
      <c r="C99" s="272" t="s">
        <v>172</v>
      </c>
      <c r="D99" s="272"/>
      <c r="E99" s="272"/>
      <c r="F99" s="272"/>
      <c r="G99" s="18">
        <v>-1</v>
      </c>
      <c r="H99" s="274" t="s">
        <v>3482</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77" t="s">
        <v>244</v>
      </c>
      <c r="B100" s="18"/>
      <c r="C100" s="272" t="s">
        <v>3483</v>
      </c>
      <c r="D100" s="272"/>
      <c r="E100" s="272"/>
      <c r="F100" s="272"/>
      <c r="G100" s="18">
        <v>-1</v>
      </c>
      <c r="H100" s="274" t="s">
        <v>3484</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288" t="s">
        <v>244</v>
      </c>
      <c r="B101" s="284"/>
      <c r="C101" s="286" t="s">
        <v>3485</v>
      </c>
      <c r="D101" s="286"/>
      <c r="E101" s="286"/>
      <c r="F101" s="286"/>
      <c r="G101" s="18">
        <v>-1</v>
      </c>
      <c r="H101" s="291" t="s">
        <v>3486</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77" t="s">
        <v>244</v>
      </c>
      <c r="B102" s="18" t="s">
        <v>2869</v>
      </c>
      <c r="C102" s="272" t="s">
        <v>3487</v>
      </c>
      <c r="D102" s="272"/>
      <c r="E102" s="272"/>
      <c r="F102" s="272"/>
      <c r="G102" s="18">
        <v>-1</v>
      </c>
      <c r="H102" s="275" t="s">
        <v>3488</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77" t="s">
        <v>244</v>
      </c>
      <c r="B103" s="18" t="s">
        <v>2869</v>
      </c>
      <c r="C103" s="272" t="s">
        <v>3489</v>
      </c>
      <c r="D103" s="272"/>
      <c r="E103" s="272"/>
      <c r="F103" s="272"/>
      <c r="G103" s="18">
        <v>-1</v>
      </c>
      <c r="H103" s="265" t="s">
        <v>3490</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77" t="s">
        <v>244</v>
      </c>
      <c r="B104" s="18" t="s">
        <v>2869</v>
      </c>
      <c r="C104" s="272" t="s">
        <v>3491</v>
      </c>
      <c r="D104" s="272"/>
      <c r="E104" s="272"/>
      <c r="F104" s="272"/>
      <c r="G104" s="18">
        <v>-1</v>
      </c>
      <c r="H104" s="275" t="s">
        <v>3492</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77" t="s">
        <v>244</v>
      </c>
      <c r="B105" s="18" t="s">
        <v>2869</v>
      </c>
      <c r="C105" s="272" t="s">
        <v>3493</v>
      </c>
      <c r="D105" s="272"/>
      <c r="E105" s="272"/>
      <c r="F105" s="272"/>
      <c r="G105" s="18">
        <v>-1</v>
      </c>
      <c r="H105" s="275" t="s">
        <v>3494</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288" t="s">
        <v>244</v>
      </c>
      <c r="B106" s="284" t="s">
        <v>2869</v>
      </c>
      <c r="C106" s="286" t="s">
        <v>3495</v>
      </c>
      <c r="D106" s="286"/>
      <c r="E106" s="286"/>
      <c r="F106" s="286"/>
      <c r="G106" s="18">
        <v>-1</v>
      </c>
      <c r="H106" s="287" t="s">
        <v>3496</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77" t="s">
        <v>244</v>
      </c>
      <c r="B107" s="18" t="s">
        <v>2868</v>
      </c>
      <c r="C107" s="272" t="s">
        <v>3392</v>
      </c>
      <c r="D107" s="272" t="s">
        <v>2811</v>
      </c>
      <c r="E107" s="272"/>
      <c r="F107" s="272"/>
      <c r="G107" s="18"/>
      <c r="H107" s="275" t="s">
        <v>3497</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77" t="s">
        <v>244</v>
      </c>
      <c r="B108" s="18" t="s">
        <v>2868</v>
      </c>
      <c r="C108" s="272" t="s">
        <v>3498</v>
      </c>
      <c r="D108" s="272"/>
      <c r="E108" s="272"/>
      <c r="F108" s="272"/>
      <c r="G108" s="18">
        <v>-1</v>
      </c>
      <c r="H108" s="275" t="s">
        <v>3499</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77" t="s">
        <v>244</v>
      </c>
      <c r="B109" s="18" t="s">
        <v>2868</v>
      </c>
      <c r="C109" s="270" t="s">
        <v>3500</v>
      </c>
      <c r="D109" s="270"/>
      <c r="E109" s="270"/>
      <c r="F109" s="270"/>
      <c r="G109" s="18">
        <v>-1</v>
      </c>
      <c r="H109" s="265" t="s">
        <v>3501</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77" t="s">
        <v>244</v>
      </c>
      <c r="B110" s="18" t="s">
        <v>2868</v>
      </c>
      <c r="C110" s="272" t="s">
        <v>3502</v>
      </c>
      <c r="D110" s="272"/>
      <c r="E110" s="272"/>
      <c r="F110" s="272"/>
      <c r="G110" s="18">
        <v>-1</v>
      </c>
      <c r="H110" s="275" t="s">
        <v>3503</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77" t="s">
        <v>244</v>
      </c>
      <c r="B111" s="18" t="s">
        <v>2868</v>
      </c>
      <c r="C111" s="272" t="s">
        <v>3504</v>
      </c>
      <c r="D111" s="272" t="s">
        <v>2811</v>
      </c>
      <c r="E111" s="272"/>
      <c r="F111" s="272"/>
      <c r="G111" s="18"/>
      <c r="H111" s="275" t="s">
        <v>3505</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183" t="s">
        <v>244</v>
      </c>
      <c r="B112" s="54" t="s">
        <v>2868</v>
      </c>
      <c r="C112" s="276" t="s">
        <v>3506</v>
      </c>
      <c r="D112" s="276"/>
      <c r="E112" s="276"/>
      <c r="F112" s="276"/>
      <c r="G112" s="18">
        <v>-1</v>
      </c>
      <c r="H112" s="277" t="s">
        <v>3507</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278" t="s">
        <v>245</v>
      </c>
      <c r="B113" s="165"/>
      <c r="C113" s="273" t="s">
        <v>998</v>
      </c>
      <c r="D113" s="273" t="s">
        <v>2811</v>
      </c>
      <c r="E113" s="273" t="s">
        <v>2811</v>
      </c>
      <c r="F113" s="273" t="s">
        <v>2811</v>
      </c>
      <c r="G113" s="18"/>
      <c r="H113" s="279" t="s">
        <v>3508</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77" t="s">
        <v>245</v>
      </c>
      <c r="B114" s="18"/>
      <c r="C114" s="272" t="s">
        <v>3915</v>
      </c>
      <c r="D114" s="272" t="s">
        <v>2811</v>
      </c>
      <c r="E114" s="272" t="s">
        <v>2811</v>
      </c>
      <c r="F114" s="272"/>
      <c r="G114" s="18"/>
      <c r="H114" s="275" t="s">
        <v>3917</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77" t="s">
        <v>245</v>
      </c>
      <c r="B115" s="18"/>
      <c r="C115" s="272" t="s">
        <v>2833</v>
      </c>
      <c r="D115" s="272" t="s">
        <v>2811</v>
      </c>
      <c r="E115" s="272"/>
      <c r="F115" s="272"/>
      <c r="G115" s="18"/>
      <c r="H115" s="275" t="s">
        <v>3916</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77" t="s">
        <v>245</v>
      </c>
      <c r="B116" s="18"/>
      <c r="C116" s="272" t="s">
        <v>3509</v>
      </c>
      <c r="D116" s="272"/>
      <c r="E116" s="272"/>
      <c r="F116" s="272" t="s">
        <v>2811</v>
      </c>
      <c r="G116" s="18"/>
      <c r="H116" s="265" t="s">
        <v>3510</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77" t="s">
        <v>245</v>
      </c>
      <c r="B117" s="18"/>
      <c r="C117" s="272" t="s">
        <v>3511</v>
      </c>
      <c r="D117" s="272"/>
      <c r="E117" s="272"/>
      <c r="F117" s="272"/>
      <c r="G117" s="18">
        <v>-1</v>
      </c>
      <c r="H117" s="274" t="s">
        <v>3512</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77" t="s">
        <v>245</v>
      </c>
      <c r="B118" s="18"/>
      <c r="C118" s="272" t="s">
        <v>3513</v>
      </c>
      <c r="D118" s="272"/>
      <c r="E118" s="272"/>
      <c r="F118" s="272"/>
      <c r="G118" s="18">
        <v>-1</v>
      </c>
      <c r="H118" s="274" t="s">
        <v>3514</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77" t="s">
        <v>245</v>
      </c>
      <c r="B119" s="18"/>
      <c r="C119" s="272" t="s">
        <v>3515</v>
      </c>
      <c r="D119" s="272"/>
      <c r="E119" s="272"/>
      <c r="F119" s="272"/>
      <c r="G119" s="18">
        <v>-1</v>
      </c>
      <c r="H119" s="274" t="s">
        <v>3516</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77" t="s">
        <v>245</v>
      </c>
      <c r="B120" s="57"/>
      <c r="C120" s="272" t="s">
        <v>3517</v>
      </c>
      <c r="D120" s="272"/>
      <c r="E120" s="272"/>
      <c r="F120" s="272"/>
      <c r="G120" s="18">
        <v>-1</v>
      </c>
      <c r="H120" s="274" t="s">
        <v>3518</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77" t="s">
        <v>245</v>
      </c>
      <c r="B121" s="18"/>
      <c r="C121" s="272" t="s">
        <v>3519</v>
      </c>
      <c r="D121" s="272"/>
      <c r="E121" s="272"/>
      <c r="F121" s="272"/>
      <c r="G121" s="18">
        <v>-1</v>
      </c>
      <c r="H121" s="275" t="s">
        <v>3520</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77" t="s">
        <v>245</v>
      </c>
      <c r="B122" s="18"/>
      <c r="C122" s="272" t="s">
        <v>3521</v>
      </c>
      <c r="D122" s="272"/>
      <c r="E122" s="272"/>
      <c r="F122" s="272"/>
      <c r="G122" s="18">
        <v>-1</v>
      </c>
      <c r="H122" s="265" t="s">
        <v>3522</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77" t="s">
        <v>245</v>
      </c>
      <c r="B123" s="18"/>
      <c r="C123" s="272" t="s">
        <v>3523</v>
      </c>
      <c r="D123" s="272"/>
      <c r="E123" s="272"/>
      <c r="F123" s="272"/>
      <c r="G123" s="18">
        <v>-1</v>
      </c>
      <c r="H123" s="275" t="s">
        <v>3524</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77" t="s">
        <v>245</v>
      </c>
      <c r="B124" s="18"/>
      <c r="C124" s="272" t="s">
        <v>3525</v>
      </c>
      <c r="D124" s="272"/>
      <c r="E124" s="272"/>
      <c r="F124" s="272"/>
      <c r="G124" s="18">
        <v>-1</v>
      </c>
      <c r="H124" s="275" t="s">
        <v>3526</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77" t="s">
        <v>245</v>
      </c>
      <c r="B125" s="18"/>
      <c r="C125" s="272" t="s">
        <v>3527</v>
      </c>
      <c r="D125" s="272"/>
      <c r="E125" s="272"/>
      <c r="F125" s="272"/>
      <c r="G125" s="18">
        <v>-1</v>
      </c>
      <c r="H125" s="296" t="s">
        <v>3528</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77" t="s">
        <v>245</v>
      </c>
      <c r="B126" s="18"/>
      <c r="C126" s="272" t="s">
        <v>167</v>
      </c>
      <c r="D126" s="272" t="s">
        <v>2811</v>
      </c>
      <c r="E126" s="272"/>
      <c r="F126" s="272"/>
      <c r="G126" s="18"/>
      <c r="H126" s="275" t="s">
        <v>191</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288" t="s">
        <v>245</v>
      </c>
      <c r="B127" s="289"/>
      <c r="C127" s="286" t="s">
        <v>3529</v>
      </c>
      <c r="D127" s="286"/>
      <c r="E127" s="286"/>
      <c r="F127" s="286"/>
      <c r="G127" s="18">
        <v>-1</v>
      </c>
      <c r="H127" s="287" t="s">
        <v>3530</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77" t="s">
        <v>245</v>
      </c>
      <c r="B128" s="57" t="s">
        <v>235</v>
      </c>
      <c r="C128" s="270" t="s">
        <v>3531</v>
      </c>
      <c r="D128" s="270" t="s">
        <v>2811</v>
      </c>
      <c r="E128" s="270"/>
      <c r="F128" s="270"/>
      <c r="G128" s="18"/>
      <c r="H128" s="265" t="s">
        <v>3532</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77" t="s">
        <v>245</v>
      </c>
      <c r="B129" s="57" t="s">
        <v>235</v>
      </c>
      <c r="C129" s="272" t="s">
        <v>3533</v>
      </c>
      <c r="D129" s="272"/>
      <c r="E129" s="272"/>
      <c r="F129" s="272"/>
      <c r="G129" s="18">
        <v>-1</v>
      </c>
      <c r="H129" s="265" t="s">
        <v>3534</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77" t="s">
        <v>245</v>
      </c>
      <c r="B130" s="57" t="s">
        <v>235</v>
      </c>
      <c r="C130" s="272" t="s">
        <v>3535</v>
      </c>
      <c r="D130" s="272"/>
      <c r="E130" s="272"/>
      <c r="F130" s="272"/>
      <c r="G130" s="18">
        <v>-1</v>
      </c>
      <c r="H130" s="275" t="s">
        <v>3536</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77" t="s">
        <v>245</v>
      </c>
      <c r="B131" s="57" t="s">
        <v>235</v>
      </c>
      <c r="C131" s="272" t="s">
        <v>3537</v>
      </c>
      <c r="D131" s="272"/>
      <c r="E131" s="272"/>
      <c r="F131" s="272"/>
      <c r="G131" s="18">
        <v>-1</v>
      </c>
      <c r="H131" s="275" t="s">
        <v>3538</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288" t="s">
        <v>245</v>
      </c>
      <c r="B132" s="289" t="s">
        <v>235</v>
      </c>
      <c r="C132" s="286" t="s">
        <v>3539</v>
      </c>
      <c r="D132" s="286"/>
      <c r="E132" s="286"/>
      <c r="F132" s="286"/>
      <c r="G132" s="18">
        <v>-1</v>
      </c>
      <c r="H132" s="287" t="s">
        <v>3540</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77" t="s">
        <v>245</v>
      </c>
      <c r="B133" s="57" t="s">
        <v>2872</v>
      </c>
      <c r="C133" s="272" t="s">
        <v>3541</v>
      </c>
      <c r="D133" s="272"/>
      <c r="E133" s="272"/>
      <c r="F133" s="272"/>
      <c r="G133" s="18">
        <v>-1</v>
      </c>
      <c r="H133" s="275" t="s">
        <v>3542</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77" t="s">
        <v>245</v>
      </c>
      <c r="B134" s="57" t="s">
        <v>2872</v>
      </c>
      <c r="C134" s="272" t="s">
        <v>3543</v>
      </c>
      <c r="D134" s="272"/>
      <c r="E134" s="272"/>
      <c r="F134" s="272"/>
      <c r="G134" s="18">
        <v>-1</v>
      </c>
      <c r="H134" s="265" t="s">
        <v>3544</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77" t="s">
        <v>245</v>
      </c>
      <c r="B135" s="57" t="s">
        <v>2872</v>
      </c>
      <c r="C135" s="272" t="s">
        <v>3545</v>
      </c>
      <c r="D135" s="272"/>
      <c r="E135" s="272"/>
      <c r="F135" s="272"/>
      <c r="G135" s="18">
        <v>-1</v>
      </c>
      <c r="H135" s="275" t="s">
        <v>3546</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77" t="s">
        <v>245</v>
      </c>
      <c r="B136" s="57" t="s">
        <v>2872</v>
      </c>
      <c r="C136" s="272" t="s">
        <v>3547</v>
      </c>
      <c r="D136" s="272"/>
      <c r="E136" s="272"/>
      <c r="F136" s="272"/>
      <c r="G136" s="18">
        <v>-1</v>
      </c>
      <c r="H136" s="275" t="s">
        <v>3548</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183" t="s">
        <v>245</v>
      </c>
      <c r="B137" s="186" t="s">
        <v>2872</v>
      </c>
      <c r="C137" s="276" t="s">
        <v>3549</v>
      </c>
      <c r="D137" s="276"/>
      <c r="E137" s="276"/>
      <c r="F137" s="276"/>
      <c r="G137" s="18">
        <v>-1</v>
      </c>
      <c r="H137" s="269" t="s">
        <v>3550</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278" t="s">
        <v>246</v>
      </c>
      <c r="B138" s="280"/>
      <c r="C138" s="273" t="s">
        <v>3551</v>
      </c>
      <c r="D138" s="273"/>
      <c r="E138" s="273"/>
      <c r="F138" s="273"/>
      <c r="G138" s="18">
        <v>-1</v>
      </c>
      <c r="H138" s="281" t="s">
        <v>3552</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77" t="s">
        <v>246</v>
      </c>
      <c r="B139" s="57"/>
      <c r="C139" s="272" t="s">
        <v>2834</v>
      </c>
      <c r="D139" s="272" t="s">
        <v>2811</v>
      </c>
      <c r="E139" s="272"/>
      <c r="F139" s="272"/>
      <c r="G139" s="18"/>
      <c r="H139" s="274" t="s">
        <v>3919</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77" t="s">
        <v>246</v>
      </c>
      <c r="B140" s="57"/>
      <c r="C140" s="272" t="s">
        <v>3920</v>
      </c>
      <c r="D140" s="272" t="s">
        <v>2811</v>
      </c>
      <c r="E140" s="272"/>
      <c r="F140" s="272"/>
      <c r="G140" s="18"/>
      <c r="H140" s="274" t="s">
        <v>3921</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77" t="s">
        <v>246</v>
      </c>
      <c r="B141" s="57"/>
      <c r="C141" s="272" t="s">
        <v>3553</v>
      </c>
      <c r="D141" s="272"/>
      <c r="E141" s="272"/>
      <c r="F141" s="272"/>
      <c r="G141" s="18">
        <v>-1</v>
      </c>
      <c r="H141" s="274" t="s">
        <v>3554</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77" t="s">
        <v>246</v>
      </c>
      <c r="B142" s="18"/>
      <c r="C142" s="272" t="s">
        <v>167</v>
      </c>
      <c r="D142" s="272" t="s">
        <v>2811</v>
      </c>
      <c r="E142" s="272"/>
      <c r="F142" s="272"/>
      <c r="G142" s="18"/>
      <c r="H142" s="274" t="s">
        <v>3555</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77" t="s">
        <v>246</v>
      </c>
      <c r="B143" s="18"/>
      <c r="C143" s="272" t="s">
        <v>194</v>
      </c>
      <c r="D143" s="272"/>
      <c r="E143" s="272"/>
      <c r="F143" s="272"/>
      <c r="G143" s="18">
        <v>-1</v>
      </c>
      <c r="H143" s="274" t="s">
        <v>3556</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288" t="s">
        <v>246</v>
      </c>
      <c r="B144" s="284"/>
      <c r="C144" s="286" t="s">
        <v>3557</v>
      </c>
      <c r="D144" s="286"/>
      <c r="E144" s="286"/>
      <c r="F144" s="286"/>
      <c r="G144" s="18">
        <v>-1</v>
      </c>
      <c r="H144" s="291" t="s">
        <v>3558</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77" t="s">
        <v>246</v>
      </c>
      <c r="B145" s="254" t="s">
        <v>3250</v>
      </c>
      <c r="C145" s="272" t="s">
        <v>3559</v>
      </c>
      <c r="D145" s="272"/>
      <c r="E145" s="272"/>
      <c r="F145" s="272"/>
      <c r="G145" s="18">
        <v>-1</v>
      </c>
      <c r="H145" s="274" t="s">
        <v>3560</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77" t="s">
        <v>246</v>
      </c>
      <c r="B146" s="254" t="s">
        <v>3250</v>
      </c>
      <c r="C146" s="272" t="s">
        <v>3561</v>
      </c>
      <c r="D146" s="272"/>
      <c r="E146" s="272"/>
      <c r="F146" s="272"/>
      <c r="G146" s="18">
        <v>-1</v>
      </c>
      <c r="H146" s="274" t="s">
        <v>3562</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77" t="s">
        <v>246</v>
      </c>
      <c r="B147" s="254" t="s">
        <v>3250</v>
      </c>
      <c r="C147" s="272" t="s">
        <v>3563</v>
      </c>
      <c r="D147" s="272" t="s">
        <v>2811</v>
      </c>
      <c r="E147" s="272"/>
      <c r="F147" s="272"/>
      <c r="G147" s="18"/>
      <c r="H147" s="274" t="s">
        <v>3564</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77" t="s">
        <v>246</v>
      </c>
      <c r="B148" s="254" t="s">
        <v>3250</v>
      </c>
      <c r="C148" s="272" t="s">
        <v>3565</v>
      </c>
      <c r="D148" s="272"/>
      <c r="E148" s="272"/>
      <c r="F148" s="272"/>
      <c r="G148" s="18">
        <v>-1</v>
      </c>
      <c r="H148" s="274" t="s">
        <v>3566</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288" t="s">
        <v>246</v>
      </c>
      <c r="B149" s="292" t="s">
        <v>3250</v>
      </c>
      <c r="C149" s="286" t="s">
        <v>3567</v>
      </c>
      <c r="D149" s="286"/>
      <c r="E149" s="286"/>
      <c r="F149" s="286"/>
      <c r="G149" s="18">
        <v>-1</v>
      </c>
      <c r="H149" s="291" t="s">
        <v>3568</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77" t="s">
        <v>246</v>
      </c>
      <c r="B150" s="254" t="s">
        <v>3252</v>
      </c>
      <c r="C150" s="270" t="s">
        <v>3569</v>
      </c>
      <c r="D150" s="270"/>
      <c r="E150" s="270"/>
      <c r="F150" s="270"/>
      <c r="G150" s="18">
        <v>-1</v>
      </c>
      <c r="H150" s="265" t="s">
        <v>3570</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77" t="s">
        <v>246</v>
      </c>
      <c r="B151" s="254" t="s">
        <v>3252</v>
      </c>
      <c r="C151" s="272" t="s">
        <v>3571</v>
      </c>
      <c r="D151" s="272" t="s">
        <v>2811</v>
      </c>
      <c r="E151" s="272"/>
      <c r="F151" s="272"/>
      <c r="G151" s="18"/>
      <c r="H151" s="274" t="s">
        <v>3572</v>
      </c>
      <c r="I151" t="str">
        <f t="shared" si="2"/>
        <v>"WARRIOR-Étudiant de guerre":  {
 "Code" : "Étudiant de guerre",
 "Class" : "WARRIOR",
 "Specialisation" : "WAR_MASTER","Stats" : true,
 "Description" : "Au niveau 3, vous gagnez la maîtrise d'un outil d'artisan de votre choix."
  }</v>
      </c>
    </row>
    <row r="152" spans="1:9">
      <c r="A152" s="77" t="s">
        <v>246</v>
      </c>
      <c r="B152" s="254" t="s">
        <v>3252</v>
      </c>
      <c r="C152" s="272" t="s">
        <v>3573</v>
      </c>
      <c r="D152" s="272"/>
      <c r="E152" s="272"/>
      <c r="F152" s="272"/>
      <c r="G152" s="18">
        <v>-1</v>
      </c>
      <c r="H152" s="265" t="s">
        <v>3574</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77" t="s">
        <v>246</v>
      </c>
      <c r="B153" s="254" t="s">
        <v>3252</v>
      </c>
      <c r="C153" s="272" t="s">
        <v>3575</v>
      </c>
      <c r="D153" s="272"/>
      <c r="E153" s="272"/>
      <c r="F153" s="272"/>
      <c r="G153" s="18">
        <v>-1</v>
      </c>
      <c r="H153" s="274" t="s">
        <v>3576</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77" t="s">
        <v>246</v>
      </c>
      <c r="B154" s="254" t="s">
        <v>3252</v>
      </c>
      <c r="C154" s="272" t="s">
        <v>3577</v>
      </c>
      <c r="D154" s="272"/>
      <c r="E154" s="272"/>
      <c r="F154" s="272"/>
      <c r="G154" s="18">
        <v>-1</v>
      </c>
      <c r="H154" s="274" t="s">
        <v>3578</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288" t="s">
        <v>246</v>
      </c>
      <c r="B155" s="292" t="s">
        <v>3252</v>
      </c>
      <c r="C155" s="286" t="s">
        <v>3579</v>
      </c>
      <c r="D155" s="286"/>
      <c r="E155" s="286"/>
      <c r="F155" s="286"/>
      <c r="G155" s="18">
        <v>-1</v>
      </c>
      <c r="H155" s="285" t="s">
        <v>3580</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77" t="s">
        <v>246</v>
      </c>
      <c r="B156" s="254" t="s">
        <v>3253</v>
      </c>
      <c r="C156" s="272" t="s">
        <v>3581</v>
      </c>
      <c r="D156" s="272" t="s">
        <v>2811</v>
      </c>
      <c r="E156" s="272" t="s">
        <v>2811</v>
      </c>
      <c r="F156" s="272"/>
      <c r="G156" s="18"/>
      <c r="H156" s="265" t="s">
        <v>3582</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77" t="s">
        <v>246</v>
      </c>
      <c r="B157" s="254" t="s">
        <v>3253</v>
      </c>
      <c r="C157" s="272" t="s">
        <v>3583</v>
      </c>
      <c r="D157" s="272"/>
      <c r="E157" s="272"/>
      <c r="F157" s="272"/>
      <c r="G157" s="18">
        <v>-1</v>
      </c>
      <c r="H157" s="265" t="s">
        <v>3584</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77" t="s">
        <v>246</v>
      </c>
      <c r="B158" s="254" t="s">
        <v>3253</v>
      </c>
      <c r="C158" s="272" t="s">
        <v>3585</v>
      </c>
      <c r="D158" s="272"/>
      <c r="E158" s="272"/>
      <c r="F158" s="272"/>
      <c r="G158" s="18">
        <v>-1</v>
      </c>
      <c r="H158" s="265" t="s">
        <v>3586</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77" t="s">
        <v>246</v>
      </c>
      <c r="B159" s="254" t="s">
        <v>3253</v>
      </c>
      <c r="C159" s="272" t="s">
        <v>3587</v>
      </c>
      <c r="D159" s="272"/>
      <c r="E159" s="272"/>
      <c r="F159" s="272"/>
      <c r="G159" s="18">
        <v>-1</v>
      </c>
      <c r="H159" s="265" t="s">
        <v>3588</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77" t="s">
        <v>246</v>
      </c>
      <c r="B160" s="254" t="s">
        <v>3253</v>
      </c>
      <c r="C160" s="272" t="s">
        <v>3589</v>
      </c>
      <c r="D160" s="272"/>
      <c r="E160" s="272"/>
      <c r="F160" s="272"/>
      <c r="G160" s="18">
        <v>-1</v>
      </c>
      <c r="H160" s="265" t="s">
        <v>3590</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183" t="s">
        <v>246</v>
      </c>
      <c r="B161" s="258" t="s">
        <v>3253</v>
      </c>
      <c r="C161" s="276" t="s">
        <v>3591</v>
      </c>
      <c r="D161" s="276"/>
      <c r="E161" s="276"/>
      <c r="F161" s="276"/>
      <c r="G161" s="18">
        <v>-1</v>
      </c>
      <c r="H161" s="269" t="s">
        <v>3592</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278" t="s">
        <v>247</v>
      </c>
      <c r="B162" s="282"/>
      <c r="C162" s="273" t="s">
        <v>3593</v>
      </c>
      <c r="D162" s="273"/>
      <c r="E162" s="273"/>
      <c r="F162" s="273"/>
      <c r="G162" s="18">
        <v>-1</v>
      </c>
      <c r="H162" s="264" t="s">
        <v>3594</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77" t="s">
        <v>247</v>
      </c>
      <c r="B163" s="254"/>
      <c r="C163" s="272" t="s">
        <v>3910</v>
      </c>
      <c r="D163" s="272" t="s">
        <v>2811</v>
      </c>
      <c r="E163" s="272"/>
      <c r="F163" s="272"/>
      <c r="G163" s="18"/>
      <c r="H163" s="265" t="s">
        <v>3911</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77" t="s">
        <v>247</v>
      </c>
      <c r="B164" s="254"/>
      <c r="C164" s="272" t="s">
        <v>167</v>
      </c>
      <c r="D164" s="272" t="s">
        <v>2811</v>
      </c>
      <c r="E164" s="272"/>
      <c r="F164" s="272"/>
      <c r="G164" s="18"/>
      <c r="H164" s="274" t="s">
        <v>191</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77" t="s">
        <v>247</v>
      </c>
      <c r="B165" s="254"/>
      <c r="C165" s="272" t="s">
        <v>3595</v>
      </c>
      <c r="D165" s="272"/>
      <c r="E165" s="272"/>
      <c r="F165" s="272"/>
      <c r="G165" s="18">
        <v>-1</v>
      </c>
      <c r="H165" s="274" t="s">
        <v>3596</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288" t="s">
        <v>247</v>
      </c>
      <c r="B166" s="292"/>
      <c r="C166" s="286" t="s">
        <v>3597</v>
      </c>
      <c r="D166" s="286"/>
      <c r="E166" s="286"/>
      <c r="F166" s="286"/>
      <c r="G166" s="18">
        <v>-1</v>
      </c>
      <c r="H166" s="291" t="s">
        <v>3598</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77" t="s">
        <v>247</v>
      </c>
      <c r="B167" s="57" t="s">
        <v>2964</v>
      </c>
      <c r="C167" s="272" t="s">
        <v>3599</v>
      </c>
      <c r="D167" s="272"/>
      <c r="E167" s="272"/>
      <c r="F167" s="272"/>
      <c r="G167" s="18">
        <v>-1</v>
      </c>
      <c r="H167" s="275" t="s">
        <v>3600</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77" t="s">
        <v>247</v>
      </c>
      <c r="B168" s="57" t="s">
        <v>2964</v>
      </c>
      <c r="C168" s="272" t="s">
        <v>3601</v>
      </c>
      <c r="D168" s="272"/>
      <c r="E168" s="272"/>
      <c r="F168" s="272"/>
      <c r="G168" s="18">
        <v>-1</v>
      </c>
      <c r="H168" s="265" t="s">
        <v>3602</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77" t="s">
        <v>247</v>
      </c>
      <c r="B169" s="57" t="s">
        <v>2964</v>
      </c>
      <c r="C169" s="272" t="s">
        <v>3603</v>
      </c>
      <c r="D169" s="272"/>
      <c r="E169" s="272"/>
      <c r="F169" s="272"/>
      <c r="G169" s="18">
        <v>-1</v>
      </c>
      <c r="H169" s="275" t="s">
        <v>3604</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77" t="s">
        <v>247</v>
      </c>
      <c r="B170" s="57" t="s">
        <v>2964</v>
      </c>
      <c r="C170" s="272" t="s">
        <v>3605</v>
      </c>
      <c r="D170" s="272"/>
      <c r="E170" s="272"/>
      <c r="F170" s="272"/>
      <c r="G170" s="18">
        <v>-1</v>
      </c>
      <c r="H170" s="275" t="s">
        <v>3606</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77" t="s">
        <v>247</v>
      </c>
      <c r="B171" s="57" t="s">
        <v>2964</v>
      </c>
      <c r="C171" s="272" t="s">
        <v>3607</v>
      </c>
      <c r="D171" s="272"/>
      <c r="E171" s="272"/>
      <c r="F171" s="272"/>
      <c r="G171" s="18">
        <v>-1</v>
      </c>
      <c r="H171" s="275" t="s">
        <v>3608</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288" t="s">
        <v>247</v>
      </c>
      <c r="B172" s="289" t="s">
        <v>2964</v>
      </c>
      <c r="C172" s="286" t="s">
        <v>3609</v>
      </c>
      <c r="D172" s="286"/>
      <c r="E172" s="286"/>
      <c r="F172" s="286"/>
      <c r="G172" s="18">
        <v>-1</v>
      </c>
      <c r="H172" s="287" t="s">
        <v>3610</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77" t="s">
        <v>247</v>
      </c>
      <c r="B173" s="57" t="s">
        <v>2903</v>
      </c>
      <c r="C173" s="272" t="s">
        <v>3611</v>
      </c>
      <c r="D173" s="272"/>
      <c r="E173" s="272"/>
      <c r="F173" s="272"/>
      <c r="G173" s="18">
        <v>-1</v>
      </c>
      <c r="H173" s="275" t="s">
        <v>3612</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77" t="s">
        <v>247</v>
      </c>
      <c r="B174" s="57" t="s">
        <v>2903</v>
      </c>
      <c r="C174" s="272" t="s">
        <v>3613</v>
      </c>
      <c r="D174" s="272"/>
      <c r="E174" s="272"/>
      <c r="F174" s="272"/>
      <c r="G174" s="18">
        <v>-1</v>
      </c>
      <c r="H174" s="275" t="s">
        <v>3614</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77" t="s">
        <v>247</v>
      </c>
      <c r="B175" s="57" t="s">
        <v>2903</v>
      </c>
      <c r="C175" s="272" t="s">
        <v>3615</v>
      </c>
      <c r="D175" s="272"/>
      <c r="E175" s="272"/>
      <c r="F175" s="272"/>
      <c r="G175" s="18">
        <v>-1</v>
      </c>
      <c r="H175" s="265" t="s">
        <v>3616</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288" t="s">
        <v>247</v>
      </c>
      <c r="B176" s="289" t="s">
        <v>2903</v>
      </c>
      <c r="C176" s="286" t="s">
        <v>3617</v>
      </c>
      <c r="D176" s="286"/>
      <c r="E176" s="286"/>
      <c r="F176" s="286"/>
      <c r="G176" s="18">
        <v>-1</v>
      </c>
      <c r="H176" s="287" t="s">
        <v>3618</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77" t="s">
        <v>247</v>
      </c>
      <c r="B177" s="57" t="s">
        <v>2904</v>
      </c>
      <c r="C177" s="272" t="s">
        <v>3619</v>
      </c>
      <c r="D177" s="272"/>
      <c r="E177" s="272"/>
      <c r="F177" s="272"/>
      <c r="G177" s="18">
        <v>-1</v>
      </c>
      <c r="H177" s="275" t="s">
        <v>3620</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77" t="s">
        <v>247</v>
      </c>
      <c r="B178" s="57" t="s">
        <v>2904</v>
      </c>
      <c r="C178" s="272" t="s">
        <v>3621</v>
      </c>
      <c r="D178" s="272"/>
      <c r="E178" s="272"/>
      <c r="F178" s="272"/>
      <c r="G178" s="18">
        <v>-1</v>
      </c>
      <c r="H178" s="275" t="s">
        <v>3622</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77" t="s">
        <v>247</v>
      </c>
      <c r="B179" s="57" t="s">
        <v>2904</v>
      </c>
      <c r="C179" s="272" t="s">
        <v>3623</v>
      </c>
      <c r="D179" s="272"/>
      <c r="E179" s="272"/>
      <c r="F179" s="272"/>
      <c r="G179" s="18">
        <v>-1</v>
      </c>
      <c r="H179" s="275" t="s">
        <v>3624</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77" t="s">
        <v>247</v>
      </c>
      <c r="B180" s="57" t="s">
        <v>2904</v>
      </c>
      <c r="C180" s="272" t="s">
        <v>3625</v>
      </c>
      <c r="D180" s="272"/>
      <c r="E180" s="272"/>
      <c r="F180" s="272"/>
      <c r="G180" s="18">
        <v>-1</v>
      </c>
      <c r="H180" s="275" t="s">
        <v>3626</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288" t="s">
        <v>247</v>
      </c>
      <c r="B181" s="289" t="s">
        <v>2904</v>
      </c>
      <c r="C181" s="286" t="s">
        <v>3627</v>
      </c>
      <c r="D181" s="286"/>
      <c r="E181" s="286"/>
      <c r="F181" s="286"/>
      <c r="G181" s="18">
        <v>-1</v>
      </c>
      <c r="H181" s="287" t="s">
        <v>3628</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77" t="s">
        <v>247</v>
      </c>
      <c r="B182" s="57" t="s">
        <v>2905</v>
      </c>
      <c r="C182" s="272" t="s">
        <v>3629</v>
      </c>
      <c r="D182" s="272"/>
      <c r="E182" s="272"/>
      <c r="F182" s="272"/>
      <c r="G182" s="18">
        <v>-1</v>
      </c>
      <c r="H182" s="275" t="s">
        <v>3630</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77" t="s">
        <v>247</v>
      </c>
      <c r="B183" s="57" t="s">
        <v>2905</v>
      </c>
      <c r="C183" s="272" t="s">
        <v>3631</v>
      </c>
      <c r="D183" s="272"/>
      <c r="E183" s="272"/>
      <c r="F183" s="272"/>
      <c r="G183" s="18">
        <v>-1</v>
      </c>
      <c r="H183" s="275" t="s">
        <v>3632</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77" t="s">
        <v>247</v>
      </c>
      <c r="B184" s="57" t="s">
        <v>2905</v>
      </c>
      <c r="C184" s="272" t="s">
        <v>3633</v>
      </c>
      <c r="D184" s="272"/>
      <c r="E184" s="272"/>
      <c r="F184" s="272"/>
      <c r="G184" s="18">
        <v>-1</v>
      </c>
      <c r="H184" s="275" t="s">
        <v>3634</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77" t="s">
        <v>247</v>
      </c>
      <c r="B185" s="57" t="s">
        <v>2905</v>
      </c>
      <c r="C185" s="272" t="s">
        <v>3635</v>
      </c>
      <c r="D185" s="272"/>
      <c r="E185" s="272"/>
      <c r="F185" s="272"/>
      <c r="G185" s="18">
        <v>-1</v>
      </c>
      <c r="H185" s="275" t="s">
        <v>3636</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288" t="s">
        <v>247</v>
      </c>
      <c r="B186" s="289" t="s">
        <v>2905</v>
      </c>
      <c r="C186" s="286" t="s">
        <v>3637</v>
      </c>
      <c r="D186" s="286"/>
      <c r="E186" s="286"/>
      <c r="F186" s="286"/>
      <c r="G186" s="18">
        <v>-1</v>
      </c>
      <c r="H186" s="287" t="s">
        <v>3638</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77" t="s">
        <v>247</v>
      </c>
      <c r="B187" s="57" t="s">
        <v>2963</v>
      </c>
      <c r="C187" s="272" t="s">
        <v>3639</v>
      </c>
      <c r="D187" s="272"/>
      <c r="E187" s="272"/>
      <c r="F187" s="272"/>
      <c r="G187" s="18">
        <v>-1</v>
      </c>
      <c r="H187" s="275" t="s">
        <v>3640</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77" t="s">
        <v>247</v>
      </c>
      <c r="B188" s="57" t="s">
        <v>2963</v>
      </c>
      <c r="C188" s="272" t="s">
        <v>3641</v>
      </c>
      <c r="D188" s="272" t="s">
        <v>2811</v>
      </c>
      <c r="E188" s="272"/>
      <c r="F188" s="272"/>
      <c r="G188" s="18"/>
      <c r="H188" s="275" t="s">
        <v>3642</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77" t="s">
        <v>247</v>
      </c>
      <c r="B189" s="57" t="s">
        <v>2963</v>
      </c>
      <c r="C189" s="272" t="s">
        <v>3643</v>
      </c>
      <c r="D189" s="272"/>
      <c r="E189" s="272"/>
      <c r="F189" s="272"/>
      <c r="G189" s="18">
        <v>-1</v>
      </c>
      <c r="H189" s="275" t="s">
        <v>3644</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77" t="s">
        <v>247</v>
      </c>
      <c r="B190" s="57" t="s">
        <v>2963</v>
      </c>
      <c r="C190" s="272" t="s">
        <v>1531</v>
      </c>
      <c r="D190" s="272"/>
      <c r="E190" s="272"/>
      <c r="F190" s="272"/>
      <c r="G190" s="18">
        <v>-1</v>
      </c>
      <c r="H190" s="275" t="s">
        <v>3645</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288" t="s">
        <v>247</v>
      </c>
      <c r="B191" s="289" t="s">
        <v>2963</v>
      </c>
      <c r="C191" s="286" t="s">
        <v>3646</v>
      </c>
      <c r="D191" s="286"/>
      <c r="E191" s="286"/>
      <c r="F191" s="286"/>
      <c r="G191" s="18">
        <v>-1</v>
      </c>
      <c r="H191" s="287" t="s">
        <v>3647</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77" t="s">
        <v>247</v>
      </c>
      <c r="B192" s="57" t="s">
        <v>2906</v>
      </c>
      <c r="C192" s="272" t="s">
        <v>3648</v>
      </c>
      <c r="D192" s="272"/>
      <c r="E192" s="272"/>
      <c r="F192" s="272"/>
      <c r="G192" s="18">
        <v>-1</v>
      </c>
      <c r="H192" s="275" t="s">
        <v>3649</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77" t="s">
        <v>247</v>
      </c>
      <c r="B193" s="57" t="s">
        <v>2906</v>
      </c>
      <c r="C193" s="272" t="s">
        <v>3650</v>
      </c>
      <c r="D193" s="272"/>
      <c r="E193" s="272"/>
      <c r="F193" s="272"/>
      <c r="G193" s="18">
        <v>-1</v>
      </c>
      <c r="H193" s="275" t="s">
        <v>3651</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77" t="s">
        <v>247</v>
      </c>
      <c r="B194" s="57" t="s">
        <v>2906</v>
      </c>
      <c r="C194" s="272" t="s">
        <v>3652</v>
      </c>
      <c r="D194" s="272"/>
      <c r="E194" s="272"/>
      <c r="F194" s="272"/>
      <c r="G194" s="18">
        <v>-1</v>
      </c>
      <c r="H194" s="275" t="s">
        <v>3653</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77" t="s">
        <v>247</v>
      </c>
      <c r="B195" s="57" t="s">
        <v>2906</v>
      </c>
      <c r="C195" s="272" t="s">
        <v>3654</v>
      </c>
      <c r="D195" s="272"/>
      <c r="E195" s="272"/>
      <c r="F195" s="272"/>
      <c r="G195" s="18">
        <v>-1</v>
      </c>
      <c r="H195" s="275" t="s">
        <v>3655</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288" t="s">
        <v>247</v>
      </c>
      <c r="B196" s="289" t="s">
        <v>2906</v>
      </c>
      <c r="C196" s="286" t="s">
        <v>3656</v>
      </c>
      <c r="D196" s="286"/>
      <c r="E196" s="286"/>
      <c r="F196" s="286"/>
      <c r="G196" s="18">
        <v>-1</v>
      </c>
      <c r="H196" s="287" t="s">
        <v>3657</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77" t="s">
        <v>247</v>
      </c>
      <c r="B197" s="57" t="s">
        <v>2907</v>
      </c>
      <c r="C197" s="272" t="s">
        <v>3658</v>
      </c>
      <c r="D197" s="272"/>
      <c r="E197" s="272"/>
      <c r="F197" s="272"/>
      <c r="G197" s="18">
        <v>-1</v>
      </c>
      <c r="H197" s="275" t="s">
        <v>3659</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77" t="s">
        <v>247</v>
      </c>
      <c r="B198" s="57" t="s">
        <v>2907</v>
      </c>
      <c r="C198" s="272" t="s">
        <v>3660</v>
      </c>
      <c r="D198" s="272"/>
      <c r="E198" s="272"/>
      <c r="F198" s="272"/>
      <c r="G198" s="18">
        <v>-1</v>
      </c>
      <c r="H198" s="275" t="s">
        <v>3661</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77" t="s">
        <v>247</v>
      </c>
      <c r="B199" s="57" t="s">
        <v>2907</v>
      </c>
      <c r="C199" s="272" t="s">
        <v>3662</v>
      </c>
      <c r="D199" s="272"/>
      <c r="E199" s="272"/>
      <c r="F199" s="272"/>
      <c r="G199" s="18">
        <v>-1</v>
      </c>
      <c r="H199" s="265" t="s">
        <v>3663</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77" t="s">
        <v>247</v>
      </c>
      <c r="B200" s="57" t="s">
        <v>2907</v>
      </c>
      <c r="C200" s="272" t="s">
        <v>3664</v>
      </c>
      <c r="D200" s="272" t="s">
        <v>2811</v>
      </c>
      <c r="E200" s="272"/>
      <c r="F200" s="272"/>
      <c r="G200" s="18"/>
      <c r="H200" s="275" t="s">
        <v>3665</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288" t="s">
        <v>247</v>
      </c>
      <c r="B201" s="289" t="s">
        <v>2907</v>
      </c>
      <c r="C201" s="286" t="s">
        <v>3666</v>
      </c>
      <c r="D201" s="286"/>
      <c r="E201" s="286"/>
      <c r="F201" s="286"/>
      <c r="G201" s="18">
        <v>-1</v>
      </c>
      <c r="H201" s="285" t="s">
        <v>3667</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77" t="s">
        <v>247</v>
      </c>
      <c r="B202" s="57" t="s">
        <v>2908</v>
      </c>
      <c r="C202" s="272" t="s">
        <v>3668</v>
      </c>
      <c r="D202" s="272"/>
      <c r="E202" s="272"/>
      <c r="F202" s="272"/>
      <c r="G202" s="18">
        <v>-1</v>
      </c>
      <c r="H202" s="275" t="s">
        <v>3669</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77" t="s">
        <v>247</v>
      </c>
      <c r="B203" s="57" t="s">
        <v>2908</v>
      </c>
      <c r="C203" s="272" t="s">
        <v>3670</v>
      </c>
      <c r="D203" s="272"/>
      <c r="E203" s="272"/>
      <c r="F203" s="272"/>
      <c r="G203" s="18">
        <v>-1</v>
      </c>
      <c r="H203" s="275" t="s">
        <v>3671</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77" t="s">
        <v>247</v>
      </c>
      <c r="B204" s="57" t="s">
        <v>2908</v>
      </c>
      <c r="C204" s="272" t="s">
        <v>3672</v>
      </c>
      <c r="D204" s="272"/>
      <c r="E204" s="272"/>
      <c r="F204" s="272"/>
      <c r="G204" s="18">
        <v>-1</v>
      </c>
      <c r="H204" s="265" t="s">
        <v>3673</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77" t="s">
        <v>247</v>
      </c>
      <c r="B205" s="57" t="s">
        <v>2908</v>
      </c>
      <c r="C205" s="272" t="s">
        <v>3674</v>
      </c>
      <c r="D205" s="272"/>
      <c r="E205" s="272"/>
      <c r="F205" s="272"/>
      <c r="G205" s="18">
        <v>-1</v>
      </c>
      <c r="H205" s="275" t="s">
        <v>3675</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183" t="s">
        <v>247</v>
      </c>
      <c r="B206" s="186" t="s">
        <v>2908</v>
      </c>
      <c r="C206" s="276" t="s">
        <v>3676</v>
      </c>
      <c r="D206" s="276"/>
      <c r="E206" s="276"/>
      <c r="F206" s="276"/>
      <c r="G206" s="18">
        <v>-1</v>
      </c>
      <c r="H206" s="269" t="s">
        <v>3677</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278" t="s">
        <v>249</v>
      </c>
      <c r="B207" s="280"/>
      <c r="C207" s="273" t="s">
        <v>176</v>
      </c>
      <c r="D207" s="273" t="s">
        <v>2811</v>
      </c>
      <c r="E207" s="273" t="s">
        <v>2811</v>
      </c>
      <c r="F207" s="273"/>
      <c r="G207" s="18"/>
      <c r="H207" s="281" t="s">
        <v>177</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77" t="s">
        <v>249</v>
      </c>
      <c r="B208" s="57"/>
      <c r="C208" s="272" t="s">
        <v>187</v>
      </c>
      <c r="D208" s="272" t="s">
        <v>2811</v>
      </c>
      <c r="E208" s="272"/>
      <c r="F208" s="272"/>
      <c r="G208" s="18"/>
      <c r="H208" s="274" t="s">
        <v>188</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77" t="s">
        <v>249</v>
      </c>
      <c r="B209" s="57"/>
      <c r="C209" s="272" t="s">
        <v>178</v>
      </c>
      <c r="D209" s="272"/>
      <c r="E209" s="272"/>
      <c r="F209" s="272"/>
      <c r="G209" s="18">
        <v>-1</v>
      </c>
      <c r="H209" s="265" t="s">
        <v>3678</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77" t="s">
        <v>249</v>
      </c>
      <c r="B210" s="57"/>
      <c r="C210" s="272" t="s">
        <v>163</v>
      </c>
      <c r="D210" s="272" t="s">
        <v>2811</v>
      </c>
      <c r="E210" s="272" t="s">
        <v>2811</v>
      </c>
      <c r="F210" s="272" t="s">
        <v>2811</v>
      </c>
      <c r="G210" s="18"/>
      <c r="H210" s="265" t="s">
        <v>3679</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77" t="s">
        <v>249</v>
      </c>
      <c r="B211" s="18"/>
      <c r="C211" s="272" t="s">
        <v>179</v>
      </c>
      <c r="D211" s="272"/>
      <c r="E211" s="272"/>
      <c r="F211" s="272" t="s">
        <v>2811</v>
      </c>
      <c r="G211" s="18"/>
      <c r="H211" s="274" t="s">
        <v>180</v>
      </c>
      <c r="I211" t="str">
        <f t="shared" si="3"/>
        <v>"MONK-Défense patiente":  {
 "Code" : "Défense patiente",
 "Class" : "MONK",
 "Specialisation" : "","Special" : true,
 "Description" : "Vous pouvez dépenser 1 point ki pour utiliser l'action Esquiver via une action bonus au cours de votre tour."
  }</v>
      </c>
    </row>
    <row r="212" spans="1:9">
      <c r="A212" s="77" t="s">
        <v>249</v>
      </c>
      <c r="B212" s="18"/>
      <c r="C212" s="272" t="s">
        <v>181</v>
      </c>
      <c r="D212" s="272"/>
      <c r="E212" s="272"/>
      <c r="F212" s="272" t="s">
        <v>2811</v>
      </c>
      <c r="G212" s="18"/>
      <c r="H212" s="274" t="s">
        <v>182</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77" t="s">
        <v>249</v>
      </c>
      <c r="B213" s="18"/>
      <c r="C213" s="272" t="s">
        <v>183</v>
      </c>
      <c r="D213" s="272"/>
      <c r="E213" s="272"/>
      <c r="F213" s="272" t="s">
        <v>2811</v>
      </c>
      <c r="G213" s="18"/>
      <c r="H213" s="274" t="s">
        <v>184</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77" t="s">
        <v>249</v>
      </c>
      <c r="B214" s="18"/>
      <c r="C214" s="272" t="s">
        <v>185</v>
      </c>
      <c r="D214" s="272" t="s">
        <v>2811</v>
      </c>
      <c r="E214" s="272" t="s">
        <v>2811</v>
      </c>
      <c r="F214" s="272"/>
      <c r="G214" s="18"/>
      <c r="H214" s="274" t="s">
        <v>186</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77" t="s">
        <v>249</v>
      </c>
      <c r="B215" s="18"/>
      <c r="C215" s="272" t="s">
        <v>189</v>
      </c>
      <c r="D215" s="272"/>
      <c r="E215" s="272"/>
      <c r="F215" s="272"/>
      <c r="G215" s="18">
        <v>-1</v>
      </c>
      <c r="H215" s="274" t="s">
        <v>190</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77" t="s">
        <v>249</v>
      </c>
      <c r="B216" s="18"/>
      <c r="C216" s="272" t="s">
        <v>167</v>
      </c>
      <c r="D216" s="272" t="s">
        <v>2811</v>
      </c>
      <c r="E216" s="272"/>
      <c r="F216" s="272"/>
      <c r="G216" s="18"/>
      <c r="H216" s="275" t="s">
        <v>191</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77" t="s">
        <v>249</v>
      </c>
      <c r="B217" s="18"/>
      <c r="C217" s="272" t="s">
        <v>192</v>
      </c>
      <c r="D217" s="272"/>
      <c r="E217" s="272"/>
      <c r="F217" s="272"/>
      <c r="G217" s="18">
        <v>-1</v>
      </c>
      <c r="H217" s="275" t="s">
        <v>193</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77" t="s">
        <v>249</v>
      </c>
      <c r="B218" s="18"/>
      <c r="C218" s="272" t="s">
        <v>194</v>
      </c>
      <c r="D218" s="272"/>
      <c r="E218" s="272"/>
      <c r="F218" s="272"/>
      <c r="G218" s="18">
        <v>-1</v>
      </c>
      <c r="H218" s="275" t="s">
        <v>195</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77" t="s">
        <v>249</v>
      </c>
      <c r="B219" s="18"/>
      <c r="C219" s="272" t="s">
        <v>196</v>
      </c>
      <c r="D219" s="272"/>
      <c r="E219" s="272"/>
      <c r="F219" s="272"/>
      <c r="G219" s="18">
        <v>-1</v>
      </c>
      <c r="H219" s="275" t="s">
        <v>3680</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77" t="s">
        <v>249</v>
      </c>
      <c r="B220" s="18"/>
      <c r="C220" s="272" t="s">
        <v>197</v>
      </c>
      <c r="D220" s="272"/>
      <c r="E220" s="272"/>
      <c r="F220" s="272"/>
      <c r="G220" s="18">
        <v>-1</v>
      </c>
      <c r="H220" s="275" t="s">
        <v>198</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77" t="s">
        <v>249</v>
      </c>
      <c r="B221" s="18"/>
      <c r="C221" s="272" t="s">
        <v>199</v>
      </c>
      <c r="D221" s="272"/>
      <c r="E221" s="272"/>
      <c r="F221" s="272"/>
      <c r="G221" s="18">
        <v>-1</v>
      </c>
      <c r="H221" s="275" t="s">
        <v>3681</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77" t="s">
        <v>249</v>
      </c>
      <c r="B222" s="18"/>
      <c r="C222" s="272" t="s">
        <v>200</v>
      </c>
      <c r="D222" s="272"/>
      <c r="E222" s="272"/>
      <c r="F222" s="272"/>
      <c r="G222" s="18">
        <v>-1</v>
      </c>
      <c r="H222" s="275" t="s">
        <v>201</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77" t="s">
        <v>249</v>
      </c>
      <c r="B223" s="18"/>
      <c r="C223" s="272" t="s">
        <v>168</v>
      </c>
      <c r="D223" s="272" t="s">
        <v>2811</v>
      </c>
      <c r="E223" s="272"/>
      <c r="F223" s="272"/>
      <c r="G223" s="18">
        <v>-1</v>
      </c>
      <c r="H223" s="275" t="s">
        <v>202</v>
      </c>
      <c r="I223" t="str">
        <f t="shared" si="3"/>
        <v>"MONK-Pureté du corps":  {
 "Code" : "Pureté du corps",
 "Class" : "MONK",
 "Specialisation" : "","Stats" : true,"UseNumber" : -1,
 "Description" : "Au niveau 10, votre maîtrise du flux de ki qui vous parcourt vous immunise aux maladies et aux poisons."
  }</v>
      </c>
    </row>
    <row r="224" spans="1:9">
      <c r="A224" s="77" t="s">
        <v>249</v>
      </c>
      <c r="B224" s="18"/>
      <c r="C224" s="272" t="s">
        <v>170</v>
      </c>
      <c r="D224" s="272"/>
      <c r="E224" s="272"/>
      <c r="F224" s="272"/>
      <c r="G224" s="18">
        <v>-1</v>
      </c>
      <c r="H224" s="275" t="s">
        <v>203</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77" t="s">
        <v>249</v>
      </c>
      <c r="B225" s="18"/>
      <c r="C225" s="272" t="s">
        <v>171</v>
      </c>
      <c r="D225" s="272" t="s">
        <v>2811</v>
      </c>
      <c r="E225" s="272"/>
      <c r="F225" s="272"/>
      <c r="G225" s="18"/>
      <c r="H225" s="275" t="s">
        <v>204</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77" t="s">
        <v>249</v>
      </c>
      <c r="B226" s="18"/>
      <c r="C226" s="272" t="s">
        <v>172</v>
      </c>
      <c r="D226" s="272"/>
      <c r="E226" s="272"/>
      <c r="F226" s="272"/>
      <c r="G226" s="18">
        <v>-1</v>
      </c>
      <c r="H226" s="275" t="s">
        <v>205</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77" t="s">
        <v>249</v>
      </c>
      <c r="B227" s="18"/>
      <c r="C227" s="272" t="s">
        <v>174</v>
      </c>
      <c r="D227" s="272"/>
      <c r="E227" s="272"/>
      <c r="F227" s="272" t="s">
        <v>2811</v>
      </c>
      <c r="G227" s="18"/>
      <c r="H227" s="275" t="s">
        <v>3682</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288" t="s">
        <v>249</v>
      </c>
      <c r="B228" s="284"/>
      <c r="C228" s="286" t="s">
        <v>175</v>
      </c>
      <c r="D228" s="286"/>
      <c r="E228" s="286"/>
      <c r="F228" s="286"/>
      <c r="G228" s="18">
        <v>-1</v>
      </c>
      <c r="H228" s="287" t="s">
        <v>206</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77" t="s">
        <v>249</v>
      </c>
      <c r="B229" s="18" t="s">
        <v>2892</v>
      </c>
      <c r="C229" s="272" t="s">
        <v>209</v>
      </c>
      <c r="D229" s="272"/>
      <c r="E229" s="272"/>
      <c r="F229" s="272"/>
      <c r="G229" s="18">
        <v>-1</v>
      </c>
      <c r="H229" s="265" t="s">
        <v>3683</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77" t="s">
        <v>249</v>
      </c>
      <c r="B230" s="18" t="s">
        <v>2892</v>
      </c>
      <c r="C230" s="272" t="s">
        <v>210</v>
      </c>
      <c r="D230" s="272"/>
      <c r="E230" s="272"/>
      <c r="F230" s="272"/>
      <c r="G230" s="18">
        <v>-1</v>
      </c>
      <c r="H230" s="275" t="s">
        <v>211</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77" t="s">
        <v>249</v>
      </c>
      <c r="B231" s="18" t="s">
        <v>2892</v>
      </c>
      <c r="C231" s="272" t="s">
        <v>212</v>
      </c>
      <c r="D231" s="272"/>
      <c r="E231" s="272"/>
      <c r="F231" s="272"/>
      <c r="G231" s="18">
        <v>-1</v>
      </c>
      <c r="H231" s="275" t="s">
        <v>3684</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288" t="s">
        <v>249</v>
      </c>
      <c r="B232" s="284" t="s">
        <v>2892</v>
      </c>
      <c r="C232" s="286" t="s">
        <v>213</v>
      </c>
      <c r="D232" s="286"/>
      <c r="E232" s="286"/>
      <c r="F232" s="286"/>
      <c r="G232" s="18">
        <v>-1</v>
      </c>
      <c r="H232" s="287" t="s">
        <v>214</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77" t="s">
        <v>249</v>
      </c>
      <c r="B233" s="18" t="s">
        <v>2893</v>
      </c>
      <c r="C233" s="272" t="s">
        <v>217</v>
      </c>
      <c r="D233" s="272"/>
      <c r="E233" s="272"/>
      <c r="F233" s="272" t="s">
        <v>2811</v>
      </c>
      <c r="G233" s="18"/>
      <c r="H233" s="275" t="s">
        <v>3685</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77" t="s">
        <v>249</v>
      </c>
      <c r="B234" s="18" t="s">
        <v>2893</v>
      </c>
      <c r="C234" s="272" t="s">
        <v>218</v>
      </c>
      <c r="D234" s="272"/>
      <c r="E234" s="272"/>
      <c r="F234" s="272"/>
      <c r="G234" s="18">
        <v>-1</v>
      </c>
      <c r="H234" s="275" t="s">
        <v>219</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77" t="s">
        <v>249</v>
      </c>
      <c r="B235" s="18" t="s">
        <v>2893</v>
      </c>
      <c r="C235" s="272" t="s">
        <v>220</v>
      </c>
      <c r="D235" s="272"/>
      <c r="E235" s="272"/>
      <c r="F235" s="272"/>
      <c r="G235" s="18">
        <v>-1</v>
      </c>
      <c r="H235" s="275" t="s">
        <v>221</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288" t="s">
        <v>249</v>
      </c>
      <c r="B236" s="284" t="s">
        <v>2893</v>
      </c>
      <c r="C236" s="286" t="s">
        <v>222</v>
      </c>
      <c r="D236" s="286"/>
      <c r="E236" s="286"/>
      <c r="F236" s="286"/>
      <c r="G236" s="18">
        <v>-1</v>
      </c>
      <c r="H236" s="287" t="s">
        <v>223</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77" t="s">
        <v>249</v>
      </c>
      <c r="B237" s="18" t="s">
        <v>2894</v>
      </c>
      <c r="C237" s="272" t="s">
        <v>226</v>
      </c>
      <c r="D237" s="272"/>
      <c r="E237" s="272"/>
      <c r="F237" s="272"/>
      <c r="G237" s="18">
        <v>-1</v>
      </c>
      <c r="H237" s="265" t="s">
        <v>3686</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77" t="s">
        <v>249</v>
      </c>
      <c r="B238" s="18" t="s">
        <v>2894</v>
      </c>
      <c r="C238" s="272" t="s">
        <v>3687</v>
      </c>
      <c r="D238" s="272"/>
      <c r="E238" s="272"/>
      <c r="F238" s="272" t="s">
        <v>2811</v>
      </c>
      <c r="G238" s="18"/>
      <c r="H238" s="275" t="s">
        <v>3688</v>
      </c>
      <c r="I238" t="str">
        <f t="shared" si="3"/>
        <v>"MONK-Chevauchée du vent":  {
 "Code" : "Chevauchée du vent",
 "Class" : "MONK",
 "Specialisation" : "ELEMENTS_WAY","Special" : true,
 "Description" : "(niveau 11 requis). Vous pouvez dépenser 4 points ki pour lancer le sort vol, en vous ciblant."
  }</v>
      </c>
    </row>
    <row r="239" spans="1:9">
      <c r="A239" s="77" t="s">
        <v>249</v>
      </c>
      <c r="B239" s="18" t="s">
        <v>2894</v>
      </c>
      <c r="C239" s="272" t="s">
        <v>3689</v>
      </c>
      <c r="D239" s="272"/>
      <c r="E239" s="272"/>
      <c r="F239" s="272" t="s">
        <v>2811</v>
      </c>
      <c r="G239" s="18"/>
      <c r="H239" s="275" t="s">
        <v>3690</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77" t="s">
        <v>249</v>
      </c>
      <c r="B240" s="18" t="s">
        <v>2894</v>
      </c>
      <c r="C240" s="272" t="s">
        <v>3691</v>
      </c>
      <c r="D240" s="272"/>
      <c r="E240" s="272"/>
      <c r="F240" s="272" t="s">
        <v>2811</v>
      </c>
      <c r="G240" s="18"/>
      <c r="H240" s="275" t="s">
        <v>3694</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77" t="s">
        <v>249</v>
      </c>
      <c r="B241" s="18" t="s">
        <v>2894</v>
      </c>
      <c r="C241" s="272" t="s">
        <v>3692</v>
      </c>
      <c r="D241" s="272"/>
      <c r="E241" s="272"/>
      <c r="F241" s="272" t="s">
        <v>2811</v>
      </c>
      <c r="G241" s="18"/>
      <c r="H241" s="275" t="s">
        <v>3693</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77" t="s">
        <v>249</v>
      </c>
      <c r="B242" s="18" t="s">
        <v>2894</v>
      </c>
      <c r="C242" s="272" t="s">
        <v>3695</v>
      </c>
      <c r="D242" s="272"/>
      <c r="E242" s="272"/>
      <c r="F242" s="272" t="s">
        <v>2811</v>
      </c>
      <c r="G242" s="18"/>
      <c r="H242" s="275" t="s">
        <v>3696</v>
      </c>
      <c r="I242" t="str">
        <f t="shared" si="3"/>
        <v>"MONK-Flammes du phénix":  {
 "Code" : "Flammes du phénix",
 "Class" : "MONK",
 "Specialisation" : "ELEMENTS_WAY","Special" : true,
 "Description" : "(niveau 11 requis). Vous pouvez dépenser 4 points ki pour lancer le sort boule de feu."
  }</v>
      </c>
    </row>
    <row r="243" spans="1:9">
      <c r="A243" s="77" t="s">
        <v>249</v>
      </c>
      <c r="B243" s="18" t="s">
        <v>2894</v>
      </c>
      <c r="C243" s="272" t="s">
        <v>3697</v>
      </c>
      <c r="D243" s="272"/>
      <c r="E243" s="272"/>
      <c r="F243" s="272" t="s">
        <v>2811</v>
      </c>
      <c r="G243" s="18"/>
      <c r="H243" s="275" t="s">
        <v>3698</v>
      </c>
      <c r="I243" t="str">
        <f t="shared" si="3"/>
        <v>"MONK-Forme brumeuse":  {
 "Code" : "Forme brumeuse",
 "Class" : "MONK",
 "Specialisation" : "ELEMENTS_WAY","Special" : true,
 "Description" : "(niveau 11 requis). Vous pouvez dépenser 4 points ki pour lancer sur vous-même le sort forme gazeuse."
  }</v>
      </c>
    </row>
    <row r="244" spans="1:9">
      <c r="A244" s="77" t="s">
        <v>249</v>
      </c>
      <c r="B244" s="18" t="s">
        <v>2894</v>
      </c>
      <c r="C244" s="272" t="s">
        <v>3699</v>
      </c>
      <c r="D244" s="272"/>
      <c r="E244" s="272"/>
      <c r="F244" s="272" t="s">
        <v>2811</v>
      </c>
      <c r="G244" s="18"/>
      <c r="H244" s="275" t="s">
        <v>3700</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77" t="s">
        <v>249</v>
      </c>
      <c r="B245" s="18" t="s">
        <v>2894</v>
      </c>
      <c r="C245" s="272" t="s">
        <v>3701</v>
      </c>
      <c r="D245" s="272"/>
      <c r="E245" s="272"/>
      <c r="F245" s="272" t="s">
        <v>2811</v>
      </c>
      <c r="G245" s="18"/>
      <c r="H245" s="275" t="s">
        <v>3702</v>
      </c>
      <c r="I245" t="str">
        <f t="shared" si="3"/>
        <v>"MONK-Frappe incandescente écrasante":  {
 "Code" : "Frappe incandescente écrasante",
 "Class" : "MONK",
 "Specialisation" : "ELEMENTS_WAY","Special" : true,
 "Description" : "Vous pouvez dépenser 2 points ki pour lancer le sort mains brûlantes."
  }</v>
      </c>
    </row>
    <row r="246" spans="1:9">
      <c r="A246" s="77" t="s">
        <v>249</v>
      </c>
      <c r="B246" s="18" t="s">
        <v>2894</v>
      </c>
      <c r="C246" s="272" t="s">
        <v>3703</v>
      </c>
      <c r="D246" s="272"/>
      <c r="E246" s="272"/>
      <c r="F246" s="272" t="s">
        <v>2811</v>
      </c>
      <c r="G246" s="18"/>
      <c r="H246" s="275" t="s">
        <v>3704</v>
      </c>
      <c r="I246" t="str">
        <f t="shared" si="3"/>
        <v>"MONK-Gong du sommet":  {
 "Code" : "Gong du sommet",
 "Class" : "MONK",
 "Specialisation" : "ELEMENTS_WAY","Special" : true,
 "Description" : "(niveau 6 requis). Vous pouvez dépenser 3 points ki pour lancer le sort fracassement."
  }</v>
      </c>
    </row>
    <row r="247" spans="1:9">
      <c r="A247" s="77" t="s">
        <v>249</v>
      </c>
      <c r="B247" s="18" t="s">
        <v>2894</v>
      </c>
      <c r="C247" s="272" t="s">
        <v>3705</v>
      </c>
      <c r="D247" s="272"/>
      <c r="E247" s="272"/>
      <c r="F247" s="272"/>
      <c r="G247" s="18">
        <v>-1</v>
      </c>
      <c r="H247" s="265" t="s">
        <v>3706</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77" t="s">
        <v>249</v>
      </c>
      <c r="B248" s="18" t="s">
        <v>2894</v>
      </c>
      <c r="C248" s="272" t="s">
        <v>3707</v>
      </c>
      <c r="D248" s="272"/>
      <c r="E248" s="272"/>
      <c r="F248" s="272" t="s">
        <v>2811</v>
      </c>
      <c r="G248" s="18"/>
      <c r="H248" s="275" t="s">
        <v>3708</v>
      </c>
      <c r="I248" t="str">
        <f t="shared" si="3"/>
        <v>"MONK-Poigne du vent du nord":  {
 "Code" : "Poigne du vent du nord",
 "Class" : "MONK",
 "Specialisation" : "ELEMENTS_WAY","Special" : true,
 "Description" : "(niveau 6 requis). Vous pouvez dépenser 3 points ki pour lancer immobilisation de personne."
  }</v>
      </c>
    </row>
    <row r="249" spans="1:9">
      <c r="A249" s="77" t="s">
        <v>249</v>
      </c>
      <c r="B249" s="18" t="s">
        <v>2894</v>
      </c>
      <c r="C249" s="272" t="s">
        <v>3709</v>
      </c>
      <c r="D249" s="272"/>
      <c r="E249" s="272"/>
      <c r="F249" s="272"/>
      <c r="G249" s="18">
        <v>-1</v>
      </c>
      <c r="H249" s="275" t="s">
        <v>3710</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77" t="s">
        <v>249</v>
      </c>
      <c r="B250" s="18" t="s">
        <v>2894</v>
      </c>
      <c r="C250" s="272" t="s">
        <v>3711</v>
      </c>
      <c r="D250" s="272"/>
      <c r="E250" s="272"/>
      <c r="F250" s="272" t="s">
        <v>2811</v>
      </c>
      <c r="G250" s="18"/>
      <c r="H250" s="275" t="s">
        <v>3712</v>
      </c>
      <c r="I250" t="str">
        <f t="shared" si="3"/>
        <v>"MONK-Poing des quatre tonnerres":  {
 "Code" : "Poing des quatre tonnerres",
 "Class" : "MONK",
 "Specialisation" : "ELEMENTS_WAY","Special" : true,
 "Description" : "Vous pouvez dépenser 2 points ki pour lancer le sort onde de choc."
  }</v>
      </c>
    </row>
    <row r="251" spans="1:9">
      <c r="A251" s="77" t="s">
        <v>249</v>
      </c>
      <c r="B251" s="18" t="s">
        <v>2894</v>
      </c>
      <c r="C251" s="272" t="s">
        <v>3713</v>
      </c>
      <c r="D251" s="272"/>
      <c r="E251" s="272"/>
      <c r="F251" s="272" t="s">
        <v>2811</v>
      </c>
      <c r="G251" s="18"/>
      <c r="H251" s="275" t="s">
        <v>3714</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77" t="s">
        <v>249</v>
      </c>
      <c r="B252" s="18" t="s">
        <v>2894</v>
      </c>
      <c r="C252" s="272" t="s">
        <v>3715</v>
      </c>
      <c r="D252" s="272"/>
      <c r="E252" s="272"/>
      <c r="F252" s="272" t="s">
        <v>2811</v>
      </c>
      <c r="G252" s="18"/>
      <c r="H252" s="275" t="s">
        <v>3716</v>
      </c>
      <c r="I252" t="str">
        <f t="shared" si="3"/>
        <v>"MONK-Ruée des esprits du vent":  {
 "Code" : "Ruée des esprits du vent",
 "Class" : "MONK",
 "Specialisation" : "ELEMENTS_WAY","Special" : true,
 "Description" : "Vous pouvez dépenser 2 points ki pour lancer le sort bourrasque."
  }</v>
      </c>
    </row>
    <row r="253" spans="1:9">
      <c r="A253" s="77" t="s">
        <v>249</v>
      </c>
      <c r="B253" s="18" t="s">
        <v>2894</v>
      </c>
      <c r="C253" s="272" t="s">
        <v>3717</v>
      </c>
      <c r="D253" s="272"/>
      <c r="E253" s="272"/>
      <c r="F253" s="272" t="s">
        <v>2811</v>
      </c>
      <c r="G253" s="18"/>
      <c r="H253" s="275" t="s">
        <v>3718</v>
      </c>
      <c r="I253" t="str">
        <f t="shared" si="3"/>
        <v>"MONK-Souffle de l'hiver":  {
 "Code" : "Souffle de l'hiver",
 "Class" : "MONK",
 "Specialisation" : "ELEMENTS_WAY","Special" : true,
 "Description" : "(niveau 17 requis). Vous pouvez dépenser 6 points ki pour lancer cône de froid."
  }</v>
      </c>
    </row>
    <row r="254" spans="1:9">
      <c r="A254" s="183" t="s">
        <v>249</v>
      </c>
      <c r="B254" s="54" t="s">
        <v>2894</v>
      </c>
      <c r="C254" s="276" t="s">
        <v>3719</v>
      </c>
      <c r="D254" s="276"/>
      <c r="E254" s="276"/>
      <c r="F254" s="272" t="s">
        <v>2811</v>
      </c>
      <c r="G254" s="18"/>
      <c r="H254" s="277" t="s">
        <v>3720</v>
      </c>
      <c r="I254" t="str">
        <f t="shared" si="3"/>
        <v>"MONK-Vague de terre grondante":  {
 "Code" : "Vague de terre grondante",
 "Class" : "MONK",
 "Specialisation" : "ELEMENTS_WAY","Special" : true,
 "Description" : "(niveau 17 requis). Vous pouvez dépenser 6 points ki pour lancer le sort mur de pierre."
  }</v>
      </c>
    </row>
    <row r="255" spans="1:9">
      <c r="A255" s="278" t="s">
        <v>12</v>
      </c>
      <c r="B255" s="165"/>
      <c r="C255" s="273" t="s">
        <v>3721</v>
      </c>
      <c r="D255" s="273"/>
      <c r="E255" s="273"/>
      <c r="F255" s="273"/>
      <c r="G255" s="18">
        <v>-1</v>
      </c>
      <c r="H255" s="264" t="s">
        <v>3722</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77" t="s">
        <v>12</v>
      </c>
      <c r="B256" s="18"/>
      <c r="C256" s="272" t="s">
        <v>2834</v>
      </c>
      <c r="D256" s="272" t="s">
        <v>2811</v>
      </c>
      <c r="E256" s="272"/>
      <c r="F256" s="272"/>
      <c r="G256" s="18"/>
      <c r="H256" s="265" t="s">
        <v>3912</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77" t="s">
        <v>12</v>
      </c>
      <c r="B257" s="18"/>
      <c r="C257" s="272" t="s">
        <v>3723</v>
      </c>
      <c r="D257" s="272"/>
      <c r="E257" s="272"/>
      <c r="F257" s="272"/>
      <c r="G257" s="18">
        <v>-1</v>
      </c>
      <c r="H257" s="265" t="s">
        <v>3724</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77" t="s">
        <v>12</v>
      </c>
      <c r="B258" s="18"/>
      <c r="C258" s="272" t="s">
        <v>3725</v>
      </c>
      <c r="D258" s="272"/>
      <c r="E258" s="272"/>
      <c r="F258" s="272"/>
      <c r="G258" s="18">
        <v>-1</v>
      </c>
      <c r="H258" s="275" t="s">
        <v>3726</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77" t="s">
        <v>12</v>
      </c>
      <c r="B259" s="18"/>
      <c r="C259" s="272" t="s">
        <v>3727</v>
      </c>
      <c r="D259" s="272" t="s">
        <v>2811</v>
      </c>
      <c r="E259" s="272"/>
      <c r="F259" s="272"/>
      <c r="G259" s="18"/>
      <c r="H259" s="275" t="s">
        <v>3728</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77" t="s">
        <v>12</v>
      </c>
      <c r="B260" s="18"/>
      <c r="C260" s="272" t="s">
        <v>3229</v>
      </c>
      <c r="D260" s="272"/>
      <c r="E260" s="272"/>
      <c r="F260" s="272"/>
      <c r="G260" s="18">
        <v>-1</v>
      </c>
      <c r="H260" s="275" t="s">
        <v>3729</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77" t="s">
        <v>12</v>
      </c>
      <c r="B261" s="18"/>
      <c r="C261" s="272" t="s">
        <v>3730</v>
      </c>
      <c r="D261" s="272"/>
      <c r="E261" s="272"/>
      <c r="F261" s="272"/>
      <c r="G261" s="18">
        <v>-1</v>
      </c>
      <c r="H261" s="275" t="s">
        <v>3731</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77" t="s">
        <v>12</v>
      </c>
      <c r="B262" s="18"/>
      <c r="C262" s="272" t="s">
        <v>3732</v>
      </c>
      <c r="D262" s="272"/>
      <c r="E262" s="272"/>
      <c r="F262" s="272"/>
      <c r="G262" s="18">
        <v>-1</v>
      </c>
      <c r="H262" s="275" t="s">
        <v>3733</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77" t="s">
        <v>12</v>
      </c>
      <c r="B263" s="18"/>
      <c r="C263" s="272" t="s">
        <v>167</v>
      </c>
      <c r="D263" s="272" t="s">
        <v>2811</v>
      </c>
      <c r="E263" s="272"/>
      <c r="F263" s="272"/>
      <c r="G263" s="18"/>
      <c r="H263" s="275" t="s">
        <v>191</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77" t="s">
        <v>12</v>
      </c>
      <c r="B264" s="18"/>
      <c r="C264" s="272" t="s">
        <v>194</v>
      </c>
      <c r="D264" s="272"/>
      <c r="E264" s="272"/>
      <c r="F264" s="272"/>
      <c r="G264" s="18">
        <v>-1</v>
      </c>
      <c r="H264" s="275" t="s">
        <v>3291</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77" t="s">
        <v>12</v>
      </c>
      <c r="B265" s="18"/>
      <c r="C265" s="272" t="s">
        <v>3734</v>
      </c>
      <c r="D265" s="272"/>
      <c r="E265" s="272"/>
      <c r="F265" s="272"/>
      <c r="G265" s="18">
        <v>-1</v>
      </c>
      <c r="H265" s="275" t="s">
        <v>3735</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77" t="s">
        <v>12</v>
      </c>
      <c r="B266" s="18"/>
      <c r="C266" s="272" t="s">
        <v>3736</v>
      </c>
      <c r="D266" s="272"/>
      <c r="E266" s="272"/>
      <c r="F266" s="272"/>
      <c r="G266" s="18">
        <v>-1</v>
      </c>
      <c r="H266" s="275" t="s">
        <v>3737</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77" t="s">
        <v>12</v>
      </c>
      <c r="B267" s="18"/>
      <c r="C267" s="272" t="s">
        <v>3738</v>
      </c>
      <c r="D267" s="272"/>
      <c r="E267" s="272"/>
      <c r="F267" s="272"/>
      <c r="G267" s="18">
        <v>-1</v>
      </c>
      <c r="H267" s="275" t="s">
        <v>3739</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288" t="s">
        <v>12</v>
      </c>
      <c r="B268" s="284"/>
      <c r="C268" s="286" t="s">
        <v>3740</v>
      </c>
      <c r="D268" s="286"/>
      <c r="E268" s="286"/>
      <c r="F268" s="286"/>
      <c r="G268" s="18">
        <v>-1</v>
      </c>
      <c r="H268" s="287" t="s">
        <v>3741</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77" t="s">
        <v>12</v>
      </c>
      <c r="B269" s="57" t="s">
        <v>3233</v>
      </c>
      <c r="C269" s="272" t="s">
        <v>3742</v>
      </c>
      <c r="D269" s="272"/>
      <c r="E269" s="272"/>
      <c r="F269" s="272"/>
      <c r="G269" s="18">
        <v>-1</v>
      </c>
      <c r="H269" s="265" t="s">
        <v>3743</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77" t="s">
        <v>12</v>
      </c>
      <c r="B270" s="57" t="s">
        <v>3233</v>
      </c>
      <c r="C270" s="272" t="s">
        <v>3730</v>
      </c>
      <c r="D270" s="272"/>
      <c r="E270" s="272"/>
      <c r="F270" s="272"/>
      <c r="G270" s="18">
        <v>-1</v>
      </c>
      <c r="H270" s="294" t="s">
        <v>3744</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77" t="s">
        <v>12</v>
      </c>
      <c r="B271" s="57" t="s">
        <v>3233</v>
      </c>
      <c r="C271" s="270" t="s">
        <v>3732</v>
      </c>
      <c r="D271" s="270"/>
      <c r="E271" s="270"/>
      <c r="F271" s="270"/>
      <c r="G271" s="18">
        <v>-1</v>
      </c>
      <c r="H271" s="294" t="s">
        <v>3745</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77" t="s">
        <v>12</v>
      </c>
      <c r="B272" s="57" t="s">
        <v>3233</v>
      </c>
      <c r="C272" s="272" t="s">
        <v>3746</v>
      </c>
      <c r="D272" s="272"/>
      <c r="E272" s="272"/>
      <c r="F272" s="272"/>
      <c r="G272" s="18">
        <v>-1</v>
      </c>
      <c r="H272" s="275" t="s">
        <v>3747</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77" t="s">
        <v>12</v>
      </c>
      <c r="B273" s="57" t="s">
        <v>3233</v>
      </c>
      <c r="C273" s="272" t="s">
        <v>3748</v>
      </c>
      <c r="D273" s="272"/>
      <c r="E273" s="272"/>
      <c r="F273" s="272"/>
      <c r="G273" s="18">
        <v>-1</v>
      </c>
      <c r="H273" s="265" t="s">
        <v>3749</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288" t="s">
        <v>12</v>
      </c>
      <c r="B274" s="289" t="s">
        <v>3233</v>
      </c>
      <c r="C274" s="286" t="s">
        <v>3750</v>
      </c>
      <c r="D274" s="286"/>
      <c r="E274" s="286"/>
      <c r="F274" s="286"/>
      <c r="G274" s="18">
        <v>-1</v>
      </c>
      <c r="H274" s="285" t="s">
        <v>3751</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77" t="s">
        <v>12</v>
      </c>
      <c r="B275" s="57" t="s">
        <v>3239</v>
      </c>
      <c r="C275" s="270" t="s">
        <v>3752</v>
      </c>
      <c r="D275" s="270"/>
      <c r="E275" s="270"/>
      <c r="F275" s="270"/>
      <c r="G275" s="18">
        <v>-1</v>
      </c>
      <c r="H275" s="265" t="s">
        <v>3753</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77" t="s">
        <v>12</v>
      </c>
      <c r="B276" s="57" t="s">
        <v>3239</v>
      </c>
      <c r="C276" s="272" t="s">
        <v>3730</v>
      </c>
      <c r="D276" s="272"/>
      <c r="E276" s="272"/>
      <c r="F276" s="272"/>
      <c r="G276" s="18">
        <v>-1</v>
      </c>
      <c r="H276" s="294" t="s">
        <v>3754</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77" t="s">
        <v>12</v>
      </c>
      <c r="B277" s="57" t="s">
        <v>3239</v>
      </c>
      <c r="C277" s="270" t="s">
        <v>3732</v>
      </c>
      <c r="D277" s="270"/>
      <c r="E277" s="270"/>
      <c r="F277" s="270"/>
      <c r="G277" s="18">
        <v>-1</v>
      </c>
      <c r="H277" s="294" t="s">
        <v>3755</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77" t="s">
        <v>12</v>
      </c>
      <c r="B278" s="57" t="s">
        <v>3239</v>
      </c>
      <c r="C278" s="272" t="s">
        <v>3756</v>
      </c>
      <c r="D278" s="272"/>
      <c r="E278" s="272"/>
      <c r="F278" s="272"/>
      <c r="G278" s="18">
        <v>-1</v>
      </c>
      <c r="H278" s="275" t="s">
        <v>3757</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77" t="s">
        <v>12</v>
      </c>
      <c r="B279" s="57" t="s">
        <v>3239</v>
      </c>
      <c r="C279" s="270" t="s">
        <v>3758</v>
      </c>
      <c r="D279" s="270"/>
      <c r="E279" s="270"/>
      <c r="F279" s="270"/>
      <c r="G279" s="18">
        <v>-1</v>
      </c>
      <c r="H279" s="275" t="s">
        <v>3759</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288" t="s">
        <v>12</v>
      </c>
      <c r="B280" s="289" t="s">
        <v>3239</v>
      </c>
      <c r="C280" s="286" t="s">
        <v>3760</v>
      </c>
      <c r="D280" s="286"/>
      <c r="E280" s="286"/>
      <c r="F280" s="286"/>
      <c r="G280" s="18">
        <v>-1</v>
      </c>
      <c r="H280" s="285" t="s">
        <v>3761</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77" t="s">
        <v>12</v>
      </c>
      <c r="B281" s="57" t="s">
        <v>3244</v>
      </c>
      <c r="C281" s="272" t="s">
        <v>3762</v>
      </c>
      <c r="D281" s="272"/>
      <c r="E281" s="272"/>
      <c r="F281" s="272"/>
      <c r="G281" s="18">
        <v>-1</v>
      </c>
      <c r="H281" s="265" t="s">
        <v>3763</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77" t="s">
        <v>12</v>
      </c>
      <c r="B282" s="57" t="s">
        <v>3244</v>
      </c>
      <c r="C282" s="270" t="s">
        <v>3732</v>
      </c>
      <c r="D282" s="270"/>
      <c r="E282" s="270"/>
      <c r="F282" s="270"/>
      <c r="G282" s="18">
        <v>-1</v>
      </c>
      <c r="H282" s="294" t="s">
        <v>3764</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77" t="s">
        <v>12</v>
      </c>
      <c r="B283" s="57" t="s">
        <v>3244</v>
      </c>
      <c r="C283" s="272" t="s">
        <v>3765</v>
      </c>
      <c r="D283" s="272"/>
      <c r="E283" s="272"/>
      <c r="F283" s="272"/>
      <c r="G283" s="18">
        <v>-1</v>
      </c>
      <c r="H283" s="275" t="s">
        <v>3766</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77" t="s">
        <v>12</v>
      </c>
      <c r="B284" s="57" t="s">
        <v>3244</v>
      </c>
      <c r="C284" s="272" t="s">
        <v>3767</v>
      </c>
      <c r="D284" s="272"/>
      <c r="E284" s="272"/>
      <c r="F284" s="272"/>
      <c r="G284" s="18">
        <v>-1</v>
      </c>
      <c r="H284" s="275" t="s">
        <v>3768</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77" t="s">
        <v>12</v>
      </c>
      <c r="B285" s="57" t="s">
        <v>3244</v>
      </c>
      <c r="C285" s="272" t="s">
        <v>3769</v>
      </c>
      <c r="D285" s="272"/>
      <c r="E285" s="272"/>
      <c r="F285" s="272"/>
      <c r="G285" s="18">
        <v>-1</v>
      </c>
      <c r="H285" s="265" t="s">
        <v>3770</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278" t="s">
        <v>250</v>
      </c>
      <c r="B286" s="280"/>
      <c r="C286" s="273" t="s">
        <v>3771</v>
      </c>
      <c r="D286" s="273"/>
      <c r="E286" s="273"/>
      <c r="F286" s="273"/>
      <c r="G286" s="18">
        <v>-1</v>
      </c>
      <c r="H286" s="264" t="s">
        <v>3772</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77" t="s">
        <v>250</v>
      </c>
      <c r="B287" s="57"/>
      <c r="C287" s="272" t="s">
        <v>2834</v>
      </c>
      <c r="D287" s="272" t="s">
        <v>2811</v>
      </c>
      <c r="E287" s="272"/>
      <c r="F287" s="272"/>
      <c r="G287" s="18"/>
      <c r="H287" s="265" t="s">
        <v>3913</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77" t="s">
        <v>250</v>
      </c>
      <c r="B288" s="57"/>
      <c r="C288" s="272" t="s">
        <v>3230</v>
      </c>
      <c r="D288" s="272" t="s">
        <v>2811</v>
      </c>
      <c r="E288" s="272"/>
      <c r="F288" s="272"/>
      <c r="G288" s="18"/>
      <c r="H288" s="265" t="s">
        <v>3914</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77" t="s">
        <v>250</v>
      </c>
      <c r="B289" s="57"/>
      <c r="C289" s="272" t="s">
        <v>3773</v>
      </c>
      <c r="D289" s="272"/>
      <c r="E289" s="272"/>
      <c r="F289" s="272"/>
      <c r="G289" s="18">
        <v>-1</v>
      </c>
      <c r="H289" s="265" t="s">
        <v>3774</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77" t="s">
        <v>250</v>
      </c>
      <c r="B290" s="57"/>
      <c r="C290" s="272" t="s">
        <v>3775</v>
      </c>
      <c r="D290" s="272"/>
      <c r="E290" s="272"/>
      <c r="F290" s="272"/>
      <c r="G290" s="18">
        <v>-1</v>
      </c>
      <c r="H290" s="274" t="s">
        <v>3776</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77" t="s">
        <v>250</v>
      </c>
      <c r="B291" s="57"/>
      <c r="C291" s="272" t="s">
        <v>167</v>
      </c>
      <c r="D291" s="272"/>
      <c r="E291" s="272" t="s">
        <v>2811</v>
      </c>
      <c r="F291" s="272"/>
      <c r="G291" s="18"/>
      <c r="H291" s="274" t="s">
        <v>191</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77" t="s">
        <v>250</v>
      </c>
      <c r="B292" s="57"/>
      <c r="C292" s="272" t="s">
        <v>194</v>
      </c>
      <c r="D292" s="272"/>
      <c r="E292" s="272"/>
      <c r="F292" s="272"/>
      <c r="G292" s="18">
        <v>-1</v>
      </c>
      <c r="H292" s="274" t="s">
        <v>3777</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77" t="s">
        <v>250</v>
      </c>
      <c r="B293" s="57"/>
      <c r="C293" s="272" t="s">
        <v>3502</v>
      </c>
      <c r="D293" s="272"/>
      <c r="E293" s="272"/>
      <c r="F293" s="272"/>
      <c r="G293" s="18">
        <v>-1</v>
      </c>
      <c r="H293" s="274" t="s">
        <v>3778</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77" t="s">
        <v>250</v>
      </c>
      <c r="B294" s="57"/>
      <c r="C294" s="272" t="s">
        <v>3779</v>
      </c>
      <c r="D294" s="272"/>
      <c r="E294" s="272"/>
      <c r="F294" s="272"/>
      <c r="G294" s="18">
        <v>-1</v>
      </c>
      <c r="H294" s="274" t="s">
        <v>3780</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77" t="s">
        <v>250</v>
      </c>
      <c r="B295" s="57"/>
      <c r="C295" s="272" t="s">
        <v>3781</v>
      </c>
      <c r="D295" s="272"/>
      <c r="E295" s="272"/>
      <c r="F295" s="272"/>
      <c r="G295" s="18">
        <v>-1</v>
      </c>
      <c r="H295" s="274" t="s">
        <v>3782</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77" t="s">
        <v>250</v>
      </c>
      <c r="B296" s="57"/>
      <c r="C296" s="272" t="s">
        <v>3783</v>
      </c>
      <c r="D296" s="272"/>
      <c r="E296" s="272"/>
      <c r="F296" s="272"/>
      <c r="G296" s="18">
        <v>-1</v>
      </c>
      <c r="H296" s="274" t="s">
        <v>3784</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288" t="s">
        <v>250</v>
      </c>
      <c r="B297" s="284"/>
      <c r="C297" s="286" t="s">
        <v>3785</v>
      </c>
      <c r="D297" s="286"/>
      <c r="E297" s="286"/>
      <c r="F297" s="286"/>
      <c r="G297" s="18">
        <v>-1</v>
      </c>
      <c r="H297" s="287" t="s">
        <v>3786</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77" t="s">
        <v>250</v>
      </c>
      <c r="B298" s="18" t="s">
        <v>3217</v>
      </c>
      <c r="C298" s="270" t="s">
        <v>3787</v>
      </c>
      <c r="D298" s="270"/>
      <c r="E298" s="270"/>
      <c r="F298" s="270"/>
      <c r="G298" s="18">
        <v>-1</v>
      </c>
      <c r="H298" s="294" t="s">
        <v>3788</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77" t="s">
        <v>250</v>
      </c>
      <c r="B299" s="18" t="s">
        <v>3217</v>
      </c>
      <c r="C299" s="270" t="s">
        <v>3789</v>
      </c>
      <c r="D299" s="270"/>
      <c r="E299" s="270"/>
      <c r="F299" s="270"/>
      <c r="G299" s="18">
        <v>-1</v>
      </c>
      <c r="H299" s="294" t="s">
        <v>3790</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77" t="s">
        <v>250</v>
      </c>
      <c r="B300" s="18" t="s">
        <v>3217</v>
      </c>
      <c r="C300" s="270" t="s">
        <v>3791</v>
      </c>
      <c r="D300" s="270"/>
      <c r="E300" s="270"/>
      <c r="F300" s="270"/>
      <c r="G300" s="18">
        <v>-1</v>
      </c>
      <c r="H300" s="294" t="s">
        <v>3792</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288" t="s">
        <v>250</v>
      </c>
      <c r="B301" s="284" t="s">
        <v>3217</v>
      </c>
      <c r="C301" s="290" t="s">
        <v>3793</v>
      </c>
      <c r="D301" s="290"/>
      <c r="E301" s="290"/>
      <c r="F301" s="290"/>
      <c r="G301" s="18">
        <v>-1</v>
      </c>
      <c r="H301" s="297" t="s">
        <v>3794</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77" t="s">
        <v>250</v>
      </c>
      <c r="B302" s="18" t="s">
        <v>3223</v>
      </c>
      <c r="C302" s="272" t="s">
        <v>3795</v>
      </c>
      <c r="D302" s="272"/>
      <c r="E302" s="272"/>
      <c r="F302" s="272"/>
      <c r="G302" s="18">
        <v>-1</v>
      </c>
      <c r="H302" s="265" t="s">
        <v>3796</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77" t="s">
        <v>250</v>
      </c>
      <c r="B303" s="18" t="s">
        <v>3223</v>
      </c>
      <c r="C303" s="272" t="s">
        <v>3797</v>
      </c>
      <c r="D303" s="272"/>
      <c r="E303" s="272"/>
      <c r="F303" s="272"/>
      <c r="G303" s="18">
        <v>-1</v>
      </c>
      <c r="H303" s="265" t="s">
        <v>3798</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77" t="s">
        <v>250</v>
      </c>
      <c r="B304" s="18" t="s">
        <v>3223</v>
      </c>
      <c r="C304" s="272" t="s">
        <v>3799</v>
      </c>
      <c r="D304" s="272"/>
      <c r="E304" s="272"/>
      <c r="F304" s="272"/>
      <c r="G304" s="18">
        <v>-1</v>
      </c>
      <c r="H304" s="275" t="s">
        <v>3800</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183" t="s">
        <v>250</v>
      </c>
      <c r="B305" s="54" t="s">
        <v>3223</v>
      </c>
      <c r="C305" s="276" t="s">
        <v>3801</v>
      </c>
      <c r="D305" s="276"/>
      <c r="E305" s="276"/>
      <c r="F305" s="276"/>
      <c r="G305" s="18">
        <v>-1</v>
      </c>
      <c r="H305" s="277" t="s">
        <v>3802</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278" t="s">
        <v>251</v>
      </c>
      <c r="B306" s="165"/>
      <c r="C306" s="165" t="s">
        <v>3803</v>
      </c>
      <c r="D306" s="165" t="s">
        <v>2811</v>
      </c>
      <c r="E306" s="165"/>
      <c r="F306" s="165"/>
      <c r="G306" s="18"/>
      <c r="H306" s="264" t="s">
        <v>3804</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77" t="s">
        <v>251</v>
      </c>
      <c r="B307" s="18"/>
      <c r="C307" s="57" t="s">
        <v>1000</v>
      </c>
      <c r="D307" s="18" t="s">
        <v>2811</v>
      </c>
      <c r="E307" s="18"/>
      <c r="F307" s="18"/>
      <c r="G307" s="18"/>
      <c r="H307" s="265" t="s">
        <v>3918</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77" t="s">
        <v>251</v>
      </c>
      <c r="B308" s="18"/>
      <c r="C308" s="57" t="s">
        <v>1010</v>
      </c>
      <c r="D308" s="57"/>
      <c r="E308" s="57"/>
      <c r="F308" s="57"/>
      <c r="G308" s="18">
        <v>-1</v>
      </c>
      <c r="H308" s="265" t="s">
        <v>3805</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77" t="s">
        <v>251</v>
      </c>
      <c r="B309" s="18"/>
      <c r="C309" s="57" t="s">
        <v>3806</v>
      </c>
      <c r="D309" s="57"/>
      <c r="E309" s="57"/>
      <c r="F309" s="57"/>
      <c r="G309" s="18">
        <v>-1</v>
      </c>
      <c r="H309" s="265" t="s">
        <v>3807</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77" t="s">
        <v>251</v>
      </c>
      <c r="B310" s="18"/>
      <c r="C310" s="57" t="s">
        <v>3808</v>
      </c>
      <c r="D310" s="57"/>
      <c r="E310" s="57"/>
      <c r="F310" s="57"/>
      <c r="G310" s="18">
        <v>-1</v>
      </c>
      <c r="H310" s="265" t="s">
        <v>3809</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77" t="s">
        <v>251</v>
      </c>
      <c r="B311" s="18"/>
      <c r="C311" s="57" t="s">
        <v>167</v>
      </c>
      <c r="D311" s="57" t="s">
        <v>2811</v>
      </c>
      <c r="E311" s="57"/>
      <c r="F311" s="57"/>
      <c r="G311" s="18"/>
      <c r="H311" s="265" t="s">
        <v>3810</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77" t="s">
        <v>251</v>
      </c>
      <c r="B312" s="57"/>
      <c r="C312" s="57" t="s">
        <v>3811</v>
      </c>
      <c r="D312" s="57"/>
      <c r="E312" s="57"/>
      <c r="F312" s="57"/>
      <c r="G312" s="18">
        <v>-1</v>
      </c>
      <c r="H312" s="265" t="s">
        <v>3812</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77" t="s">
        <v>251</v>
      </c>
      <c r="B313" s="57"/>
      <c r="C313" s="57" t="s">
        <v>199</v>
      </c>
      <c r="D313" s="57"/>
      <c r="E313" s="57"/>
      <c r="F313" s="57"/>
      <c r="G313" s="18">
        <v>-1</v>
      </c>
      <c r="H313" s="265" t="s">
        <v>3813</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77" t="s">
        <v>251</v>
      </c>
      <c r="B314" s="57"/>
      <c r="C314" s="57" t="s">
        <v>3814</v>
      </c>
      <c r="D314" s="57"/>
      <c r="E314" s="57"/>
      <c r="F314" s="57"/>
      <c r="G314" s="18">
        <v>-1</v>
      </c>
      <c r="H314" s="265" t="s">
        <v>3815</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77" t="s">
        <v>251</v>
      </c>
      <c r="B315" s="57"/>
      <c r="C315" s="57" t="s">
        <v>3816</v>
      </c>
      <c r="D315" s="57"/>
      <c r="E315" s="57"/>
      <c r="F315" s="57"/>
      <c r="G315" s="18">
        <v>-1</v>
      </c>
      <c r="H315" s="265" t="s">
        <v>3817</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77" t="s">
        <v>251</v>
      </c>
      <c r="B316" s="57"/>
      <c r="C316" s="57" t="s">
        <v>1007</v>
      </c>
      <c r="D316" s="57"/>
      <c r="E316" s="57"/>
      <c r="F316" s="57"/>
      <c r="G316" s="18">
        <v>-1</v>
      </c>
      <c r="H316" s="265" t="s">
        <v>3818</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77" t="s">
        <v>251</v>
      </c>
      <c r="B317" s="57"/>
      <c r="C317" s="57" t="s">
        <v>3819</v>
      </c>
      <c r="D317" s="57"/>
      <c r="E317" s="57"/>
      <c r="F317" s="57"/>
      <c r="G317" s="18">
        <v>-1</v>
      </c>
      <c r="H317" s="265" t="s">
        <v>3820</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288" t="s">
        <v>251</v>
      </c>
      <c r="B318" s="289"/>
      <c r="C318" s="289" t="s">
        <v>3821</v>
      </c>
      <c r="D318" s="289"/>
      <c r="E318" s="289"/>
      <c r="F318" s="289"/>
      <c r="G318" s="18">
        <v>-1</v>
      </c>
      <c r="H318" s="285" t="s">
        <v>3822</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77" t="s">
        <v>251</v>
      </c>
      <c r="B319" s="57" t="s">
        <v>2913</v>
      </c>
      <c r="C319" s="57" t="s">
        <v>3344</v>
      </c>
      <c r="D319" s="57" t="s">
        <v>2811</v>
      </c>
      <c r="E319" s="57"/>
      <c r="F319" s="57"/>
      <c r="G319" s="18"/>
      <c r="H319" s="265" t="s">
        <v>3823</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77" t="s">
        <v>251</v>
      </c>
      <c r="B320" s="57" t="s">
        <v>2913</v>
      </c>
      <c r="C320" s="57" t="s">
        <v>3824</v>
      </c>
      <c r="D320" s="57"/>
      <c r="E320" s="57"/>
      <c r="F320" s="57"/>
      <c r="G320" s="18">
        <v>-1</v>
      </c>
      <c r="H320" s="265" t="s">
        <v>3825</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77" t="s">
        <v>251</v>
      </c>
      <c r="B321" s="57" t="s">
        <v>2913</v>
      </c>
      <c r="C321" s="57" t="s">
        <v>3826</v>
      </c>
      <c r="D321" s="57"/>
      <c r="E321" s="57"/>
      <c r="F321" s="57"/>
      <c r="G321" s="18">
        <v>-1</v>
      </c>
      <c r="H321" s="265" t="s">
        <v>3827</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77" t="s">
        <v>251</v>
      </c>
      <c r="B322" s="57" t="s">
        <v>2913</v>
      </c>
      <c r="C322" s="57" t="s">
        <v>3828</v>
      </c>
      <c r="D322" s="57"/>
      <c r="E322" s="57"/>
      <c r="F322" s="57"/>
      <c r="G322" s="18">
        <v>-1</v>
      </c>
      <c r="H322" s="265" t="s">
        <v>3829</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288" t="s">
        <v>251</v>
      </c>
      <c r="B323" s="289" t="s">
        <v>2913</v>
      </c>
      <c r="C323" s="289" t="s">
        <v>3830</v>
      </c>
      <c r="D323" s="289"/>
      <c r="E323" s="289"/>
      <c r="F323" s="289"/>
      <c r="G323" s="18">
        <v>-1</v>
      </c>
      <c r="H323" s="285" t="s">
        <v>3831</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77" t="s">
        <v>251</v>
      </c>
      <c r="B324" s="57" t="s">
        <v>2914</v>
      </c>
      <c r="C324" s="57" t="s">
        <v>3832</v>
      </c>
      <c r="D324" s="57"/>
      <c r="E324" s="57"/>
      <c r="F324" s="57"/>
      <c r="G324" s="18">
        <v>-1</v>
      </c>
      <c r="H324" s="265" t="s">
        <v>3833</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77" t="s">
        <v>251</v>
      </c>
      <c r="B325" s="57" t="s">
        <v>2914</v>
      </c>
      <c r="C325" s="57" t="s">
        <v>3834</v>
      </c>
      <c r="D325" s="57"/>
      <c r="E325" s="57"/>
      <c r="F325" s="57"/>
      <c r="G325" s="18">
        <v>-1</v>
      </c>
      <c r="H325" s="265" t="s">
        <v>3835</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77" t="s">
        <v>251</v>
      </c>
      <c r="B326" s="57" t="s">
        <v>2914</v>
      </c>
      <c r="C326" s="57" t="s">
        <v>3836</v>
      </c>
      <c r="D326" s="57"/>
      <c r="E326" s="57"/>
      <c r="F326" s="57"/>
      <c r="G326" s="18">
        <v>-1</v>
      </c>
      <c r="H326" s="265" t="s">
        <v>3837</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77" t="s">
        <v>251</v>
      </c>
      <c r="B327" s="57" t="s">
        <v>2914</v>
      </c>
      <c r="C327" s="57" t="s">
        <v>3838</v>
      </c>
      <c r="D327" s="57"/>
      <c r="E327" s="57"/>
      <c r="F327" s="57"/>
      <c r="G327" s="18">
        <v>-1</v>
      </c>
      <c r="H327" s="265" t="s">
        <v>3839</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288" t="s">
        <v>251</v>
      </c>
      <c r="B328" s="289" t="s">
        <v>2914</v>
      </c>
      <c r="C328" s="289" t="s">
        <v>3840</v>
      </c>
      <c r="D328" s="289"/>
      <c r="E328" s="289"/>
      <c r="F328" s="289"/>
      <c r="G328" s="18">
        <v>-1</v>
      </c>
      <c r="H328" s="285" t="s">
        <v>3841</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77" t="s">
        <v>251</v>
      </c>
      <c r="B329" s="57" t="s">
        <v>2915</v>
      </c>
      <c r="C329" s="57" t="s">
        <v>3581</v>
      </c>
      <c r="D329" s="57" t="s">
        <v>2811</v>
      </c>
      <c r="E329" s="57"/>
      <c r="F329" s="57"/>
      <c r="G329" s="18"/>
      <c r="H329" s="265" t="s">
        <v>3842</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77" t="s">
        <v>251</v>
      </c>
      <c r="B330" s="57" t="s">
        <v>2915</v>
      </c>
      <c r="C330" s="57" t="s">
        <v>3843</v>
      </c>
      <c r="D330" s="57"/>
      <c r="E330" s="57"/>
      <c r="F330" s="57"/>
      <c r="G330" s="18">
        <v>-1</v>
      </c>
      <c r="H330" s="265" t="s">
        <v>3844</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77" t="s">
        <v>251</v>
      </c>
      <c r="B331" s="57" t="s">
        <v>2915</v>
      </c>
      <c r="C331" s="57" t="s">
        <v>3845</v>
      </c>
      <c r="D331" s="57"/>
      <c r="E331" s="57"/>
      <c r="F331" s="57"/>
      <c r="G331" s="18">
        <v>-1</v>
      </c>
      <c r="H331" s="265" t="s">
        <v>3846</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77" t="s">
        <v>251</v>
      </c>
      <c r="B332" s="57" t="s">
        <v>2915</v>
      </c>
      <c r="C332" s="57" t="s">
        <v>3847</v>
      </c>
      <c r="D332" s="57"/>
      <c r="E332" s="57"/>
      <c r="F332" s="57"/>
      <c r="G332" s="18">
        <v>-1</v>
      </c>
      <c r="H332" s="265" t="s">
        <v>3848</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288" t="s">
        <v>251</v>
      </c>
      <c r="B333" s="289" t="s">
        <v>2915</v>
      </c>
      <c r="C333" s="289" t="s">
        <v>3849</v>
      </c>
      <c r="D333" s="289"/>
      <c r="E333" s="289"/>
      <c r="F333" s="289"/>
      <c r="G333" s="18">
        <v>-1</v>
      </c>
      <c r="H333" s="285" t="s">
        <v>3850</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77" t="s">
        <v>251</v>
      </c>
      <c r="B334" s="57" t="s">
        <v>2916</v>
      </c>
      <c r="C334" s="57" t="s">
        <v>3851</v>
      </c>
      <c r="D334" s="57"/>
      <c r="E334" s="57"/>
      <c r="F334" s="57"/>
      <c r="G334" s="18">
        <v>-1</v>
      </c>
      <c r="H334" s="265" t="s">
        <v>3852</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77" t="s">
        <v>251</v>
      </c>
      <c r="B335" s="57" t="s">
        <v>2916</v>
      </c>
      <c r="C335" s="57" t="s">
        <v>3853</v>
      </c>
      <c r="D335" s="57"/>
      <c r="E335" s="57"/>
      <c r="F335" s="57"/>
      <c r="G335" s="18">
        <v>-1</v>
      </c>
      <c r="H335" s="265" t="s">
        <v>3854</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77" t="s">
        <v>251</v>
      </c>
      <c r="B336" s="57" t="s">
        <v>2916</v>
      </c>
      <c r="C336" s="57" t="s">
        <v>3855</v>
      </c>
      <c r="D336" s="57"/>
      <c r="E336" s="57"/>
      <c r="F336" s="57"/>
      <c r="G336" s="18">
        <v>-1</v>
      </c>
      <c r="H336" s="265" t="s">
        <v>3856</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77" t="s">
        <v>251</v>
      </c>
      <c r="B337" s="57" t="s">
        <v>2916</v>
      </c>
      <c r="C337" s="57" t="s">
        <v>3857</v>
      </c>
      <c r="D337" s="57"/>
      <c r="E337" s="57"/>
      <c r="F337" s="57"/>
      <c r="G337" s="18">
        <v>-1</v>
      </c>
      <c r="H337" s="265" t="s">
        <v>3858</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183" t="s">
        <v>251</v>
      </c>
      <c r="B338" s="186" t="s">
        <v>2916</v>
      </c>
      <c r="C338" s="54" t="s">
        <v>3859</v>
      </c>
      <c r="D338" s="54"/>
      <c r="E338" s="54"/>
      <c r="F338" s="54"/>
      <c r="G338" s="18">
        <v>-1</v>
      </c>
      <c r="H338" s="269" t="s">
        <v>3860</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278" t="s">
        <v>248</v>
      </c>
      <c r="B339" s="165"/>
      <c r="C339" s="165" t="s">
        <v>3861</v>
      </c>
      <c r="D339" s="165"/>
      <c r="E339" s="165"/>
      <c r="F339" s="165"/>
      <c r="G339" s="18">
        <v>-1</v>
      </c>
      <c r="H339" s="264" t="s">
        <v>3862</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77" t="s">
        <v>248</v>
      </c>
      <c r="B340" s="18"/>
      <c r="C340" s="57" t="s">
        <v>2836</v>
      </c>
      <c r="D340" s="18" t="s">
        <v>2811</v>
      </c>
      <c r="E340" s="18"/>
      <c r="F340" s="18"/>
      <c r="G340" s="18"/>
      <c r="H340" s="265" t="s">
        <v>3969</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77" t="s">
        <v>248</v>
      </c>
      <c r="B341" s="18"/>
      <c r="C341" s="57" t="s">
        <v>3970</v>
      </c>
      <c r="D341" s="18"/>
      <c r="E341" s="18"/>
      <c r="F341" s="18"/>
      <c r="G341" s="18">
        <v>-1</v>
      </c>
      <c r="H341" s="265" t="s">
        <v>3971</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77" t="s">
        <v>248</v>
      </c>
      <c r="B342" s="18"/>
      <c r="C342" s="57" t="s">
        <v>3972</v>
      </c>
      <c r="D342" s="18"/>
      <c r="E342" s="18"/>
      <c r="F342" s="18"/>
      <c r="G342" s="18">
        <v>-1</v>
      </c>
      <c r="H342" s="265" t="s">
        <v>3973</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77" t="s">
        <v>248</v>
      </c>
      <c r="B343" s="18"/>
      <c r="C343" s="57" t="s">
        <v>167</v>
      </c>
      <c r="D343" s="57" t="s">
        <v>2811</v>
      </c>
      <c r="E343" s="57"/>
      <c r="F343" s="57"/>
      <c r="G343" s="18"/>
      <c r="H343" s="265" t="s">
        <v>191</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77" t="s">
        <v>248</v>
      </c>
      <c r="B344" s="18"/>
      <c r="C344" s="57" t="s">
        <v>3863</v>
      </c>
      <c r="D344" s="57" t="s">
        <v>2811</v>
      </c>
      <c r="E344" s="57"/>
      <c r="F344" s="57"/>
      <c r="G344" s="18"/>
      <c r="H344" s="294" t="s">
        <v>3864</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288" t="s">
        <v>248</v>
      </c>
      <c r="B345" s="284"/>
      <c r="C345" s="289" t="s">
        <v>3865</v>
      </c>
      <c r="D345" s="289"/>
      <c r="E345" s="289"/>
      <c r="F345" s="289"/>
      <c r="G345" s="18">
        <v>-1</v>
      </c>
      <c r="H345" s="285" t="s">
        <v>3866</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77" t="s">
        <v>248</v>
      </c>
      <c r="B346" s="18" t="s">
        <v>2920</v>
      </c>
      <c r="C346" s="57" t="s">
        <v>3867</v>
      </c>
      <c r="D346" s="57" t="s">
        <v>2811</v>
      </c>
      <c r="E346" s="57"/>
      <c r="F346" s="57"/>
      <c r="G346" s="18"/>
      <c r="H346" s="294" t="s">
        <v>3868</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77" t="s">
        <v>248</v>
      </c>
      <c r="B347" s="18" t="s">
        <v>2920</v>
      </c>
      <c r="C347" s="57" t="s">
        <v>3869</v>
      </c>
      <c r="D347" s="57"/>
      <c r="E347" s="57"/>
      <c r="F347" s="57"/>
      <c r="G347" s="18">
        <v>-1</v>
      </c>
      <c r="H347" s="265" t="s">
        <v>3870</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77" t="s">
        <v>248</v>
      </c>
      <c r="B348" s="18" t="s">
        <v>2920</v>
      </c>
      <c r="C348" s="57" t="s">
        <v>3871</v>
      </c>
      <c r="D348" s="57"/>
      <c r="E348" s="57"/>
      <c r="F348" s="57"/>
      <c r="G348" s="18">
        <v>-1</v>
      </c>
      <c r="H348" s="265" t="s">
        <v>3872</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77" t="s">
        <v>248</v>
      </c>
      <c r="B349" s="18" t="s">
        <v>2920</v>
      </c>
      <c r="C349" s="57" t="s">
        <v>3873</v>
      </c>
      <c r="D349" s="57"/>
      <c r="E349" s="57"/>
      <c r="F349" s="57"/>
      <c r="G349" s="18">
        <v>-1</v>
      </c>
      <c r="H349" s="265" t="s">
        <v>3874</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288" t="s">
        <v>248</v>
      </c>
      <c r="B350" s="284" t="s">
        <v>2920</v>
      </c>
      <c r="C350" s="289" t="s">
        <v>3875</v>
      </c>
      <c r="D350" s="289"/>
      <c r="E350" s="289"/>
      <c r="F350" s="289"/>
      <c r="G350" s="18">
        <v>-1</v>
      </c>
      <c r="H350" s="285" t="s">
        <v>3876</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77" t="s">
        <v>248</v>
      </c>
      <c r="B351" s="18" t="s">
        <v>2921</v>
      </c>
      <c r="C351" s="57" t="s">
        <v>3867</v>
      </c>
      <c r="D351" s="57"/>
      <c r="E351" s="57"/>
      <c r="F351" s="57"/>
      <c r="G351" s="18">
        <v>-1</v>
      </c>
      <c r="H351" s="294" t="s">
        <v>3877</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77" t="s">
        <v>248</v>
      </c>
      <c r="B352" s="18" t="s">
        <v>2921</v>
      </c>
      <c r="C352" s="57" t="s">
        <v>3878</v>
      </c>
      <c r="D352" s="57"/>
      <c r="E352" s="57"/>
      <c r="F352" s="57"/>
      <c r="G352" s="18">
        <v>-1</v>
      </c>
      <c r="H352" s="265" t="s">
        <v>3879</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77" t="s">
        <v>248</v>
      </c>
      <c r="B353" s="18" t="s">
        <v>2921</v>
      </c>
      <c r="C353" s="57" t="s">
        <v>3880</v>
      </c>
      <c r="D353" s="57"/>
      <c r="E353" s="57"/>
      <c r="F353" s="57"/>
      <c r="G353" s="18">
        <v>-1</v>
      </c>
      <c r="H353" s="265" t="s">
        <v>3881</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77" t="s">
        <v>248</v>
      </c>
      <c r="B354" s="18" t="s">
        <v>2921</v>
      </c>
      <c r="C354" s="57" t="s">
        <v>3882</v>
      </c>
      <c r="D354" s="57"/>
      <c r="E354" s="57"/>
      <c r="F354" s="57"/>
      <c r="G354" s="18">
        <v>-1</v>
      </c>
      <c r="H354" s="265" t="s">
        <v>3883</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288" t="s">
        <v>248</v>
      </c>
      <c r="B355" s="284" t="s">
        <v>2921</v>
      </c>
      <c r="C355" s="289" t="s">
        <v>3884</v>
      </c>
      <c r="D355" s="289"/>
      <c r="E355" s="289"/>
      <c r="F355" s="289"/>
      <c r="G355" s="18">
        <v>-1</v>
      </c>
      <c r="H355" s="285" t="s">
        <v>3885</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77" t="s">
        <v>248</v>
      </c>
      <c r="B356" s="18" t="s">
        <v>2922</v>
      </c>
      <c r="C356" s="57" t="s">
        <v>3867</v>
      </c>
      <c r="D356" s="57"/>
      <c r="E356" s="57"/>
      <c r="F356" s="57"/>
      <c r="G356" s="18">
        <v>-1</v>
      </c>
      <c r="H356" s="294" t="s">
        <v>3886</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77" t="s">
        <v>248</v>
      </c>
      <c r="B357" s="18" t="s">
        <v>2922</v>
      </c>
      <c r="C357" s="57" t="s">
        <v>3887</v>
      </c>
      <c r="D357" s="57"/>
      <c r="E357" s="57"/>
      <c r="F357" s="57"/>
      <c r="G357" s="18">
        <v>-1</v>
      </c>
      <c r="H357" s="265" t="s">
        <v>3888</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77" t="s">
        <v>248</v>
      </c>
      <c r="B358" s="18" t="s">
        <v>2922</v>
      </c>
      <c r="C358" s="57" t="s">
        <v>3889</v>
      </c>
      <c r="D358" s="57"/>
      <c r="E358" s="57"/>
      <c r="F358" s="57"/>
      <c r="G358" s="18">
        <v>-1</v>
      </c>
      <c r="H358" s="265" t="s">
        <v>3890</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77" t="s">
        <v>248</v>
      </c>
      <c r="B359" s="18" t="s">
        <v>2922</v>
      </c>
      <c r="C359" s="57" t="s">
        <v>3891</v>
      </c>
      <c r="D359" s="57"/>
      <c r="E359" s="57"/>
      <c r="F359" s="57"/>
      <c r="G359" s="18">
        <v>-1</v>
      </c>
      <c r="H359" s="265" t="s">
        <v>3892</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183" t="s">
        <v>248</v>
      </c>
      <c r="B360" s="54" t="s">
        <v>2922</v>
      </c>
      <c r="C360" s="54" t="s">
        <v>3893</v>
      </c>
      <c r="D360" s="54"/>
      <c r="E360" s="54"/>
      <c r="F360" s="54"/>
      <c r="G360" s="54">
        <v>-1</v>
      </c>
      <c r="H360" s="269" t="s">
        <v>3894</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57"/>
      <c r="B361" s="18"/>
    </row>
    <row r="362" spans="1:9">
      <c r="A362" s="57"/>
      <c r="B362" s="18"/>
    </row>
    <row r="363" spans="1:9">
      <c r="A363" s="57"/>
      <c r="B363" s="18"/>
    </row>
    <row r="364" spans="1:9">
      <c r="A364" s="57"/>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57"/>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57"/>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57"/>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57"/>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57"/>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57"/>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57"/>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57"/>
      <c r="B372" s="18"/>
    </row>
    <row r="373" spans="1:9">
      <c r="A373" s="57"/>
      <c r="B373" s="18"/>
    </row>
    <row r="374" spans="1:9">
      <c r="A374" s="57"/>
      <c r="B374" s="18"/>
    </row>
    <row r="375" spans="1:9">
      <c r="A375" s="57"/>
      <c r="B375" s="18"/>
    </row>
    <row r="376" spans="1:9">
      <c r="A376" s="57"/>
      <c r="B376" s="18"/>
    </row>
    <row r="377" spans="1:9">
      <c r="A377" s="57"/>
      <c r="B377" s="18"/>
    </row>
    <row r="378" spans="1:9">
      <c r="A378" s="57"/>
      <c r="B378" s="18"/>
    </row>
    <row r="379" spans="1:9">
      <c r="A379" s="57"/>
      <c r="B379" s="18"/>
    </row>
    <row r="380" spans="1:9">
      <c r="A380" s="57"/>
      <c r="B380" s="18"/>
    </row>
    <row r="381" spans="1:9">
      <c r="A381" s="57"/>
      <c r="B381" s="18"/>
    </row>
    <row r="382" spans="1:9">
      <c r="A382" s="57"/>
      <c r="B382" s="18"/>
    </row>
    <row r="383" spans="1:9">
      <c r="A383" s="57"/>
      <c r="B383" s="18"/>
    </row>
    <row r="384" spans="1:9">
      <c r="A384" s="57"/>
      <c r="B384" s="18"/>
    </row>
    <row r="385" spans="1:2">
      <c r="A385" s="57"/>
      <c r="B385" s="18"/>
    </row>
    <row r="386" spans="1:2">
      <c r="A386" s="57"/>
      <c r="B386" s="18"/>
    </row>
    <row r="387" spans="1:2">
      <c r="A387" s="57"/>
      <c r="B387" s="18"/>
    </row>
    <row r="388" spans="1:2">
      <c r="A388" s="57"/>
      <c r="B388" s="18"/>
    </row>
    <row r="389" spans="1:2">
      <c r="A389" s="57"/>
      <c r="B389" s="18"/>
    </row>
    <row r="390" spans="1:2">
      <c r="A390" s="57"/>
      <c r="B390" s="18"/>
    </row>
    <row r="391" spans="1:2">
      <c r="A391" s="57"/>
      <c r="B391" s="18"/>
    </row>
    <row r="392" spans="1:2">
      <c r="A392" s="57"/>
      <c r="B392" s="18"/>
    </row>
    <row r="393" spans="1:2">
      <c r="A393" s="57"/>
      <c r="B393" s="18"/>
    </row>
    <row r="394" spans="1:2">
      <c r="A394" s="57"/>
      <c r="B394" s="18"/>
    </row>
    <row r="395" spans="1:2">
      <c r="A395" s="57"/>
      <c r="B395" s="18"/>
    </row>
    <row r="396" spans="1:2">
      <c r="A396" s="57"/>
      <c r="B396" s="18"/>
    </row>
    <row r="397" spans="1:2">
      <c r="A397" s="57"/>
      <c r="B397" s="18"/>
    </row>
    <row r="398" spans="1:2">
      <c r="A398" s="57"/>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2" sqref="B12"/>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62" customWidth="1"/>
  </cols>
  <sheetData>
    <row r="1" spans="1:9">
      <c r="A1" s="169" t="s">
        <v>302</v>
      </c>
      <c r="B1" s="169" t="s">
        <v>3974</v>
      </c>
      <c r="C1" s="169" t="s">
        <v>954</v>
      </c>
      <c r="D1" s="169" t="s">
        <v>3898</v>
      </c>
      <c r="E1" s="169" t="s">
        <v>3895</v>
      </c>
      <c r="F1" s="169" t="s">
        <v>3897</v>
      </c>
      <c r="G1" s="169" t="s">
        <v>3987</v>
      </c>
      <c r="H1" s="263" t="s">
        <v>1076</v>
      </c>
    </row>
    <row r="2" spans="1:9">
      <c r="A2" s="164"/>
      <c r="B2" s="165" t="s">
        <v>331</v>
      </c>
      <c r="C2" s="165" t="s">
        <v>3975</v>
      </c>
      <c r="D2" s="165"/>
      <c r="E2" s="165"/>
      <c r="F2" s="165">
        <v>-1</v>
      </c>
      <c r="G2" s="165"/>
      <c r="H2" s="264" t="s">
        <v>3976</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283"/>
      <c r="B3" s="284" t="s">
        <v>331</v>
      </c>
      <c r="C3" s="284" t="s">
        <v>3977</v>
      </c>
      <c r="D3" s="284"/>
      <c r="E3" s="284"/>
      <c r="F3" s="284">
        <v>1</v>
      </c>
      <c r="G3" s="284"/>
      <c r="H3" s="285" t="s">
        <v>3978</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50"/>
      <c r="B4" s="18" t="s">
        <v>334</v>
      </c>
      <c r="C4" s="18" t="s">
        <v>3979</v>
      </c>
      <c r="D4" s="18"/>
      <c r="E4" s="18"/>
      <c r="F4" s="18">
        <v>-1</v>
      </c>
      <c r="G4" s="18"/>
      <c r="H4" s="265" t="s">
        <v>3980</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283"/>
      <c r="B5" s="289" t="s">
        <v>334</v>
      </c>
      <c r="C5" s="289" t="s">
        <v>3981</v>
      </c>
      <c r="D5" s="284"/>
      <c r="E5" s="284"/>
      <c r="F5" s="289">
        <v>1</v>
      </c>
      <c r="G5" s="289"/>
      <c r="H5" s="285" t="s">
        <v>3982</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50"/>
      <c r="B6" s="57" t="s">
        <v>336</v>
      </c>
      <c r="C6" s="57" t="s">
        <v>3983</v>
      </c>
      <c r="D6" s="18" t="s">
        <v>2811</v>
      </c>
      <c r="E6" s="57" t="s">
        <v>2811</v>
      </c>
      <c r="F6" s="18"/>
      <c r="G6" s="18"/>
      <c r="H6" s="265" t="s">
        <v>3986</v>
      </c>
      <c r="I6" t="str">
        <f t="shared" si="0"/>
        <v>"FIRE_GENASI-Résistance au feu":  {
 "Code" : "Résistance au feu",
 "Race" : "",
 "SubRace" : "FIRE_GENASI","Stats" : true,"Auto" : true,
 "Description" : "Vous avez la résistance aux dégâts de feu."
  }</v>
      </c>
    </row>
    <row r="7" spans="1:9">
      <c r="A7" s="283"/>
      <c r="B7" s="289" t="s">
        <v>336</v>
      </c>
      <c r="C7" s="289" t="s">
        <v>3984</v>
      </c>
      <c r="D7" s="284"/>
      <c r="E7" s="284"/>
      <c r="F7" s="289">
        <v>1</v>
      </c>
      <c r="G7" s="289">
        <v>3</v>
      </c>
      <c r="H7" s="285" t="s">
        <v>3985</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50"/>
      <c r="B8" s="57" t="s">
        <v>338</v>
      </c>
      <c r="C8" s="57" t="s">
        <v>3988</v>
      </c>
      <c r="D8" s="18" t="s">
        <v>2811</v>
      </c>
      <c r="E8" s="57" t="s">
        <v>2811</v>
      </c>
      <c r="F8" s="18"/>
      <c r="G8" s="18"/>
      <c r="H8" s="265" t="s">
        <v>3989</v>
      </c>
      <c r="I8" t="str">
        <f t="shared" si="0"/>
        <v>"WATER_GENASI-Résistance à l’acide":  {
 "Code" : "Résistance à l’acide",
 "Race" : "",
 "SubRace" : "WATER_GENASI","Stats" : true,"Auto" : true,
 "Description" : "Vous avez la résistance aux dégâts d’acide."
  }</v>
      </c>
    </row>
    <row r="9" spans="1:9">
      <c r="A9" s="50"/>
      <c r="B9" s="57" t="s">
        <v>338</v>
      </c>
      <c r="C9" s="57" t="s">
        <v>3990</v>
      </c>
      <c r="D9" s="18"/>
      <c r="E9" s="18"/>
      <c r="F9" s="57">
        <v>-1</v>
      </c>
      <c r="G9" s="18"/>
      <c r="H9" s="298" t="s">
        <v>3991</v>
      </c>
      <c r="I9" t="str">
        <f t="shared" si="0"/>
        <v>"WATER_GENASI-Amphibien":  {
 "Code" : "Amphibien",
 "Race" : "",
 "SubRace" : "WATER_GENASI","UseNumber" : -1,
 "Description" : "Vous pouvez respirer aussi bien dans l'air que sous l'eau."
  }</v>
      </c>
    </row>
    <row r="10" spans="1:9">
      <c r="A10" s="50"/>
      <c r="B10" s="57" t="s">
        <v>338</v>
      </c>
      <c r="C10" s="57" t="s">
        <v>3992</v>
      </c>
      <c r="D10" s="18"/>
      <c r="E10" s="18"/>
      <c r="F10" s="18">
        <v>-1</v>
      </c>
      <c r="G10" s="18"/>
      <c r="H10" s="265" t="s">
        <v>3993</v>
      </c>
      <c r="I10" t="str">
        <f t="shared" si="0"/>
        <v>"WATER_GENASI-Nage":  {
 "Code" : "Nage",
 "Race" : "",
 "SubRace" : "WATER_GENASI","UseNumber" : -1,
 "Description" : "Votre vitesse de nage est de 9 mètres."
  }</v>
      </c>
    </row>
    <row r="11" spans="1:9">
      <c r="A11" s="53"/>
      <c r="B11" s="186" t="s">
        <v>338</v>
      </c>
      <c r="C11" s="186" t="s">
        <v>3994</v>
      </c>
      <c r="D11" s="54"/>
      <c r="E11" s="54"/>
      <c r="F11" s="54">
        <v>1</v>
      </c>
      <c r="G11" s="54">
        <v>3</v>
      </c>
      <c r="H11" s="269" t="s">
        <v>3995</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03" t="s">
        <v>230</v>
      </c>
      <c r="B12" s="18"/>
      <c r="C12" s="57" t="s">
        <v>2529</v>
      </c>
      <c r="D12" s="18"/>
      <c r="E12" s="18"/>
      <c r="F12" s="57">
        <v>-1</v>
      </c>
      <c r="G12" s="18"/>
      <c r="H12" s="304" t="s">
        <v>3996</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03" t="s">
        <v>230</v>
      </c>
      <c r="B13" s="18"/>
      <c r="C13" s="57" t="s">
        <v>3997</v>
      </c>
      <c r="D13" s="18" t="s">
        <v>2811</v>
      </c>
      <c r="E13" s="18"/>
      <c r="F13" s="18"/>
      <c r="G13" s="18"/>
      <c r="H13" s="304" t="s">
        <v>3998</v>
      </c>
      <c r="I13" t="str">
        <f t="shared" si="0"/>
        <v>"ELF-Sens aiguisés":  {
 "Code" : "Sens aiguisés",
 "Race" : "ELF",
 "SubRace" : "","Stats" : true,
 "Description" : "Vous maîtrisez la compétence Perception."
  }</v>
      </c>
    </row>
    <row r="14" spans="1:9">
      <c r="A14" s="303" t="s">
        <v>230</v>
      </c>
      <c r="B14" s="18"/>
      <c r="C14" s="57" t="s">
        <v>3999</v>
      </c>
      <c r="D14" s="18" t="s">
        <v>2811</v>
      </c>
      <c r="E14" s="18"/>
      <c r="F14" s="18"/>
      <c r="G14" s="18"/>
      <c r="H14" s="304" t="s">
        <v>4000</v>
      </c>
      <c r="I14" t="str">
        <f t="shared" si="0"/>
        <v>"ELF-Ascendance féerique":  {
 "Code" : "Ascendance féerique",
 "Race" : "ELF",
 "SubRace" : "","Stats" : true,
 "Description" : "Vous avez un avantage aux jets de sauvegarde contre les effets de charme et la magie ne peut pas vous endormir."
  }</v>
      </c>
    </row>
    <row r="15" spans="1:9">
      <c r="A15" s="305" t="s">
        <v>230</v>
      </c>
      <c r="B15" s="284"/>
      <c r="C15" s="289" t="s">
        <v>4001</v>
      </c>
      <c r="D15" s="284"/>
      <c r="E15" s="284"/>
      <c r="F15" s="289">
        <v>-1</v>
      </c>
      <c r="G15" s="284"/>
      <c r="H15" s="306" t="s">
        <v>4002</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12"/>
      <c r="B16" s="299" t="s">
        <v>305</v>
      </c>
      <c r="C16" s="301" t="s">
        <v>4003</v>
      </c>
      <c r="D16" s="300"/>
      <c r="E16" s="300"/>
      <c r="F16" s="301">
        <v>-1</v>
      </c>
      <c r="G16" s="300"/>
      <c r="H16" s="302" t="s">
        <v>4004</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05"/>
      <c r="B17" s="284" t="s">
        <v>305</v>
      </c>
      <c r="C17" s="289" t="s">
        <v>4012</v>
      </c>
      <c r="D17" s="284" t="s">
        <v>2811</v>
      </c>
      <c r="E17" s="284" t="s">
        <v>2811</v>
      </c>
      <c r="F17" s="289"/>
      <c r="G17" s="284"/>
      <c r="H17" s="311" t="s">
        <v>4013</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03"/>
      <c r="B18" s="18" t="s">
        <v>311</v>
      </c>
      <c r="C18" s="57" t="s">
        <v>4005</v>
      </c>
      <c r="D18" s="18"/>
      <c r="E18" s="18"/>
      <c r="F18" s="57">
        <v>-1</v>
      </c>
      <c r="G18" s="18"/>
      <c r="H18" s="304" t="s">
        <v>4006</v>
      </c>
      <c r="I18" t="str">
        <f t="shared" si="0"/>
        <v>"DROW-Vision dans le noir supérieure":  {
 "Code" : "Vision dans le noir supérieure",
 "Race" : "",
 "SubRace" : "DROW","UseNumber" : -1,
 "Description" : "Votre vision dans le noir est étendue à 36 mètres."
  }</v>
      </c>
    </row>
    <row r="19" spans="1:9">
      <c r="A19" s="303"/>
      <c r="B19" s="18" t="s">
        <v>311</v>
      </c>
      <c r="C19" s="57" t="s">
        <v>4007</v>
      </c>
      <c r="D19" s="18"/>
      <c r="E19" s="18"/>
      <c r="F19" s="57">
        <v>-1</v>
      </c>
      <c r="G19" s="18"/>
      <c r="H19" s="304" t="s">
        <v>4008</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03"/>
      <c r="B20" s="57" t="s">
        <v>311</v>
      </c>
      <c r="C20" s="57" t="s">
        <v>4085</v>
      </c>
      <c r="D20" s="18" t="s">
        <v>2811</v>
      </c>
      <c r="E20" s="57" t="s">
        <v>2811</v>
      </c>
      <c r="F20" s="57"/>
      <c r="G20" s="18"/>
      <c r="H20" s="304" t="s">
        <v>4011</v>
      </c>
      <c r="I20" t="str">
        <f t="shared" si="0"/>
        <v>"DROW-Entraînement aux armes drows":  {
 "Code" : "Entraînement aux armes drows",
 "Race" : "",
 "SubRace" : "DROW","Stats" : true,"Auto" : true,
 "Description" : "Vous obtenez la maîtrise des rapières, des épées courtes et des arbalètes de poing"
  }</v>
      </c>
    </row>
    <row r="21" spans="1:9">
      <c r="A21" s="305"/>
      <c r="B21" s="289" t="s">
        <v>311</v>
      </c>
      <c r="C21" s="289" t="s">
        <v>4009</v>
      </c>
      <c r="D21" s="284"/>
      <c r="E21" s="284"/>
      <c r="F21" s="289">
        <v>1</v>
      </c>
      <c r="G21" s="284">
        <v>3</v>
      </c>
      <c r="H21" s="306" t="s">
        <v>4010</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07"/>
      <c r="B22" s="308" t="s">
        <v>308</v>
      </c>
      <c r="C22" s="308" t="s">
        <v>4012</v>
      </c>
      <c r="D22" s="309" t="s">
        <v>2811</v>
      </c>
      <c r="E22" s="309" t="s">
        <v>2811</v>
      </c>
      <c r="F22" s="309"/>
      <c r="G22" s="309"/>
      <c r="H22" s="310" t="s">
        <v>4013</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64" t="s">
        <v>4</v>
      </c>
      <c r="B23" s="280"/>
      <c r="C23" s="280" t="s">
        <v>4017</v>
      </c>
      <c r="D23" s="165"/>
      <c r="E23" s="165"/>
      <c r="F23" s="165">
        <v>-1</v>
      </c>
      <c r="G23" s="165"/>
      <c r="H23" s="281" t="s">
        <v>4018</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50" t="s">
        <v>4</v>
      </c>
      <c r="B24" s="57"/>
      <c r="C24" s="57" t="s">
        <v>4019</v>
      </c>
      <c r="D24" s="18" t="s">
        <v>2811</v>
      </c>
      <c r="E24" s="18"/>
      <c r="F24" s="18"/>
      <c r="G24" s="18"/>
      <c r="H24" s="274" t="s">
        <v>4020</v>
      </c>
      <c r="I24" t="str">
        <f t="shared" si="0"/>
        <v>"HALFELIN-Vaillant":  {
 "Code" : "Vaillant",
 "Race" : "HALFELIN",
 "SubRace" : "","Stats" : true,
 "Description" : "Vous avez un avantage aux jets de sauvegarde pour ne pas être effrayé."
  }</v>
      </c>
    </row>
    <row r="25" spans="1:9">
      <c r="A25" s="283" t="s">
        <v>4</v>
      </c>
      <c r="B25" s="289"/>
      <c r="C25" s="289" t="s">
        <v>4021</v>
      </c>
      <c r="D25" s="284"/>
      <c r="E25" s="284"/>
      <c r="F25" s="284">
        <v>-1</v>
      </c>
      <c r="G25" s="284"/>
      <c r="H25" s="291" t="s">
        <v>4022</v>
      </c>
      <c r="I25" t="str">
        <f t="shared" si="0"/>
        <v>"HALFELIN-Agilité halfeline":  {
 "Code" : "Agilité halfeline",
 "Race" : "HALFELIN",
 "SubRace" : "","UseNumber" : -1,
 "Description" : "Vous pouvez passer dans l'espace de toute créature d'une taille supérieure à la vôtre"
  }</v>
      </c>
    </row>
    <row r="26" spans="1:9">
      <c r="A26" s="314"/>
      <c r="B26" s="315" t="s">
        <v>315</v>
      </c>
      <c r="C26" s="315" t="s">
        <v>4023</v>
      </c>
      <c r="D26" s="316"/>
      <c r="E26" s="316"/>
      <c r="F26" s="316"/>
      <c r="G26" s="316"/>
      <c r="H26" s="317" t="s">
        <v>4024</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53"/>
      <c r="B27" s="186" t="s">
        <v>316</v>
      </c>
      <c r="C27" s="186" t="s">
        <v>4025</v>
      </c>
      <c r="D27" s="54" t="s">
        <v>2811</v>
      </c>
      <c r="E27" s="54" t="s">
        <v>2811</v>
      </c>
      <c r="F27" s="54"/>
      <c r="G27" s="54"/>
      <c r="H27" s="313" t="s">
        <v>4026</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77" t="s">
        <v>232</v>
      </c>
      <c r="B28" s="57"/>
      <c r="C28" s="57" t="s">
        <v>2529</v>
      </c>
      <c r="D28" s="18"/>
      <c r="E28" s="18"/>
      <c r="F28" s="18">
        <v>-1</v>
      </c>
      <c r="G28" s="18"/>
      <c r="H28" s="274" t="s">
        <v>4027</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77" t="s">
        <v>232</v>
      </c>
      <c r="B29" s="57"/>
      <c r="C29" s="57" t="s">
        <v>4028</v>
      </c>
      <c r="D29" s="18" t="s">
        <v>2811</v>
      </c>
      <c r="E29" s="57" t="s">
        <v>2811</v>
      </c>
      <c r="F29" s="18"/>
      <c r="G29" s="18"/>
      <c r="H29" s="274" t="s">
        <v>4029</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50" t="s">
        <v>232</v>
      </c>
      <c r="B30" s="18"/>
      <c r="C30" s="57" t="s">
        <v>4030</v>
      </c>
      <c r="D30" s="18" t="s">
        <v>2811</v>
      </c>
      <c r="E30" s="57" t="s">
        <v>2811</v>
      </c>
      <c r="F30" s="18"/>
      <c r="G30" s="18"/>
      <c r="H30" s="265" t="s">
        <v>4031</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50" t="s">
        <v>232</v>
      </c>
      <c r="B31" s="18"/>
      <c r="C31" s="57" t="s">
        <v>4033</v>
      </c>
      <c r="D31" s="57" t="s">
        <v>2811</v>
      </c>
      <c r="E31" s="18"/>
      <c r="F31" s="18"/>
      <c r="G31" s="18"/>
      <c r="H31" s="265" t="s">
        <v>4034</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283" t="s">
        <v>232</v>
      </c>
      <c r="B32" s="284"/>
      <c r="C32" s="289" t="s">
        <v>4035</v>
      </c>
      <c r="D32" s="289"/>
      <c r="E32" s="284"/>
      <c r="F32" s="284">
        <v>-1</v>
      </c>
      <c r="G32" s="284"/>
      <c r="H32" s="285" t="s">
        <v>4036</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14"/>
      <c r="B33" s="284" t="s">
        <v>326</v>
      </c>
      <c r="C33" s="289" t="s">
        <v>4037</v>
      </c>
      <c r="D33" s="289" t="s">
        <v>2811</v>
      </c>
      <c r="E33" s="284"/>
      <c r="F33" s="284"/>
      <c r="G33" s="284"/>
      <c r="H33" s="285" t="s">
        <v>4038</v>
      </c>
      <c r="I33" t="str">
        <f t="shared" si="0"/>
        <v>"HILLS_DWARF-Robustesse naine":  {
 "Code" : "Robustesse naine",
 "Race" : "",
 "SubRace" : "HILLS_DWARF","Stats" : true,
 "Description" : "Vos points de vie maximums augmentent de 1 à chaque niveau."
  }</v>
      </c>
    </row>
    <row r="34" spans="1:9">
      <c r="A34" s="50"/>
      <c r="B34" s="18" t="s">
        <v>325</v>
      </c>
      <c r="C34" s="57" t="s">
        <v>4039</v>
      </c>
      <c r="D34" s="57" t="s">
        <v>2811</v>
      </c>
      <c r="E34" s="57" t="s">
        <v>2811</v>
      </c>
      <c r="F34" s="18"/>
      <c r="G34" s="18"/>
      <c r="H34" s="265" t="s">
        <v>4040</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64" t="s">
        <v>233</v>
      </c>
      <c r="B35" s="165"/>
      <c r="C35" s="280" t="s">
        <v>2529</v>
      </c>
      <c r="D35" s="280"/>
      <c r="E35" s="165"/>
      <c r="F35" s="165">
        <v>-1</v>
      </c>
      <c r="G35" s="165"/>
      <c r="H35" s="264" t="s">
        <v>4041</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50" t="s">
        <v>233</v>
      </c>
      <c r="B36" s="18"/>
      <c r="C36" s="57" t="s">
        <v>3999</v>
      </c>
      <c r="D36" s="57" t="s">
        <v>2811</v>
      </c>
      <c r="E36" s="57" t="s">
        <v>2811</v>
      </c>
      <c r="F36" s="18"/>
      <c r="G36" s="18"/>
      <c r="H36" s="265" t="s">
        <v>4000</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53" t="s">
        <v>233</v>
      </c>
      <c r="B37" s="54"/>
      <c r="C37" s="186" t="s">
        <v>4042</v>
      </c>
      <c r="D37" s="186" t="s">
        <v>2811</v>
      </c>
      <c r="E37" s="54"/>
      <c r="F37" s="54"/>
      <c r="G37" s="54"/>
      <c r="H37" s="269" t="s">
        <v>4043</v>
      </c>
      <c r="I37" t="str">
        <f t="shared" si="0"/>
        <v>"HALF_ELF-Polyvalence":  {
 "Code" : "Polyvalence",
 "Race" : "HALF_ELF",
 "SubRace" : "","Stats" : true,
 "Description" : "Vous gagnez la maîtrise de deux compétences de votre choix."
  }</v>
      </c>
    </row>
    <row r="38" spans="1:9">
      <c r="A38" s="164" t="s">
        <v>234</v>
      </c>
      <c r="B38" s="165"/>
      <c r="C38" s="280" t="s">
        <v>2529</v>
      </c>
      <c r="D38" s="280"/>
      <c r="E38" s="165"/>
      <c r="F38" s="165">
        <v>-1</v>
      </c>
      <c r="G38" s="165"/>
      <c r="H38" s="264" t="s">
        <v>4044</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50" t="s">
        <v>234</v>
      </c>
      <c r="B39" s="18"/>
      <c r="C39" s="57" t="s">
        <v>4045</v>
      </c>
      <c r="D39" s="57" t="s">
        <v>2811</v>
      </c>
      <c r="E39" s="18"/>
      <c r="F39" s="18"/>
      <c r="G39" s="18"/>
      <c r="H39" s="265" t="s">
        <v>4046</v>
      </c>
      <c r="I39" t="str">
        <f t="shared" si="0"/>
        <v>"HALF_ORC-Menaçant":  {
 "Code" : "Menaçant",
 "Race" : "HALF_ORC",
 "SubRace" : "","Stats" : true,
 "Description" : "Vous gagnez la maîtrise de la compétence Intimidation."
  }</v>
      </c>
    </row>
    <row r="40" spans="1:9">
      <c r="A40" s="50" t="s">
        <v>234</v>
      </c>
      <c r="B40" s="18"/>
      <c r="C40" s="57" t="s">
        <v>4047</v>
      </c>
      <c r="D40" s="57"/>
      <c r="E40" s="18"/>
      <c r="F40" s="18">
        <v>-1</v>
      </c>
      <c r="G40" s="18"/>
      <c r="H40" s="265" t="s">
        <v>4048</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53" t="s">
        <v>234</v>
      </c>
      <c r="B41" s="54"/>
      <c r="C41" s="186" t="s">
        <v>4049</v>
      </c>
      <c r="D41" s="186"/>
      <c r="E41" s="54"/>
      <c r="F41" s="54">
        <v>-1</v>
      </c>
      <c r="G41" s="54"/>
      <c r="H41" s="269" t="s">
        <v>4050</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64" t="s">
        <v>235</v>
      </c>
      <c r="B42" s="165"/>
      <c r="C42" s="280" t="s">
        <v>4051</v>
      </c>
      <c r="D42" s="280"/>
      <c r="E42" s="165"/>
      <c r="F42" s="165">
        <v>-1</v>
      </c>
      <c r="G42" s="165"/>
      <c r="H42" s="264" t="s">
        <v>4052</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53" t="s">
        <v>235</v>
      </c>
      <c r="B43" s="54"/>
      <c r="C43" s="186" t="s">
        <v>4053</v>
      </c>
      <c r="D43" s="186" t="s">
        <v>2811</v>
      </c>
      <c r="E43" s="54" t="s">
        <v>2811</v>
      </c>
      <c r="F43" s="54"/>
      <c r="G43" s="54"/>
      <c r="H43" s="269" t="s">
        <v>4054</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64" t="s">
        <v>5</v>
      </c>
      <c r="B44" s="165"/>
      <c r="C44" s="280" t="s">
        <v>2529</v>
      </c>
      <c r="D44" s="280"/>
      <c r="E44" s="165"/>
      <c r="F44" s="165">
        <v>-1</v>
      </c>
      <c r="G44" s="165"/>
      <c r="H44" s="264" t="s">
        <v>4055</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283" t="s">
        <v>5</v>
      </c>
      <c r="B45" s="284"/>
      <c r="C45" s="289" t="s">
        <v>4056</v>
      </c>
      <c r="D45" s="289" t="s">
        <v>2811</v>
      </c>
      <c r="E45" s="289" t="s">
        <v>2811</v>
      </c>
      <c r="F45" s="284"/>
      <c r="G45" s="284"/>
      <c r="H45" s="285" t="s">
        <v>4057</v>
      </c>
      <c r="I45" t="str">
        <f t="shared" si="0"/>
        <v>"GNOME-Ruse gnome":  {
 "Code" : "Ruse gnome",
 "Race" : "GNOME",
 "SubRace" : "","Stats" : true,"Auto" : true,
 "Description" : "Vous avez un avantage aux jets de sauvegarde d'Intelligence, de Sagesse et de Charisme contre la magie."
  }</v>
      </c>
    </row>
    <row r="46" spans="1:9">
      <c r="A46" s="50"/>
      <c r="B46" s="18" t="s">
        <v>327</v>
      </c>
      <c r="C46" s="57" t="s">
        <v>4058</v>
      </c>
      <c r="D46" s="57"/>
      <c r="E46" s="18"/>
      <c r="F46" s="18">
        <v>-1</v>
      </c>
      <c r="G46" s="18"/>
      <c r="H46" s="265" t="s">
        <v>4059</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283"/>
      <c r="B47" s="284" t="s">
        <v>327</v>
      </c>
      <c r="C47" s="289" t="s">
        <v>4060</v>
      </c>
      <c r="D47" s="289"/>
      <c r="E47" s="284"/>
      <c r="F47" s="284">
        <v>-1</v>
      </c>
      <c r="G47" s="284"/>
      <c r="H47" s="285" t="s">
        <v>4061</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50"/>
      <c r="B48" s="18" t="s">
        <v>330</v>
      </c>
      <c r="C48" s="57" t="s">
        <v>4062</v>
      </c>
      <c r="D48" s="57"/>
      <c r="E48" s="18"/>
      <c r="F48" s="18">
        <v>-1</v>
      </c>
      <c r="G48" s="18"/>
      <c r="H48" s="265" t="s">
        <v>4063</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283"/>
      <c r="B49" s="289" t="s">
        <v>330</v>
      </c>
      <c r="C49" s="289" t="s">
        <v>4064</v>
      </c>
      <c r="D49" s="289"/>
      <c r="E49" s="284"/>
      <c r="F49" s="284">
        <v>-1</v>
      </c>
      <c r="G49" s="284"/>
      <c r="H49" s="285" t="s">
        <v>4065</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50"/>
      <c r="B50" s="57" t="s">
        <v>239</v>
      </c>
      <c r="C50" s="57" t="s">
        <v>4005</v>
      </c>
      <c r="D50" s="57"/>
      <c r="E50" s="18"/>
      <c r="F50" s="18">
        <v>-1</v>
      </c>
      <c r="G50" s="18"/>
      <c r="H50" s="265" t="s">
        <v>4066</v>
      </c>
      <c r="I50" t="str">
        <f t="shared" si="0"/>
        <v>"DEPTH_GNOME-Vision dans le noir supérieure":  {
 "Code" : "Vision dans le noir supérieure",
 "Race" : "",
 "SubRace" : "DEPTH_GNOME","UseNumber" : -1,
 "Description" : "Votre vision dans le noir a une portée de 36 mètres."
  }</v>
      </c>
    </row>
    <row r="51" spans="1:9">
      <c r="A51" s="50"/>
      <c r="B51" s="57" t="s">
        <v>239</v>
      </c>
      <c r="C51" s="57" t="s">
        <v>4056</v>
      </c>
      <c r="D51" s="57" t="s">
        <v>2811</v>
      </c>
      <c r="E51" s="57" t="s">
        <v>2811</v>
      </c>
      <c r="F51" s="18"/>
      <c r="G51" s="18"/>
      <c r="H51" s="265" t="s">
        <v>4067</v>
      </c>
      <c r="I51" t="str">
        <f t="shared" si="0"/>
        <v>"DEPTH_GNOME-Ruse gnome":  {
 "Code" : "Ruse gnome",
 "Race" : "",
 "SubRace" : "DEPTH_GNOME","Stats" : true,"Auto" : true,
 "Description" : "Vous avez l'avantage aux jets de sauvegarde d'Intelligence, de Sagesse et de Charisme contre la magie."
  }</v>
      </c>
    </row>
    <row r="52" spans="1:9">
      <c r="A52" s="53"/>
      <c r="B52" s="186" t="s">
        <v>239</v>
      </c>
      <c r="C52" s="186" t="s">
        <v>4068</v>
      </c>
      <c r="D52" s="186"/>
      <c r="E52" s="54"/>
      <c r="F52" s="54">
        <v>-1</v>
      </c>
      <c r="G52" s="54"/>
      <c r="H52" s="269" t="s">
        <v>4069</v>
      </c>
      <c r="I52" t="str">
        <f t="shared" si="0"/>
        <v>"DEPTH_GNOME-Teint pierreux":  {
 "Code" : "Teint pierreux",
 "Race" : "",
 "SubRace" : "DEPTH_GNOME","UseNumber" : -1,
 "Description" : "Vous avez l'avantage aux jets de Dextérité (Discrétion) pour vous cacher sur un terrain rocheux."
  }</v>
      </c>
    </row>
    <row r="53" spans="1:9">
      <c r="A53" s="50" t="s">
        <v>236</v>
      </c>
      <c r="B53" s="18"/>
      <c r="C53" s="57" t="s">
        <v>2529</v>
      </c>
      <c r="D53" s="57"/>
      <c r="E53" s="18"/>
      <c r="F53" s="18">
        <v>-1</v>
      </c>
      <c r="G53" s="18"/>
      <c r="H53" s="265" t="s">
        <v>4070</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50" t="s">
        <v>236</v>
      </c>
      <c r="B54" s="18"/>
      <c r="C54" s="57" t="s">
        <v>4071</v>
      </c>
      <c r="D54" s="57" t="s">
        <v>2811</v>
      </c>
      <c r="E54" s="57" t="s">
        <v>2811</v>
      </c>
      <c r="F54" s="18"/>
      <c r="G54" s="18"/>
      <c r="H54" s="265" t="s">
        <v>3986</v>
      </c>
      <c r="I54" t="str">
        <f t="shared" si="0"/>
        <v>"TIEFFLING-Résistance infernale":  {
 "Code" : "Résistance infernale",
 "Race" : "TIEFFLING",
 "SubRace" : "","Stats" : true,"Auto" : true,
 "Description" : "Vous avez la résistance aux dégâts de feu."
  }</v>
      </c>
    </row>
    <row r="55" spans="1:9">
      <c r="A55" s="53" t="s">
        <v>236</v>
      </c>
      <c r="B55" s="54"/>
      <c r="C55" s="186" t="s">
        <v>4072</v>
      </c>
      <c r="D55" s="186" t="s">
        <v>2811</v>
      </c>
      <c r="E55" s="54"/>
      <c r="F55" s="54"/>
      <c r="G55" s="54"/>
      <c r="H55" s="269" t="s">
        <v>4073</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64" t="s">
        <v>237</v>
      </c>
      <c r="B56" s="165"/>
      <c r="C56" s="280" t="s">
        <v>2538</v>
      </c>
      <c r="D56" s="280"/>
      <c r="E56" s="165"/>
      <c r="F56" s="165">
        <v>-1</v>
      </c>
      <c r="G56" s="165"/>
      <c r="H56" s="264" t="s">
        <v>4074</v>
      </c>
      <c r="I56" t="str">
        <f t="shared" si="0"/>
        <v>"AARAKOCRA-Vol":  {
 "Code" : "Vol",
 "Race" : "AARAKOCRA",
 "SubRace" : "","UseNumber" : -1,
 "Description" : "Vous avez une vitesse de vol de 15 mètres par round. Pour utiliser cette vitesse, vous ne devez par porter d'armure moyenne ou lourde."
  }</v>
      </c>
    </row>
    <row r="57" spans="1:9">
      <c r="A57" s="53" t="s">
        <v>237</v>
      </c>
      <c r="B57" s="54"/>
      <c r="C57" s="186" t="s">
        <v>4075</v>
      </c>
      <c r="D57" s="186"/>
      <c r="E57" s="54"/>
      <c r="F57" s="54">
        <v>-1</v>
      </c>
      <c r="G57" s="54"/>
      <c r="H57" s="269" t="s">
        <v>4076</v>
      </c>
      <c r="I57" t="str">
        <f t="shared" si="0"/>
        <v>"AARAKOCRA-Serre":  {
 "Code" : "Serre",
 "Race" : "AARAKOCRA",
 "SubRace" : "","UseNumber" : -1,
 "Description" : "Vous maîtrisez vos armes naturelles, lesquelles infligent 1d4 de dégâts tranchants."
  }</v>
      </c>
    </row>
    <row r="58" spans="1:9">
      <c r="A58" s="50" t="s">
        <v>240</v>
      </c>
      <c r="B58" s="18"/>
      <c r="C58" s="57" t="s">
        <v>4077</v>
      </c>
      <c r="D58" s="57" t="s">
        <v>2811</v>
      </c>
      <c r="E58" s="18"/>
      <c r="F58" s="18"/>
      <c r="G58" s="18"/>
      <c r="H58" s="265" t="s">
        <v>4078</v>
      </c>
      <c r="I58" t="str">
        <f t="shared" si="0"/>
        <v>"GOLIATH-Athlète naturel":  {
 "Code" : "Athlète naturel",
 "Race" : "GOLIATH",
 "SubRace" : "","Stats" : true,
 "Description" : "Vous maîtrisez la compétence Athlétisme."
  }</v>
      </c>
    </row>
    <row r="59" spans="1:9">
      <c r="A59" s="50" t="s">
        <v>240</v>
      </c>
      <c r="B59" s="18"/>
      <c r="C59" s="57" t="s">
        <v>4079</v>
      </c>
      <c r="D59" s="57"/>
      <c r="E59" s="18"/>
      <c r="F59" s="18">
        <v>-1</v>
      </c>
      <c r="G59" s="18"/>
      <c r="H59" s="265" t="s">
        <v>4080</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50" t="s">
        <v>240</v>
      </c>
      <c r="B60" s="18"/>
      <c r="C60" s="57" t="s">
        <v>4081</v>
      </c>
      <c r="D60" s="57"/>
      <c r="E60" s="18"/>
      <c r="F60" s="18">
        <v>-1</v>
      </c>
      <c r="G60" s="18"/>
      <c r="H60" s="265" t="s">
        <v>4082</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183" t="s">
        <v>240</v>
      </c>
      <c r="B61" s="54"/>
      <c r="C61" s="54" t="s">
        <v>4084</v>
      </c>
      <c r="D61" s="54"/>
      <c r="E61" s="54"/>
      <c r="F61" s="54">
        <v>-1</v>
      </c>
      <c r="G61" s="54"/>
      <c r="H61" s="269" t="s">
        <v>4083</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57"/>
      <c r="B62" s="18"/>
    </row>
    <row r="63" spans="1:9">
      <c r="A63" s="57"/>
      <c r="B63" s="18"/>
    </row>
    <row r="64" spans="1:9">
      <c r="A64" s="57"/>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57"/>
      <c r="B65" s="18"/>
    </row>
    <row r="66" spans="1:2">
      <c r="A66" s="57"/>
      <c r="B66" s="18"/>
    </row>
    <row r="67" spans="1:2">
      <c r="A67" s="57"/>
      <c r="B67" s="18"/>
    </row>
    <row r="68" spans="1:2">
      <c r="A68" s="57"/>
      <c r="B68" s="18"/>
    </row>
    <row r="69" spans="1:2">
      <c r="A69" s="57"/>
      <c r="B69" s="18"/>
    </row>
    <row r="70" spans="1:2">
      <c r="A70" s="57"/>
      <c r="B70" s="18"/>
    </row>
    <row r="71" spans="1:2">
      <c r="A71" s="57"/>
      <c r="B71" s="18"/>
    </row>
    <row r="72" spans="1:2">
      <c r="A72" s="57"/>
      <c r="B72" s="18"/>
    </row>
    <row r="73" spans="1:2">
      <c r="A73" s="57"/>
      <c r="B73" s="18"/>
    </row>
    <row r="74" spans="1:2">
      <c r="A74" s="57"/>
      <c r="B74" s="18"/>
    </row>
    <row r="75" spans="1:2">
      <c r="A75" s="57"/>
      <c r="B75" s="18"/>
    </row>
    <row r="76" spans="1:2">
      <c r="A76" s="57"/>
      <c r="B76" s="18"/>
    </row>
    <row r="77" spans="1:2">
      <c r="A77" s="57"/>
      <c r="B77" s="18"/>
    </row>
    <row r="78" spans="1:2">
      <c r="A78" s="57"/>
      <c r="B78" s="18"/>
    </row>
    <row r="79" spans="1:2">
      <c r="A79" s="57"/>
      <c r="B79" s="18"/>
    </row>
    <row r="80" spans="1:2">
      <c r="A80" s="57"/>
      <c r="B80" s="18"/>
    </row>
    <row r="81" spans="1:2">
      <c r="A81" s="57"/>
      <c r="B81" s="18"/>
    </row>
    <row r="82" spans="1:2">
      <c r="A82" s="57"/>
      <c r="B82" s="18"/>
    </row>
    <row r="83" spans="1:2">
      <c r="A83" s="57"/>
      <c r="B83" s="18"/>
    </row>
    <row r="84" spans="1:2">
      <c r="A84" s="57"/>
      <c r="B84" s="18"/>
    </row>
    <row r="85" spans="1:2">
      <c r="A85" s="57"/>
      <c r="B85" s="18"/>
    </row>
    <row r="86" spans="1:2">
      <c r="A86" s="57"/>
      <c r="B86" s="18"/>
    </row>
    <row r="87" spans="1:2">
      <c r="A87" s="57"/>
      <c r="B87" s="18"/>
    </row>
    <row r="88" spans="1:2">
      <c r="A88" s="57"/>
      <c r="B88" s="18"/>
    </row>
    <row r="89" spans="1:2">
      <c r="A89" s="57"/>
      <c r="B89" s="18"/>
    </row>
    <row r="90" spans="1:2">
      <c r="A90" s="57"/>
      <c r="B90" s="18"/>
    </row>
    <row r="91" spans="1:2">
      <c r="A91" s="57"/>
      <c r="B91" s="18"/>
    </row>
    <row r="92" spans="1:2">
      <c r="A92" s="57"/>
      <c r="B92" s="18"/>
    </row>
    <row r="93" spans="1:2">
      <c r="A93" s="57"/>
      <c r="B93" s="18"/>
    </row>
    <row r="94" spans="1:2">
      <c r="A94" s="57"/>
      <c r="B94" s="18"/>
    </row>
    <row r="95" spans="1:2">
      <c r="A95" s="57"/>
      <c r="B95" s="18"/>
    </row>
    <row r="96" spans="1:2">
      <c r="A96" s="57"/>
      <c r="B96" s="18"/>
    </row>
    <row r="97" spans="1:2">
      <c r="A97" s="57"/>
      <c r="B97" s="18"/>
    </row>
    <row r="98" spans="1:2">
      <c r="A98" s="57"/>
      <c r="B98" s="18"/>
    </row>
    <row r="99" spans="1:2">
      <c r="A99" s="57"/>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topLeftCell="B7" workbookViewId="0">
      <selection activeCell="G9" sqref="G9"/>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46" t="s">
        <v>312</v>
      </c>
      <c r="B1" s="67" t="s">
        <v>954</v>
      </c>
      <c r="C1" s="20" t="s">
        <v>955</v>
      </c>
      <c r="D1" s="20" t="s">
        <v>2708</v>
      </c>
      <c r="E1" s="20" t="s">
        <v>956</v>
      </c>
      <c r="F1" s="20" t="s">
        <v>2709</v>
      </c>
    </row>
    <row r="2" spans="1:8" ht="12.75" customHeight="1">
      <c r="A2" s="70" t="s">
        <v>953</v>
      </c>
      <c r="B2" s="68" t="s">
        <v>960</v>
      </c>
      <c r="C2" s="68" t="s">
        <v>978</v>
      </c>
      <c r="D2" s="195"/>
      <c r="E2" s="195" t="s">
        <v>2710</v>
      </c>
      <c r="F2" s="105"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54" t="s">
        <v>1035</v>
      </c>
      <c r="B3" s="58" t="s">
        <v>961</v>
      </c>
      <c r="C3" s="42" t="s">
        <v>979</v>
      </c>
      <c r="D3" s="196"/>
      <c r="E3" s="196" t="s">
        <v>2711</v>
      </c>
      <c r="F3" s="106"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55" t="s">
        <v>1023</v>
      </c>
      <c r="B4" s="27" t="s">
        <v>962</v>
      </c>
      <c r="C4" s="27" t="s">
        <v>993</v>
      </c>
      <c r="D4" s="197" t="s">
        <v>2712</v>
      </c>
      <c r="E4" s="197" t="s">
        <v>2713</v>
      </c>
      <c r="F4" s="107"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50" t="s">
        <v>957</v>
      </c>
      <c r="B5" s="58" t="s">
        <v>963</v>
      </c>
      <c r="C5" s="42" t="s">
        <v>980</v>
      </c>
      <c r="D5" s="196" t="s">
        <v>2714</v>
      </c>
      <c r="E5" s="196" t="s">
        <v>2715</v>
      </c>
      <c r="F5" s="106"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55" t="s">
        <v>1024</v>
      </c>
      <c r="B6" s="27" t="s">
        <v>964</v>
      </c>
      <c r="C6" s="27" t="s">
        <v>981</v>
      </c>
      <c r="D6" s="197" t="s">
        <v>2707</v>
      </c>
      <c r="E6" s="197" t="s">
        <v>2733</v>
      </c>
      <c r="F6" s="107"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50" t="s">
        <v>1025</v>
      </c>
      <c r="B7" s="58" t="s">
        <v>965</v>
      </c>
      <c r="C7" s="42" t="s">
        <v>982</v>
      </c>
      <c r="D7" s="196" t="s">
        <v>2716</v>
      </c>
      <c r="E7" s="196" t="s">
        <v>2717</v>
      </c>
      <c r="F7" s="106"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55" t="s">
        <v>1022</v>
      </c>
      <c r="B8" s="27" t="s">
        <v>966</v>
      </c>
      <c r="C8" s="27" t="s">
        <v>983</v>
      </c>
      <c r="D8" s="197" t="s">
        <v>2704</v>
      </c>
      <c r="E8" s="197" t="s">
        <v>2718</v>
      </c>
      <c r="F8" s="107"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54" t="s">
        <v>1034</v>
      </c>
      <c r="B9" s="58" t="s">
        <v>967</v>
      </c>
      <c r="C9" s="42" t="s">
        <v>984</v>
      </c>
      <c r="D9" s="196" t="s">
        <v>2719</v>
      </c>
      <c r="E9" s="196" t="s">
        <v>2720</v>
      </c>
      <c r="F9" s="106"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55" t="s">
        <v>1026</v>
      </c>
      <c r="B10" s="27" t="s">
        <v>968</v>
      </c>
      <c r="C10" s="27" t="s">
        <v>985</v>
      </c>
      <c r="D10" s="197" t="s">
        <v>2721</v>
      </c>
      <c r="E10" s="197" t="s">
        <v>2722</v>
      </c>
      <c r="F10" s="107"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50" t="s">
        <v>958</v>
      </c>
      <c r="B11" s="58" t="s">
        <v>969</v>
      </c>
      <c r="C11" s="42" t="s">
        <v>986</v>
      </c>
      <c r="D11" s="196"/>
      <c r="E11" s="196" t="s">
        <v>2723</v>
      </c>
      <c r="F11" s="106" t="s">
        <v>61</v>
      </c>
      <c r="G11">
        <f t="shared" si="0"/>
        <v>2500</v>
      </c>
      <c r="H11" t="str">
        <f t="shared" si="1"/>
        <v>"NOBLE":  {
 "Id" : "NOBLE",
 "Name" : "Noble",
 "Skills" : ["Histoire", "Persuasion"],
 "Objects" : [],
 "StartingObjects" : ["Vêtements fins", "Chevalière", "Lettre de noblesse"],
 "StartingMoney" : 2500
  }</v>
      </c>
    </row>
    <row r="12" spans="1:8" ht="15.75" customHeight="1">
      <c r="A12" s="55" t="s">
        <v>1027</v>
      </c>
      <c r="B12" s="27" t="s">
        <v>970</v>
      </c>
      <c r="C12" s="27" t="s">
        <v>987</v>
      </c>
      <c r="D12" s="197"/>
      <c r="E12" s="197" t="s">
        <v>2724</v>
      </c>
      <c r="F12" s="107"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50" t="s">
        <v>959</v>
      </c>
      <c r="B13" s="58" t="s">
        <v>971</v>
      </c>
      <c r="C13" s="42" t="s">
        <v>988</v>
      </c>
      <c r="D13" s="196"/>
      <c r="E13" s="196" t="s">
        <v>2725</v>
      </c>
      <c r="F13" s="106"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55" t="s">
        <v>1028</v>
      </c>
      <c r="B14" s="27" t="s">
        <v>972</v>
      </c>
      <c r="C14" s="56" t="s">
        <v>989</v>
      </c>
      <c r="D14" s="198" t="s">
        <v>2735</v>
      </c>
      <c r="E14" s="198" t="s">
        <v>2726</v>
      </c>
      <c r="F14" s="109"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54" t="s">
        <v>1032</v>
      </c>
      <c r="B15" s="58" t="s">
        <v>976</v>
      </c>
      <c r="C15" s="18"/>
      <c r="D15" s="199"/>
      <c r="E15" s="199" t="s">
        <v>2727</v>
      </c>
      <c r="F15" s="102" t="s">
        <v>77</v>
      </c>
      <c r="G15">
        <f t="shared" si="0"/>
        <v>2000</v>
      </c>
      <c r="H15" t="str">
        <f t="shared" si="1"/>
        <v>"BOUNTY_HUNTER":  {
 "Id" : "BOUNTY_HUNTER",
 "Name" : "Chasseur De Primes",
 "Skills" : [],
 "Objects" : [],
 "StartingObjects" : ["Vêtements appropriés à votre fonction"],
 "StartingMoney" : 2000
  }</v>
      </c>
    </row>
    <row r="16" spans="1:8">
      <c r="A16" s="155" t="s">
        <v>1033</v>
      </c>
      <c r="B16" s="27" t="s">
        <v>977</v>
      </c>
      <c r="C16" s="56"/>
      <c r="D16" s="198"/>
      <c r="E16" s="198" t="s">
        <v>2728</v>
      </c>
      <c r="F16" s="109" t="s">
        <v>2729</v>
      </c>
      <c r="G16">
        <f t="shared" si="0"/>
        <v>0</v>
      </c>
      <c r="H16" t="str">
        <f t="shared" si="1"/>
        <v>"TORMENTED":  {
 "Id" : "TORMENTED",
 "Name" : "Tourmenté",
 "Skills" : [],
 "Objects" : [],
 "StartingObjects" : ["Vêtements communs", "Babiole ayant une signification particulière pour vous"],
 "StartingMoney" : 0
  }</v>
      </c>
    </row>
    <row r="17" spans="1:8">
      <c r="A17" s="154" t="s">
        <v>1031</v>
      </c>
      <c r="B17" s="58" t="s">
        <v>973</v>
      </c>
      <c r="C17" s="18" t="s">
        <v>990</v>
      </c>
      <c r="D17" s="199"/>
      <c r="E17" s="199" t="s">
        <v>2730</v>
      </c>
      <c r="F17" s="102"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55" t="s">
        <v>1029</v>
      </c>
      <c r="B18" s="27" t="s">
        <v>974</v>
      </c>
      <c r="C18" s="56" t="s">
        <v>991</v>
      </c>
      <c r="D18" s="198"/>
      <c r="E18" s="198" t="s">
        <v>2731</v>
      </c>
      <c r="F18" s="109" t="s">
        <v>38</v>
      </c>
      <c r="G18">
        <f t="shared" si="0"/>
        <v>500</v>
      </c>
      <c r="H18" t="str">
        <f t="shared" si="1"/>
        <v>"CAPTIVE":  {
 "Id" : "CAPTIVE",
 "Name" : "Captif *",
 "Skills" : ["Nature", "Survie"],
 "Objects" : [],
 "StartingObjects" : ["Vêtements communs", "Bougie", "Gamelle", "Couverture"],
 "StartingMoney" : 500
  }</v>
      </c>
    </row>
    <row r="19" spans="1:8">
      <c r="A19" s="53" t="s">
        <v>1030</v>
      </c>
      <c r="B19" s="104" t="s">
        <v>975</v>
      </c>
      <c r="C19" s="54" t="s">
        <v>992</v>
      </c>
      <c r="D19" s="200"/>
      <c r="E19" s="200" t="s">
        <v>2732</v>
      </c>
      <c r="F19" s="108" t="s">
        <v>2729</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31" workbookViewId="0">
      <selection activeCell="F8" sqref="F8"/>
    </sheetView>
  </sheetViews>
  <sheetFormatPr baseColWidth="10" defaultRowHeight="15"/>
  <cols>
    <col min="1" max="1" width="16.85546875" customWidth="1"/>
    <col min="2" max="2" width="19.28515625" customWidth="1"/>
    <col min="3" max="5" width="15.5703125" customWidth="1"/>
    <col min="7" max="7" width="11.42578125" style="44"/>
    <col min="8" max="8" width="51.7109375" customWidth="1"/>
    <col min="9" max="9" width="5.28515625" customWidth="1"/>
    <col min="10" max="10" width="12" customWidth="1"/>
    <col min="11" max="11" width="8.42578125" style="44" customWidth="1"/>
    <col min="12" max="12" width="7.140625" style="44" customWidth="1"/>
    <col min="13" max="13" width="23" customWidth="1"/>
  </cols>
  <sheetData>
    <row r="1" spans="1:13" ht="15" customHeight="1">
      <c r="A1" s="28" t="s">
        <v>14</v>
      </c>
      <c r="B1" s="29" t="s">
        <v>15</v>
      </c>
      <c r="C1" s="29" t="s">
        <v>16</v>
      </c>
      <c r="D1" s="29" t="s">
        <v>996</v>
      </c>
      <c r="E1" s="29" t="s">
        <v>2544</v>
      </c>
      <c r="F1" s="29" t="s">
        <v>17</v>
      </c>
      <c r="G1" s="45" t="s">
        <v>18</v>
      </c>
      <c r="H1" s="30" t="s">
        <v>19</v>
      </c>
      <c r="I1" s="71"/>
      <c r="J1" s="71"/>
      <c r="K1" s="72"/>
      <c r="L1" s="72"/>
    </row>
    <row r="2" spans="1:13" ht="15" customHeight="1">
      <c r="A2" s="365" t="s">
        <v>20</v>
      </c>
      <c r="B2" s="366"/>
      <c r="C2" s="366"/>
      <c r="D2" s="366"/>
      <c r="E2" s="366"/>
      <c r="F2" s="366"/>
      <c r="G2" s="366"/>
      <c r="H2" s="367"/>
      <c r="I2" s="73"/>
      <c r="J2" s="73"/>
      <c r="K2" s="74"/>
      <c r="L2" s="74"/>
    </row>
    <row r="3" spans="1:13" ht="15" customHeight="1">
      <c r="A3" s="31" t="s">
        <v>125</v>
      </c>
      <c r="B3" s="32" t="s">
        <v>21</v>
      </c>
      <c r="C3" s="32" t="s">
        <v>22</v>
      </c>
      <c r="D3" s="32" t="str">
        <f>LEFT(C3,FIND(" ",C3)-1)</f>
        <v>1d6</v>
      </c>
      <c r="E3" s="32" t="str">
        <f>PROPER(RIGHT(C3,LEN(C3)-LEN(D3)))</f>
        <v xml:space="preserve"> Contondant</v>
      </c>
      <c r="F3" s="13" t="s">
        <v>23</v>
      </c>
      <c r="G3" s="13" t="s">
        <v>24</v>
      </c>
      <c r="H3" s="33" t="s">
        <v>25</v>
      </c>
      <c r="I3" s="75"/>
      <c r="J3" s="75" t="s">
        <v>2545</v>
      </c>
      <c r="K3" s="76">
        <f>IF(RIGHT(F3,2)="kg",LEFT(F3,LEN(F3)-3)*1000,LEFT(F3,LEN(F3)-2))</f>
        <v>2000</v>
      </c>
      <c r="L3" s="76">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"DamageType" : " Contondant",
 "Weight" : 2000,
 "Price" : 20,
 "Properties" : "Polyvalente (1d8)"
  }</v>
      </c>
    </row>
    <row r="4" spans="1:13" ht="15" customHeight="1">
      <c r="A4" s="34" t="s">
        <v>126</v>
      </c>
      <c r="B4" s="35" t="s">
        <v>26</v>
      </c>
      <c r="C4" s="35" t="s">
        <v>27</v>
      </c>
      <c r="D4" s="159" t="str">
        <f t="shared" ref="D4:D12" si="0">LEFT(C4,FIND(" ",C4)-1)</f>
        <v>1d4</v>
      </c>
      <c r="E4" s="159" t="str">
        <f t="shared" ref="E4:E12" si="1">PROPER(RIGHT(C4,LEN(C4)-LEN(D4)))</f>
        <v xml:space="preserve"> Perforant</v>
      </c>
      <c r="F4" s="14" t="s">
        <v>28</v>
      </c>
      <c r="G4" s="14" t="s">
        <v>29</v>
      </c>
      <c r="H4" s="36" t="s">
        <v>30</v>
      </c>
      <c r="I4" s="75"/>
      <c r="J4" s="75" t="s">
        <v>2545</v>
      </c>
      <c r="K4" s="76" t="str">
        <f t="shared" ref="K4:K12" si="2">IF(RIGHT(F4,2)="kg",LEFT(F4,LEN(F4)-3)*1000,LEFT(F4,LEN(F4)-2))</f>
        <v>500</v>
      </c>
      <c r="L4" s="76">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"DamageType" : " Perforant",
 "Weight" : 500,
 "Price" : 200,
 "Properties" : "Finesse, légère, lancer (portée 6 m/18 m)"
  }</v>
      </c>
    </row>
    <row r="5" spans="1:13" ht="15" customHeight="1">
      <c r="A5" s="31" t="s">
        <v>159</v>
      </c>
      <c r="B5" s="32" t="s">
        <v>31</v>
      </c>
      <c r="C5" s="32" t="s">
        <v>32</v>
      </c>
      <c r="D5" s="32" t="str">
        <f t="shared" si="0"/>
        <v>1d4</v>
      </c>
      <c r="E5" s="32" t="str">
        <f t="shared" si="1"/>
        <v xml:space="preserve"> Contondant</v>
      </c>
      <c r="F5" s="13" t="s">
        <v>33</v>
      </c>
      <c r="G5" s="13" t="s">
        <v>34</v>
      </c>
      <c r="H5" s="33" t="s">
        <v>35</v>
      </c>
      <c r="I5" s="75"/>
      <c r="J5" s="75" t="s">
        <v>2545</v>
      </c>
      <c r="K5" s="76">
        <f t="shared" si="2"/>
        <v>1000</v>
      </c>
      <c r="L5" s="76">
        <f t="shared" si="3"/>
        <v>10</v>
      </c>
      <c r="M5" t="str">
        <f t="shared" si="4"/>
        <v>"Gourdin": {
 "Name" : "Gourdin",
 "OV" : "Club",
 "Category": "C_MEL",
 "Damage" : "1d4",
 "DamageType" : " Contondant",
 "Weight" : 1000,
 "Price" : 10,
 "Properties" : "Légère"
  }</v>
      </c>
    </row>
    <row r="6" spans="1:13" ht="15" customHeight="1">
      <c r="A6" s="34" t="s">
        <v>158</v>
      </c>
      <c r="B6" s="35" t="s">
        <v>36</v>
      </c>
      <c r="C6" s="35" t="s">
        <v>37</v>
      </c>
      <c r="D6" s="159" t="str">
        <f t="shared" si="0"/>
        <v>1d6</v>
      </c>
      <c r="E6" s="159" t="str">
        <f t="shared" si="1"/>
        <v xml:space="preserve"> Tranchant</v>
      </c>
      <c r="F6" s="14" t="s">
        <v>33</v>
      </c>
      <c r="G6" s="14" t="s">
        <v>38</v>
      </c>
      <c r="H6" s="36" t="s">
        <v>39</v>
      </c>
      <c r="I6" s="75"/>
      <c r="J6" s="75" t="s">
        <v>2545</v>
      </c>
      <c r="K6" s="76">
        <f t="shared" si="2"/>
        <v>1000</v>
      </c>
      <c r="L6" s="76">
        <f t="shared" si="3"/>
        <v>500</v>
      </c>
      <c r="M6" t="str">
        <f t="shared" si="4"/>
        <v>"Hachette": {
 "Name" : "Hachette",
 "OV" : "Handaxe",
 "Category": "C_MEL",
 "Damage" : "1d6",
 "DamageType" : " Tranchant",
 "Weight" : 1000,
 "Price" : 500,
 "Properties" : "Légère, lancer (portée 6 m/18 m)"
  }</v>
      </c>
    </row>
    <row r="7" spans="1:13" ht="15" customHeight="1">
      <c r="A7" s="31" t="s">
        <v>157</v>
      </c>
      <c r="B7" s="32" t="s">
        <v>40</v>
      </c>
      <c r="C7" s="32" t="s">
        <v>41</v>
      </c>
      <c r="D7" s="32" t="str">
        <f t="shared" si="0"/>
        <v>1d6</v>
      </c>
      <c r="E7" s="32" t="str">
        <f t="shared" si="1"/>
        <v xml:space="preserve"> Perforant</v>
      </c>
      <c r="F7" s="13" t="s">
        <v>33</v>
      </c>
      <c r="G7" s="13" t="s">
        <v>42</v>
      </c>
      <c r="H7" s="33" t="s">
        <v>43</v>
      </c>
      <c r="I7" s="75"/>
      <c r="J7" s="75" t="s">
        <v>2545</v>
      </c>
      <c r="K7" s="76">
        <f t="shared" si="2"/>
        <v>1000</v>
      </c>
      <c r="L7" s="76">
        <f t="shared" si="3"/>
        <v>50</v>
      </c>
      <c r="M7" t="str">
        <f t="shared" si="4"/>
        <v>"Javeline": {
 "Name" : "Javeline",
 "OV" : "Javelin",
 "Category": "C_MEL",
 "Damage" : "1d6",
 "DamageType" : " Perforant",
 "Weight" : 1000,
 "Price" : 50,
 "Properties" : "Lancer (portée 9 m/36 m)"
  }</v>
      </c>
    </row>
    <row r="8" spans="1:13" ht="15" customHeight="1">
      <c r="A8" s="34" t="s">
        <v>98</v>
      </c>
      <c r="B8" s="35" t="s">
        <v>44</v>
      </c>
      <c r="C8" s="35" t="s">
        <v>41</v>
      </c>
      <c r="D8" s="159" t="str">
        <f t="shared" si="0"/>
        <v>1d6</v>
      </c>
      <c r="E8" s="159" t="str">
        <f t="shared" si="1"/>
        <v xml:space="preserve"> Perforant</v>
      </c>
      <c r="F8" s="14" t="s">
        <v>45</v>
      </c>
      <c r="G8" s="14" t="s">
        <v>46</v>
      </c>
      <c r="H8" s="36" t="s">
        <v>47</v>
      </c>
      <c r="I8" s="75"/>
      <c r="J8" s="75" t="s">
        <v>2545</v>
      </c>
      <c r="K8" s="76">
        <f t="shared" si="2"/>
        <v>1500</v>
      </c>
      <c r="L8" s="76">
        <f t="shared" si="3"/>
        <v>100</v>
      </c>
      <c r="M8" t="str">
        <f t="shared" si="4"/>
        <v>"Lance": {
 "Name" : "Lance",
 "OV" : "Spear",
 "Category": "C_MEL",
 "Damage" : "1d6",
 "DamageType" : " Perforant",
 "Weight" : 1500,
 "Price" : 100,
 "Properties" : "Lancer (portée 6 m/18 m), polyvalente (1d8)"
  }</v>
      </c>
    </row>
    <row r="9" spans="1:13" ht="15" customHeight="1">
      <c r="A9" s="31" t="s">
        <v>156</v>
      </c>
      <c r="B9" s="32" t="s">
        <v>48</v>
      </c>
      <c r="C9" s="32" t="s">
        <v>32</v>
      </c>
      <c r="D9" s="32" t="str">
        <f t="shared" si="0"/>
        <v>1d4</v>
      </c>
      <c r="E9" s="32" t="str">
        <f t="shared" si="1"/>
        <v xml:space="preserve"> Contondant</v>
      </c>
      <c r="F9" s="13" t="s">
        <v>33</v>
      </c>
      <c r="G9" s="13" t="s">
        <v>29</v>
      </c>
      <c r="H9" s="33" t="s">
        <v>39</v>
      </c>
      <c r="I9" s="75"/>
      <c r="J9" s="75" t="s">
        <v>2545</v>
      </c>
      <c r="K9" s="76">
        <f t="shared" si="2"/>
        <v>1000</v>
      </c>
      <c r="L9" s="76">
        <f t="shared" si="3"/>
        <v>200</v>
      </c>
      <c r="M9" t="str">
        <f t="shared" si="4"/>
        <v>"Marteau léger": {
 "Name" : "Marteau léger",
 "OV" : "Light hammer",
 "Category": "C_MEL",
 "Damage" : "1d4",
 "DamageType" : " Contondant",
 "Weight" : 1000,
 "Price" : 200,
 "Properties" : "Légère, lancer (portée 6 m/18 m)"
  }</v>
      </c>
    </row>
    <row r="10" spans="1:13" ht="15" customHeight="1">
      <c r="A10" s="34" t="s">
        <v>155</v>
      </c>
      <c r="B10" s="35" t="s">
        <v>49</v>
      </c>
      <c r="C10" s="35" t="s">
        <v>22</v>
      </c>
      <c r="D10" s="159" t="str">
        <f t="shared" si="0"/>
        <v>1d6</v>
      </c>
      <c r="E10" s="159" t="str">
        <f t="shared" si="1"/>
        <v xml:space="preserve"> Contondant</v>
      </c>
      <c r="F10" s="14" t="s">
        <v>23</v>
      </c>
      <c r="G10" s="14" t="s">
        <v>38</v>
      </c>
      <c r="H10" s="36" t="s">
        <v>50</v>
      </c>
      <c r="I10" s="75"/>
      <c r="J10" s="75" t="s">
        <v>2545</v>
      </c>
      <c r="K10" s="76">
        <f t="shared" si="2"/>
        <v>2000</v>
      </c>
      <c r="L10" s="76">
        <f t="shared" si="3"/>
        <v>500</v>
      </c>
      <c r="M10" t="str">
        <f t="shared" si="4"/>
        <v>"Masse d'armes": {
 "Name" : "Masse d'armes",
 "OV" : "Mace",
 "Category": "C_MEL",
 "Damage" : "1d6",
 "DamageType" : " Contondant",
 "Weight" : 2000,
 "Price" : 500,
 "Properties" : "-"
  }</v>
      </c>
    </row>
    <row r="11" spans="1:13" ht="15" customHeight="1">
      <c r="A11" s="31" t="s">
        <v>154</v>
      </c>
      <c r="B11" s="32" t="s">
        <v>51</v>
      </c>
      <c r="C11" s="32" t="s">
        <v>52</v>
      </c>
      <c r="D11" s="32" t="str">
        <f t="shared" si="0"/>
        <v>1d8</v>
      </c>
      <c r="E11" s="32" t="str">
        <f t="shared" si="1"/>
        <v xml:space="preserve"> Contondant</v>
      </c>
      <c r="F11" s="13" t="s">
        <v>53</v>
      </c>
      <c r="G11" s="13" t="s">
        <v>24</v>
      </c>
      <c r="H11" s="33" t="s">
        <v>54</v>
      </c>
      <c r="I11" s="75"/>
      <c r="J11" s="75" t="s">
        <v>2545</v>
      </c>
      <c r="K11" s="76">
        <f t="shared" si="2"/>
        <v>5000</v>
      </c>
      <c r="L11" s="76">
        <f t="shared" si="3"/>
        <v>20</v>
      </c>
      <c r="M11" t="str">
        <f t="shared" si="4"/>
        <v>"Massue": {
 "Name" : "Massue",
 "OV" : "Greatclub",
 "Category": "C_MEL",
 "Damage" : "1d8",
 "DamageType" : " Contondant",
 "Weight" : 5000,
 "Price" : 20,
 "Properties" : "À deux mains"
  }</v>
      </c>
    </row>
    <row r="12" spans="1:13" ht="15" customHeight="1">
      <c r="A12" s="34" t="s">
        <v>153</v>
      </c>
      <c r="B12" s="35" t="s">
        <v>55</v>
      </c>
      <c r="C12" s="35" t="s">
        <v>56</v>
      </c>
      <c r="D12" s="159" t="str">
        <f t="shared" si="0"/>
        <v>1d4</v>
      </c>
      <c r="E12" s="159" t="str">
        <f t="shared" si="1"/>
        <v xml:space="preserve"> Tranchant</v>
      </c>
      <c r="F12" s="160" t="s">
        <v>33</v>
      </c>
      <c r="G12" s="14" t="s">
        <v>46</v>
      </c>
      <c r="H12" s="36" t="s">
        <v>35</v>
      </c>
      <c r="I12" s="75"/>
      <c r="J12" s="75" t="s">
        <v>2545</v>
      </c>
      <c r="K12" s="76">
        <f t="shared" si="2"/>
        <v>1000</v>
      </c>
      <c r="L12" s="76">
        <f t="shared" si="3"/>
        <v>100</v>
      </c>
      <c r="M12" t="str">
        <f t="shared" si="4"/>
        <v>"Serpe": {
 "Name" : "Serpe",
 "OV" : "Sickle",
 "Category": "C_MEL",
 "Damage" : "1d4",
 "DamageType" : " Tranchant",
 "Weight" : 1000,
 "Price" : 100,
 "Properties" : "Légère"
  }</v>
      </c>
    </row>
    <row r="13" spans="1:13" ht="15" customHeight="1">
      <c r="A13" s="368" t="s">
        <v>57</v>
      </c>
      <c r="B13" s="369"/>
      <c r="C13" s="369"/>
      <c r="D13" s="369"/>
      <c r="E13" s="369"/>
      <c r="F13" s="369"/>
      <c r="G13" s="369"/>
      <c r="H13" s="370"/>
      <c r="I13" s="73"/>
      <c r="J13" s="73"/>
      <c r="K13" s="76"/>
      <c r="L13" s="76"/>
    </row>
    <row r="14" spans="1:13" ht="15" customHeight="1">
      <c r="A14" s="34" t="s">
        <v>152</v>
      </c>
      <c r="B14" s="35" t="s">
        <v>58</v>
      </c>
      <c r="C14" s="35" t="s">
        <v>59</v>
      </c>
      <c r="D14" s="159" t="str">
        <f>LEFT(C14,FIND(" ",C14)-1)</f>
        <v>1d8</v>
      </c>
      <c r="E14" s="159" t="str">
        <f>PROPER(RIGHT(C14,LEN(C14)-LEN(D14)))</f>
        <v xml:space="preserve"> Perforant</v>
      </c>
      <c r="F14" s="14" t="s">
        <v>60</v>
      </c>
      <c r="G14" s="14" t="s">
        <v>61</v>
      </c>
      <c r="H14" s="36" t="s">
        <v>62</v>
      </c>
      <c r="I14" s="75"/>
      <c r="J14" s="75" t="s">
        <v>299</v>
      </c>
      <c r="K14" s="76">
        <f>IF(RIGHT(F14,2)="kg",LEFT(F14,LEN(F14)-3)*1000,LEFT(F14,LEN(F14)-2))</f>
        <v>2500</v>
      </c>
      <c r="L14" s="76">
        <f>LEFT(G14,LEN(G14)-3)*IF(RIGHT(G14,2)="po",100,IF(RIGHT(G14,2)="pa",10,1))</f>
        <v>2500</v>
      </c>
      <c r="M14" t="str">
        <f t="shared" si="4"/>
        <v>"Arbalète légère": {
 "Name" : "Arbalète légère",
 "OV" : "Crossbow, light",
 "Category": "C_DIS",
 "Damage" : "1d8",
 "DamageType" : " Perforant",
 "Weight" : 2500,
 "Price" : 2500,
 "Properties" : "Munitions (portée 24 m/96 m), chargement, à deux mains"
  }</v>
      </c>
    </row>
    <row r="15" spans="1:13" ht="15" customHeight="1">
      <c r="A15" s="31" t="s">
        <v>151</v>
      </c>
      <c r="B15" s="32" t="s">
        <v>63</v>
      </c>
      <c r="C15" s="32" t="s">
        <v>41</v>
      </c>
      <c r="D15" s="32" t="str">
        <f t="shared" ref="D15:D17" si="5">LEFT(C15,FIND(" ",C15)-1)</f>
        <v>1d6</v>
      </c>
      <c r="E15" s="32" t="str">
        <f t="shared" ref="E15:E17" si="6">PROPER(RIGHT(C15,LEN(C15)-LEN(D15)))</f>
        <v xml:space="preserve"> Perforant</v>
      </c>
      <c r="F15" s="13" t="s">
        <v>33</v>
      </c>
      <c r="G15" s="13" t="s">
        <v>61</v>
      </c>
      <c r="H15" s="33" t="s">
        <v>64</v>
      </c>
      <c r="I15" s="75"/>
      <c r="J15" s="75" t="s">
        <v>299</v>
      </c>
      <c r="K15" s="76">
        <f>IF(RIGHT(F15,2)="kg",LEFT(F15,LEN(F15)-3)*1000,LEFT(F15,LEN(F15)-2))</f>
        <v>1000</v>
      </c>
      <c r="L15" s="76">
        <f>LEFT(G15,LEN(G15)-3)*IF(RIGHT(G15,2)="po",100,IF(RIGHT(G15,2)="pa",10,1))</f>
        <v>2500</v>
      </c>
      <c r="M15" t="str">
        <f t="shared" si="4"/>
        <v>"Arc court": {
 "Name" : "Arc court",
 "OV" : "Shortbow",
 "Category": "C_DIS",
 "Damage" : "1d6",
 "DamageType" : " Perforant",
 "Weight" : 1000,
 "Price" : 2500,
 "Properties" : "Munitions (portée 24 m/96 m), à deux mains"
  }</v>
      </c>
    </row>
    <row r="16" spans="1:13" ht="15" customHeight="1">
      <c r="A16" s="34" t="s">
        <v>150</v>
      </c>
      <c r="B16" s="35" t="s">
        <v>65</v>
      </c>
      <c r="C16" s="35" t="s">
        <v>27</v>
      </c>
      <c r="D16" s="159" t="str">
        <f t="shared" si="5"/>
        <v>1d4</v>
      </c>
      <c r="E16" s="159" t="str">
        <f t="shared" si="6"/>
        <v xml:space="preserve"> Perforant</v>
      </c>
      <c r="F16" s="14" t="s">
        <v>66</v>
      </c>
      <c r="G16" s="14" t="s">
        <v>67</v>
      </c>
      <c r="H16" s="36" t="s">
        <v>68</v>
      </c>
      <c r="I16" s="75"/>
      <c r="J16" s="75" t="s">
        <v>299</v>
      </c>
      <c r="K16" s="76" t="str">
        <f>IF(RIGHT(F16,2)="kg",LEFT(F16,LEN(F16)-3)*1000,LEFT(F16,LEN(F16)-2))</f>
        <v>100</v>
      </c>
      <c r="L16" s="76">
        <f>LEFT(G16,LEN(G16)-3)*IF(RIGHT(G16,2)="po",100,IF(RIGHT(G16,2)="pa",10,1))</f>
        <v>5</v>
      </c>
      <c r="M16" t="str">
        <f t="shared" si="4"/>
        <v>"Fléchette": {
 "Name" : "Fléchette",
 "OV" : "Dart",
 "Category": "C_DIS",
 "Damage" : "1d4",
 "DamageType" : " Perforant",
 "Weight" : 100,
 "Price" : 5,
 "Properties" : "Finesse, lancer (portée 6 m/18 m)"
  }</v>
      </c>
    </row>
    <row r="17" spans="1:13" ht="15" customHeight="1">
      <c r="A17" s="31" t="s">
        <v>149</v>
      </c>
      <c r="B17" s="32" t="s">
        <v>69</v>
      </c>
      <c r="C17" s="32" t="s">
        <v>32</v>
      </c>
      <c r="D17" s="32" t="str">
        <f t="shared" si="5"/>
        <v>1d4</v>
      </c>
      <c r="E17" s="32" t="str">
        <f t="shared" si="6"/>
        <v xml:space="preserve"> Contondant</v>
      </c>
      <c r="F17" s="4" t="s">
        <v>298</v>
      </c>
      <c r="G17" s="13" t="s">
        <v>34</v>
      </c>
      <c r="H17" s="33" t="s">
        <v>70</v>
      </c>
      <c r="I17" s="75"/>
      <c r="J17" s="75" t="s">
        <v>299</v>
      </c>
      <c r="K17" s="76" t="str">
        <f>IF(RIGHT(F17,2)="kg",LEFT(F17,LEN(F17)-3)*1000,LEFT(F17,LEN(F17)-2))</f>
        <v>0</v>
      </c>
      <c r="L17" s="76">
        <f>LEFT(G17,LEN(G17)-3)*IF(RIGHT(G17,2)="po",100,IF(RIGHT(G17,2)="pa",10,1))</f>
        <v>10</v>
      </c>
      <c r="M17" t="str">
        <f t="shared" si="4"/>
        <v>"Fronde": {
 "Name" : "Fronde",
 "OV" : "Sling",
 "Category": "C_DIS",
 "Damage" : "1d4",
 "DamageType" : " Contondant",
 "Weight" : 0,
 "Price" : 10,
 "Properties" : "Munitions (portée 9 m/36 m)"
  }</v>
      </c>
    </row>
    <row r="18" spans="1:13" ht="15" customHeight="1">
      <c r="A18" s="368" t="s">
        <v>71</v>
      </c>
      <c r="B18" s="369"/>
      <c r="C18" s="369"/>
      <c r="D18" s="369"/>
      <c r="E18" s="369"/>
      <c r="F18" s="369"/>
      <c r="G18" s="369"/>
      <c r="H18" s="370"/>
      <c r="I18" s="73"/>
      <c r="J18" s="73"/>
      <c r="K18" s="76"/>
      <c r="L18" s="76"/>
    </row>
    <row r="19" spans="1:13" ht="15" customHeight="1">
      <c r="A19" s="31" t="s">
        <v>148</v>
      </c>
      <c r="B19" s="32" t="s">
        <v>72</v>
      </c>
      <c r="C19" s="32" t="s">
        <v>37</v>
      </c>
      <c r="D19" s="32" t="str">
        <f>LEFT(C19,FIND(" ",C19)-1)</f>
        <v>1d6</v>
      </c>
      <c r="E19" s="32" t="str">
        <f>PROPER(RIGHT(C19,LEN(C19)-LEN(D19)))</f>
        <v xml:space="preserve"> Tranchant</v>
      </c>
      <c r="F19" s="13" t="s">
        <v>45</v>
      </c>
      <c r="G19" s="13" t="s">
        <v>61</v>
      </c>
      <c r="H19" s="33" t="s">
        <v>73</v>
      </c>
      <c r="I19" s="75"/>
      <c r="J19" s="75" t="s">
        <v>2546</v>
      </c>
      <c r="K19" s="76">
        <f t="shared" ref="K19:K36" si="7">IF(RIGHT(F19,2)="kg",LEFT(F19,LEN(F19)-3)*1000,LEFT(F19,LEN(F19)-2))</f>
        <v>1500</v>
      </c>
      <c r="L19" s="76">
        <f t="shared" ref="L19:L36" si="8">LEFT(G19,LEN(G19)-3)*IF(RIGHT(G19,2)="po",100,IF(RIGHT(G19,2)="pa",10,1))</f>
        <v>2500</v>
      </c>
      <c r="M19" t="str">
        <f t="shared" si="4"/>
        <v>"Cimeterre": {
 "Name" : "Cimeterre",
 "OV" : "Scimitar",
 "Category": "W_MEL",
 "Damage" : "1d6",
 "DamageType" : " Tranchant",
 "Weight" : 1500,
 "Price" : 2500,
 "Properties" : "Finesse, légère"
  }</v>
      </c>
    </row>
    <row r="20" spans="1:13" ht="15" customHeight="1">
      <c r="A20" s="34" t="s">
        <v>147</v>
      </c>
      <c r="B20" s="35" t="s">
        <v>74</v>
      </c>
      <c r="C20" s="35" t="s">
        <v>75</v>
      </c>
      <c r="D20" s="159" t="str">
        <f t="shared" ref="D20:D36" si="9">LEFT(C20,FIND(" ",C20)-1)</f>
        <v>1d10</v>
      </c>
      <c r="E20" s="159" t="str">
        <f t="shared" ref="E20:E36" si="10">PROPER(RIGHT(C20,LEN(C20)-LEN(D20)))</f>
        <v xml:space="preserve"> Tranchant</v>
      </c>
      <c r="F20" s="14" t="s">
        <v>76</v>
      </c>
      <c r="G20" s="14" t="s">
        <v>77</v>
      </c>
      <c r="H20" s="36" t="s">
        <v>78</v>
      </c>
      <c r="I20" s="75"/>
      <c r="J20" s="75" t="s">
        <v>2546</v>
      </c>
      <c r="K20" s="76">
        <f t="shared" si="7"/>
        <v>3000</v>
      </c>
      <c r="L20" s="76">
        <f t="shared" si="8"/>
        <v>2000</v>
      </c>
      <c r="M20" t="str">
        <f t="shared" si="4"/>
        <v>"Coutille": {
 "Name" : "Coutille",
 "OV" : "Glaive",
 "Category": "W_MEL",
 "Damage" : "1d10",
 "DamageType" : " Tranchant",
 "Weight" : 3000,
 "Price" : 2000,
 "Properties" : "Lourde, allonge, à deux mains"
  }</v>
      </c>
    </row>
    <row r="21" spans="1:13" ht="15" customHeight="1">
      <c r="A21" s="31" t="s">
        <v>146</v>
      </c>
      <c r="B21" s="32" t="s">
        <v>79</v>
      </c>
      <c r="C21" s="32" t="s">
        <v>80</v>
      </c>
      <c r="D21" s="32" t="str">
        <f t="shared" si="9"/>
        <v>2d6</v>
      </c>
      <c r="E21" s="32" t="str">
        <f t="shared" si="10"/>
        <v xml:space="preserve"> Tranchant</v>
      </c>
      <c r="F21" s="13" t="s">
        <v>76</v>
      </c>
      <c r="G21" s="13" t="s">
        <v>81</v>
      </c>
      <c r="H21" s="33" t="s">
        <v>82</v>
      </c>
      <c r="I21" s="75"/>
      <c r="J21" s="75" t="s">
        <v>2546</v>
      </c>
      <c r="K21" s="76">
        <f t="shared" si="7"/>
        <v>3000</v>
      </c>
      <c r="L21" s="76">
        <f t="shared" si="8"/>
        <v>5000</v>
      </c>
      <c r="M21" t="str">
        <f t="shared" si="4"/>
        <v>"Épée à deux mains": {
 "Name" : "Épée à deux mains",
 "OV" : "Greatsword",
 "Category": "W_MEL",
 "Damage" : "2d6",
 "DamageType" : " Tranchant",
 "Weight" : 3000,
 "Price" : 5000,
 "Properties" : "Lourde, à deux mains"
  }</v>
      </c>
    </row>
    <row r="22" spans="1:13" ht="15" customHeight="1">
      <c r="A22" s="34" t="s">
        <v>145</v>
      </c>
      <c r="B22" s="35" t="s">
        <v>83</v>
      </c>
      <c r="C22" s="35" t="s">
        <v>41</v>
      </c>
      <c r="D22" s="159" t="str">
        <f t="shared" si="9"/>
        <v>1d6</v>
      </c>
      <c r="E22" s="159" t="str">
        <f t="shared" si="10"/>
        <v xml:space="preserve"> Perforant</v>
      </c>
      <c r="F22" s="14" t="s">
        <v>33</v>
      </c>
      <c r="G22" s="14" t="s">
        <v>84</v>
      </c>
      <c r="H22" s="36" t="s">
        <v>73</v>
      </c>
      <c r="I22" s="75"/>
      <c r="J22" s="75" t="s">
        <v>2546</v>
      </c>
      <c r="K22" s="76">
        <f t="shared" si="7"/>
        <v>1000</v>
      </c>
      <c r="L22" s="76">
        <f t="shared" si="8"/>
        <v>1000</v>
      </c>
      <c r="M22" t="str">
        <f t="shared" si="4"/>
        <v>"Épée courte": {
 "Name" : "Épée courte",
 "OV" : "Shortsword",
 "Category": "W_MEL",
 "Damage" : "1d6",
 "DamageType" : " Perforant",
 "Weight" : 1000,
 "Price" : 1000,
 "Properties" : "Finesse, légère"
  }</v>
      </c>
    </row>
    <row r="23" spans="1:13" ht="15" customHeight="1">
      <c r="A23" s="31" t="s">
        <v>144</v>
      </c>
      <c r="B23" s="32" t="s">
        <v>85</v>
      </c>
      <c r="C23" s="32" t="s">
        <v>86</v>
      </c>
      <c r="D23" s="32" t="str">
        <f t="shared" si="9"/>
        <v>1d8</v>
      </c>
      <c r="E23" s="32" t="str">
        <f t="shared" si="10"/>
        <v xml:space="preserve"> Tranchant</v>
      </c>
      <c r="F23" s="13" t="s">
        <v>45</v>
      </c>
      <c r="G23" s="13" t="s">
        <v>87</v>
      </c>
      <c r="H23" s="33" t="s">
        <v>88</v>
      </c>
      <c r="I23" s="75"/>
      <c r="J23" s="75" t="s">
        <v>2546</v>
      </c>
      <c r="K23" s="76">
        <f t="shared" si="7"/>
        <v>1500</v>
      </c>
      <c r="L23" s="76">
        <f t="shared" si="8"/>
        <v>1500</v>
      </c>
      <c r="M23" t="str">
        <f t="shared" si="4"/>
        <v>"Épée longue": {
 "Name" : "Épée longue",
 "OV" : "Longsword",
 "Category": "W_MEL",
 "Damage" : "1d8",
 "DamageType" : " Tranchant",
 "Weight" : 1500,
 "Price" : 1500,
 "Properties" : "Polyvalente (1d10)"
  }</v>
      </c>
    </row>
    <row r="24" spans="1:13" ht="15" customHeight="1">
      <c r="A24" s="34" t="s">
        <v>143</v>
      </c>
      <c r="B24" s="35" t="s">
        <v>89</v>
      </c>
      <c r="C24" s="35" t="s">
        <v>52</v>
      </c>
      <c r="D24" s="159" t="str">
        <f t="shared" si="9"/>
        <v>1d8</v>
      </c>
      <c r="E24" s="159" t="str">
        <f t="shared" si="10"/>
        <v xml:space="preserve"> Contondant</v>
      </c>
      <c r="F24" s="14" t="s">
        <v>33</v>
      </c>
      <c r="G24" s="14" t="s">
        <v>84</v>
      </c>
      <c r="H24" s="36" t="s">
        <v>50</v>
      </c>
      <c r="I24" s="75"/>
      <c r="J24" s="75" t="s">
        <v>2546</v>
      </c>
      <c r="K24" s="76">
        <f t="shared" si="7"/>
        <v>1000</v>
      </c>
      <c r="L24" s="76">
        <f t="shared" si="8"/>
        <v>1000</v>
      </c>
      <c r="M24" t="str">
        <f t="shared" si="4"/>
        <v>"Fléau d'armes": {
 "Name" : "Fléau d'armes",
 "OV" : "Flail",
 "Category": "W_MEL",
 "Damage" : "1d8",
 "DamageType" : " Contondant",
 "Weight" : 1000,
 "Price" : 1000,
 "Properties" : "-"
  }</v>
      </c>
    </row>
    <row r="25" spans="1:13" ht="15" customHeight="1">
      <c r="A25" s="31" t="s">
        <v>142</v>
      </c>
      <c r="B25" s="32" t="s">
        <v>90</v>
      </c>
      <c r="C25" s="32" t="s">
        <v>56</v>
      </c>
      <c r="D25" s="32" t="str">
        <f t="shared" si="9"/>
        <v>1d4</v>
      </c>
      <c r="E25" s="32" t="str">
        <f t="shared" si="10"/>
        <v xml:space="preserve"> Tranchant</v>
      </c>
      <c r="F25" s="13" t="s">
        <v>45</v>
      </c>
      <c r="G25" s="13" t="s">
        <v>29</v>
      </c>
      <c r="H25" s="33" t="s">
        <v>91</v>
      </c>
      <c r="I25" s="75"/>
      <c r="J25" s="75" t="s">
        <v>2546</v>
      </c>
      <c r="K25" s="76">
        <f t="shared" si="7"/>
        <v>1500</v>
      </c>
      <c r="L25" s="76">
        <f t="shared" si="8"/>
        <v>200</v>
      </c>
      <c r="M25" t="str">
        <f t="shared" si="4"/>
        <v>"Fouet": {
 "Name" : "Fouet",
 "OV" : "Whip",
 "Category": "W_MEL",
 "Damage" : "1d4",
 "DamageType" : " Tranchant",
 "Weight" : 1500,
 "Price" : 200,
 "Properties" : "Finesse, allonge"
  }</v>
      </c>
    </row>
    <row r="26" spans="1:13" ht="15" customHeight="1">
      <c r="A26" s="34" t="s">
        <v>141</v>
      </c>
      <c r="B26" s="35" t="s">
        <v>92</v>
      </c>
      <c r="C26" s="35" t="s">
        <v>93</v>
      </c>
      <c r="D26" s="159" t="str">
        <f t="shared" si="9"/>
        <v>1d12</v>
      </c>
      <c r="E26" s="159" t="str">
        <f t="shared" si="10"/>
        <v xml:space="preserve"> Tranchant</v>
      </c>
      <c r="F26" s="14" t="s">
        <v>94</v>
      </c>
      <c r="G26" s="14" t="s">
        <v>95</v>
      </c>
      <c r="H26" s="36" t="s">
        <v>82</v>
      </c>
      <c r="I26" s="75"/>
      <c r="J26" s="75" t="s">
        <v>2546</v>
      </c>
      <c r="K26" s="76">
        <f t="shared" si="7"/>
        <v>3500</v>
      </c>
      <c r="L26" s="76">
        <f t="shared" si="8"/>
        <v>3000</v>
      </c>
      <c r="M26" t="str">
        <f t="shared" si="4"/>
        <v>"Hache à deux mains": {
 "Name" : "Hache à deux mains",
 "OV" : "Greataxe",
 "Category": "W_MEL",
 "Damage" : "1d12",
 "DamageType" : " Tranchant",
 "Weight" : 3500,
 "Price" : 3000,
 "Properties" : "Lourde, à deux mains"
  }</v>
      </c>
    </row>
    <row r="27" spans="1:13" ht="15" customHeight="1">
      <c r="A27" s="31" t="s">
        <v>140</v>
      </c>
      <c r="B27" s="32" t="s">
        <v>96</v>
      </c>
      <c r="C27" s="32" t="s">
        <v>86</v>
      </c>
      <c r="D27" s="32" t="str">
        <f t="shared" si="9"/>
        <v>1d8</v>
      </c>
      <c r="E27" s="32" t="str">
        <f t="shared" si="10"/>
        <v xml:space="preserve"> Tranchant</v>
      </c>
      <c r="F27" s="13" t="s">
        <v>23</v>
      </c>
      <c r="G27" s="13" t="s">
        <v>84</v>
      </c>
      <c r="H27" s="33" t="s">
        <v>88</v>
      </c>
      <c r="I27" s="75"/>
      <c r="J27" s="75" t="s">
        <v>2546</v>
      </c>
      <c r="K27" s="76">
        <f t="shared" si="7"/>
        <v>2000</v>
      </c>
      <c r="L27" s="76">
        <f t="shared" si="8"/>
        <v>1000</v>
      </c>
      <c r="M27" t="str">
        <f t="shared" si="4"/>
        <v>"Hache d'armes": {
 "Name" : "Hache d'armes",
 "OV" : "Battleaxe",
 "Category": "W_MEL",
 "Damage" : "1d8",
 "DamageType" : " Tranchant",
 "Weight" : 2000,
 "Price" : 1000,
 "Properties" : "Polyvalente (1d10)"
  }</v>
      </c>
    </row>
    <row r="28" spans="1:13" ht="15" customHeight="1">
      <c r="A28" s="34" t="s">
        <v>139</v>
      </c>
      <c r="B28" s="35" t="s">
        <v>97</v>
      </c>
      <c r="C28" s="35" t="s">
        <v>75</v>
      </c>
      <c r="D28" s="159" t="str">
        <f t="shared" si="9"/>
        <v>1d10</v>
      </c>
      <c r="E28" s="159" t="str">
        <f t="shared" si="10"/>
        <v xml:space="preserve"> Tranchant</v>
      </c>
      <c r="F28" s="14" t="s">
        <v>76</v>
      </c>
      <c r="G28" s="14" t="s">
        <v>77</v>
      </c>
      <c r="H28" s="36" t="s">
        <v>78</v>
      </c>
      <c r="I28" s="75"/>
      <c r="J28" s="75" t="s">
        <v>2546</v>
      </c>
      <c r="K28" s="76">
        <f t="shared" si="7"/>
        <v>3000</v>
      </c>
      <c r="L28" s="76">
        <f t="shared" si="8"/>
        <v>2000</v>
      </c>
      <c r="M28" t="str">
        <f t="shared" si="4"/>
        <v>"Hallebarde": {
 "Name" : "Hallebarde",
 "OV" : "Halberd",
 "Category": "W_MEL",
 "Damage" : "1d10",
 "DamageType" : " Tranchant",
 "Weight" : 3000,
 "Price" : 2000,
 "Properties" : "Lourde, allonge, à deux mains"
  }</v>
      </c>
    </row>
    <row r="29" spans="1:13" ht="15" customHeight="1">
      <c r="A29" s="31" t="s">
        <v>138</v>
      </c>
      <c r="B29" s="32" t="s">
        <v>98</v>
      </c>
      <c r="C29" s="32" t="s">
        <v>99</v>
      </c>
      <c r="D29" s="32" t="str">
        <f t="shared" si="9"/>
        <v>1d12</v>
      </c>
      <c r="E29" s="32" t="str">
        <f t="shared" si="10"/>
        <v xml:space="preserve"> Perforant</v>
      </c>
      <c r="F29" s="13" t="s">
        <v>76</v>
      </c>
      <c r="G29" s="13" t="s">
        <v>84</v>
      </c>
      <c r="H29" s="33" t="s">
        <v>100</v>
      </c>
      <c r="I29" s="75"/>
      <c r="J29" s="75" t="s">
        <v>2546</v>
      </c>
      <c r="K29" s="76">
        <f t="shared" si="7"/>
        <v>3000</v>
      </c>
      <c r="L29" s="76">
        <f t="shared" si="8"/>
        <v>1000</v>
      </c>
      <c r="M29" t="str">
        <f t="shared" si="4"/>
        <v>"Lance d’arçon": {
 "Name" : "Lance d’arçon",
 "OV" : "Lance",
 "Category": "W_MEL",
 "Damage" : "1d12",
 "DamageType" : " Perforant",
 "Weight" : 3000,
 "Price" : 1000,
 "Properties" : "Allonge, spécial"
  }</v>
      </c>
    </row>
    <row r="30" spans="1:13" ht="15" customHeight="1">
      <c r="A30" s="34" t="s">
        <v>137</v>
      </c>
      <c r="B30" s="35" t="s">
        <v>101</v>
      </c>
      <c r="C30" s="35" t="s">
        <v>102</v>
      </c>
      <c r="D30" s="159" t="str">
        <f t="shared" si="9"/>
        <v>2d6</v>
      </c>
      <c r="E30" s="159" t="str">
        <f t="shared" si="10"/>
        <v xml:space="preserve"> Contondant</v>
      </c>
      <c r="F30" s="14" t="s">
        <v>53</v>
      </c>
      <c r="G30" s="14" t="s">
        <v>84</v>
      </c>
      <c r="H30" s="36" t="s">
        <v>82</v>
      </c>
      <c r="I30" s="75"/>
      <c r="J30" s="75" t="s">
        <v>2546</v>
      </c>
      <c r="K30" s="76">
        <f t="shared" si="7"/>
        <v>5000</v>
      </c>
      <c r="L30" s="76">
        <f t="shared" si="8"/>
        <v>1000</v>
      </c>
      <c r="M30" t="str">
        <f t="shared" si="4"/>
        <v>"Maillet": {
 "Name" : "Maillet",
 "OV" : "Maul",
 "Category": "W_MEL",
 "Damage" : "2d6",
 "DamageType" : " Contondant",
 "Weight" : 5000,
 "Price" : 1000,
 "Properties" : "Lourde, à deux mains"
  }</v>
      </c>
    </row>
    <row r="31" spans="1:13" ht="15" customHeight="1">
      <c r="A31" s="31" t="s">
        <v>136</v>
      </c>
      <c r="B31" s="32" t="s">
        <v>103</v>
      </c>
      <c r="C31" s="32" t="s">
        <v>52</v>
      </c>
      <c r="D31" s="32" t="str">
        <f t="shared" si="9"/>
        <v>1d8</v>
      </c>
      <c r="E31" s="32" t="str">
        <f t="shared" si="10"/>
        <v xml:space="preserve"> Contondant</v>
      </c>
      <c r="F31" s="13" t="s">
        <v>33</v>
      </c>
      <c r="G31" s="13" t="s">
        <v>87</v>
      </c>
      <c r="H31" s="33" t="s">
        <v>88</v>
      </c>
      <c r="I31" s="75"/>
      <c r="J31" s="75" t="s">
        <v>2546</v>
      </c>
      <c r="K31" s="76">
        <f t="shared" si="7"/>
        <v>1000</v>
      </c>
      <c r="L31" s="76">
        <f t="shared" si="8"/>
        <v>1500</v>
      </c>
      <c r="M31" t="str">
        <f t="shared" si="4"/>
        <v>"Marteau de guerre": {
 "Name" : "Marteau de guerre",
 "OV" : "Warhammer",
 "Category": "W_MEL",
 "Damage" : "1d8",
 "DamageType" : " Contondant",
 "Weight" : 1000,
 "Price" : 1500,
 "Properties" : "Polyvalente (1d10)"
  }</v>
      </c>
    </row>
    <row r="32" spans="1:13" ht="15" customHeight="1">
      <c r="A32" s="34" t="s">
        <v>135</v>
      </c>
      <c r="B32" s="35" t="s">
        <v>104</v>
      </c>
      <c r="C32" s="35" t="s">
        <v>59</v>
      </c>
      <c r="D32" s="159" t="str">
        <f t="shared" si="9"/>
        <v>1d8</v>
      </c>
      <c r="E32" s="159" t="str">
        <f t="shared" si="10"/>
        <v xml:space="preserve"> Perforant</v>
      </c>
      <c r="F32" s="14" t="s">
        <v>23</v>
      </c>
      <c r="G32" s="14" t="s">
        <v>87</v>
      </c>
      <c r="H32" s="36" t="s">
        <v>50</v>
      </c>
      <c r="I32" s="75"/>
      <c r="J32" s="75" t="s">
        <v>2546</v>
      </c>
      <c r="K32" s="76">
        <f t="shared" si="7"/>
        <v>2000</v>
      </c>
      <c r="L32" s="76">
        <f t="shared" si="8"/>
        <v>1500</v>
      </c>
      <c r="M32" t="str">
        <f t="shared" si="4"/>
        <v>"Morgenstern": {
 "Name" : "Morgenstern",
 "OV" : "Morningstar",
 "Category": "W_MEL",
 "Damage" : "1d8",
 "DamageType" : " Perforant",
 "Weight" : 2000,
 "Price" : 1500,
 "Properties" : "-"
  }</v>
      </c>
    </row>
    <row r="33" spans="1:13" ht="15" customHeight="1">
      <c r="A33" s="31" t="s">
        <v>134</v>
      </c>
      <c r="B33" s="32" t="s">
        <v>105</v>
      </c>
      <c r="C33" s="32" t="s">
        <v>59</v>
      </c>
      <c r="D33" s="32" t="str">
        <f t="shared" si="9"/>
        <v>1d8</v>
      </c>
      <c r="E33" s="32" t="str">
        <f t="shared" si="10"/>
        <v xml:space="preserve"> Perforant</v>
      </c>
      <c r="F33" s="13" t="s">
        <v>33</v>
      </c>
      <c r="G33" s="13" t="s">
        <v>38</v>
      </c>
      <c r="H33" s="33" t="s">
        <v>50</v>
      </c>
      <c r="I33" s="75"/>
      <c r="J33" s="75" t="s">
        <v>2546</v>
      </c>
      <c r="K33" s="76">
        <f t="shared" si="7"/>
        <v>1000</v>
      </c>
      <c r="L33" s="76">
        <f t="shared" si="8"/>
        <v>500</v>
      </c>
      <c r="M33" t="str">
        <f t="shared" si="4"/>
        <v>"Pic de guerre": {
 "Name" : "Pic de guerre",
 "OV" : "War pick",
 "Category": "W_MEL",
 "Damage" : "1d8",
 "DamageType" : " Perforant",
 "Weight" : 1000,
 "Price" : 500,
 "Properties" : "-"
  }</v>
      </c>
    </row>
    <row r="34" spans="1:13" ht="15" customHeight="1">
      <c r="A34" s="34" t="s">
        <v>133</v>
      </c>
      <c r="B34" s="35" t="s">
        <v>106</v>
      </c>
      <c r="C34" s="35" t="s">
        <v>107</v>
      </c>
      <c r="D34" s="159" t="str">
        <f t="shared" si="9"/>
        <v>1d10</v>
      </c>
      <c r="E34" s="159" t="str">
        <f t="shared" si="10"/>
        <v xml:space="preserve"> Perforant</v>
      </c>
      <c r="F34" s="14" t="s">
        <v>108</v>
      </c>
      <c r="G34" s="14" t="s">
        <v>38</v>
      </c>
      <c r="H34" s="36" t="s">
        <v>78</v>
      </c>
      <c r="I34" s="75"/>
      <c r="J34" s="75" t="s">
        <v>2546</v>
      </c>
      <c r="K34" s="76">
        <f t="shared" si="7"/>
        <v>9000</v>
      </c>
      <c r="L34" s="76">
        <f t="shared" si="8"/>
        <v>500</v>
      </c>
      <c r="M34" t="str">
        <f t="shared" si="4"/>
        <v>"Pique": {
 "Name" : "Pique",
 "OV" : "Pike",
 "Category": "W_MEL",
 "Damage" : "1d10",
 "DamageType" : " Perforant",
 "Weight" : 9000,
 "Price" : 500,
 "Properties" : "Lourde, allonge, à deux mains"
  }</v>
      </c>
    </row>
    <row r="35" spans="1:13" ht="15" customHeight="1">
      <c r="A35" s="31" t="s">
        <v>132</v>
      </c>
      <c r="B35" s="32" t="s">
        <v>109</v>
      </c>
      <c r="C35" s="32" t="s">
        <v>59</v>
      </c>
      <c r="D35" s="32" t="str">
        <f t="shared" si="9"/>
        <v>1d8</v>
      </c>
      <c r="E35" s="32" t="str">
        <f t="shared" si="10"/>
        <v xml:space="preserve"> Perforant</v>
      </c>
      <c r="F35" s="13" t="s">
        <v>33</v>
      </c>
      <c r="G35" s="13" t="s">
        <v>61</v>
      </c>
      <c r="H35" s="33" t="s">
        <v>110</v>
      </c>
      <c r="I35" s="75"/>
      <c r="J35" s="75" t="s">
        <v>2546</v>
      </c>
      <c r="K35" s="76">
        <f t="shared" si="7"/>
        <v>1000</v>
      </c>
      <c r="L35" s="76">
        <f t="shared" si="8"/>
        <v>2500</v>
      </c>
      <c r="M35" t="str">
        <f t="shared" si="4"/>
        <v>"Rapière": {
 "Name" : "Rapière",
 "OV" : "Rapier",
 "Category": "W_MEL",
 "Damage" : "1d8",
 "DamageType" : " Perforant",
 "Weight" : 1000,
 "Price" : 2500,
 "Properties" : "Finesse"
  }</v>
      </c>
    </row>
    <row r="36" spans="1:13" ht="15" customHeight="1">
      <c r="A36" s="34" t="s">
        <v>111</v>
      </c>
      <c r="B36" s="35" t="s">
        <v>111</v>
      </c>
      <c r="C36" s="35" t="s">
        <v>41</v>
      </c>
      <c r="D36" s="159" t="str">
        <f t="shared" si="9"/>
        <v>1d6</v>
      </c>
      <c r="E36" s="159" t="str">
        <f t="shared" si="10"/>
        <v xml:space="preserve"> Perforant</v>
      </c>
      <c r="F36" s="14" t="s">
        <v>23</v>
      </c>
      <c r="G36" s="14" t="s">
        <v>38</v>
      </c>
      <c r="H36" s="36" t="s">
        <v>47</v>
      </c>
      <c r="I36" s="75"/>
      <c r="J36" s="75" t="s">
        <v>2546</v>
      </c>
      <c r="K36" s="76">
        <f t="shared" si="7"/>
        <v>2000</v>
      </c>
      <c r="L36" s="76">
        <f t="shared" si="8"/>
        <v>500</v>
      </c>
      <c r="M36" t="str">
        <f t="shared" si="4"/>
        <v>"Trident": {
 "Name" : "Trident",
 "OV" : "Trident",
 "Category": "W_MEL",
 "Damage" : "1d6",
 "DamageType" : " Perforant",
 "Weight" : 2000,
 "Price" : 500,
 "Properties" : "Lancer (portée 6 m/18 m), polyvalente (1d8)"
  }</v>
      </c>
    </row>
    <row r="37" spans="1:13" ht="15" customHeight="1">
      <c r="A37" s="368" t="s">
        <v>112</v>
      </c>
      <c r="B37" s="369"/>
      <c r="C37" s="369"/>
      <c r="D37" s="369"/>
      <c r="E37" s="369"/>
      <c r="F37" s="369"/>
      <c r="G37" s="369"/>
      <c r="H37" s="370"/>
      <c r="I37" s="73"/>
      <c r="J37" s="73"/>
      <c r="K37" s="76"/>
      <c r="L37" s="76"/>
    </row>
    <row r="38" spans="1:13" ht="15" customHeight="1">
      <c r="A38" s="34" t="s">
        <v>131</v>
      </c>
      <c r="B38" s="35" t="s">
        <v>113</v>
      </c>
      <c r="C38" s="35" t="s">
        <v>41</v>
      </c>
      <c r="D38" s="159" t="str">
        <f>LEFT(C38,FIND(" ",C38)-1)</f>
        <v>1d6</v>
      </c>
      <c r="E38" s="159" t="str">
        <f>PROPER(RIGHT(C38,LEN(C38)-LEN(D38)))</f>
        <v xml:space="preserve"> Perforant</v>
      </c>
      <c r="F38" s="14" t="s">
        <v>45</v>
      </c>
      <c r="G38" s="14" t="s">
        <v>114</v>
      </c>
      <c r="H38" s="36" t="s">
        <v>115</v>
      </c>
      <c r="I38" s="75"/>
      <c r="J38" s="75" t="s">
        <v>2547</v>
      </c>
      <c r="K38" s="76">
        <f>IF(RIGHT(F38,2)="kg",LEFT(F38,LEN(F38)-3)*1000,LEFT(F38,LEN(F38)-2))</f>
        <v>1500</v>
      </c>
      <c r="L38" s="76">
        <f>LEFT(G38,LEN(G38)-3)*IF(RIGHT(G38,2)="po",100,IF(RIGHT(G38,2)="pa",10,1))</f>
        <v>7500</v>
      </c>
      <c r="M38" t="str">
        <f>""""&amp;A38&amp;""": {
 ""Name"" : """&amp;A38&amp;""",
 ""OV"" : """&amp;B38&amp;""",
 ""Category"": """&amp;J38&amp;""",
 ""Damage"" : """&amp;D38&amp;""",
 ""DamageType"" : """&amp;E38&amp;""",
 ""Weight"" : "&amp;K38&amp;",
 ""Price"" : "&amp;L38&amp;",
 ""Properties"" : """&amp;H38&amp;"""
  }"</f>
        <v>"Arbalète de poing": {
 "Name" : "Arbalète de poing",
 "OV" : "Crossbow, hand",
 "Category": "W_DIS",
 "Damage" : "1d6",
 "DamageType" : " Perforant",
 "Weight" : 1500,
 "Price" : 7500,
 "Properties" : "Munitions (portée 9 m/36 m), légère, chargement"
  }</v>
      </c>
    </row>
    <row r="39" spans="1:13" ht="15" customHeight="1">
      <c r="A39" s="31" t="s">
        <v>130</v>
      </c>
      <c r="B39" s="32" t="s">
        <v>116</v>
      </c>
      <c r="C39" s="32" t="s">
        <v>107</v>
      </c>
      <c r="D39" s="32" t="str">
        <f t="shared" ref="D39:D42" si="11">LEFT(C39,FIND(" ",C39)-1)</f>
        <v>1d10</v>
      </c>
      <c r="E39" s="32" t="str">
        <f t="shared" ref="E39:E42" si="12">PROPER(RIGHT(C39,LEN(C39)-LEN(D39)))</f>
        <v xml:space="preserve"> Perforant</v>
      </c>
      <c r="F39" s="13" t="s">
        <v>108</v>
      </c>
      <c r="G39" s="13" t="s">
        <v>81</v>
      </c>
      <c r="H39" s="33" t="s">
        <v>124</v>
      </c>
      <c r="I39" s="75"/>
      <c r="J39" s="75" t="s">
        <v>2547</v>
      </c>
      <c r="K39" s="76">
        <f>IF(RIGHT(F39,2)="kg",LEFT(F39,LEN(F39)-3)*1000,LEFT(F39,LEN(F39)-2))</f>
        <v>9000</v>
      </c>
      <c r="L39" s="76">
        <f>LEFT(G39,LEN(G39)-3)*IF(RIGHT(G39,2)="po",100,IF(RIGHT(G39,2)="pa",10,1))</f>
        <v>5000</v>
      </c>
      <c r="M39" t="str">
        <f t="shared" si="4"/>
        <v>"Arbalète lourde": {
 "Name" : "Arbalète lourde",
 "OV" : "Crossbow, heavy",
 "Category": "W_DIS",
 "Damage" : "1d10",
 "DamageType" : " Perforant",
 "Weight" : 9000,
 "Price" : 5000,
 "Properties" : "Munitions (portée 30 m/120 m), lourde, chargement, à deux mains"
  }</v>
      </c>
    </row>
    <row r="40" spans="1:13" ht="15" customHeight="1">
      <c r="A40" s="34" t="s">
        <v>129</v>
      </c>
      <c r="B40" s="35" t="s">
        <v>117</v>
      </c>
      <c r="C40" s="35" t="s">
        <v>59</v>
      </c>
      <c r="D40" s="159" t="str">
        <f t="shared" si="11"/>
        <v>1d8</v>
      </c>
      <c r="E40" s="159" t="str">
        <f>PROPER(RIGHT(C40,LEN(C40)-LEN(D40)))</f>
        <v xml:space="preserve"> Perforant</v>
      </c>
      <c r="F40" s="14" t="s">
        <v>33</v>
      </c>
      <c r="G40" s="14" t="s">
        <v>81</v>
      </c>
      <c r="H40" s="36" t="s">
        <v>118</v>
      </c>
      <c r="I40" s="75"/>
      <c r="J40" s="75" t="s">
        <v>2547</v>
      </c>
      <c r="K40" s="76">
        <f>IF(RIGHT(F40,2)="kg",LEFT(F40,LEN(F40)-3)*1000,LEFT(F40,LEN(F40)-2))</f>
        <v>1000</v>
      </c>
      <c r="L40" s="76">
        <f>LEFT(G40,LEN(G40)-3)*IF(RIGHT(G40,2)="po",100,IF(RIGHT(G40,2)="pa",10,1))</f>
        <v>5000</v>
      </c>
      <c r="M40" t="str">
        <f>""""&amp;A40&amp;""": {
 ""Name"" : """&amp;A40&amp;""",
 ""OV"" : """&amp;B40&amp;""",
 ""Category"": """&amp;J40&amp;""",
 ""Damage"" : """&amp;D40&amp;""",
 ""DamageType"" : """&amp;E40&amp;""",
 ""Weight"" : "&amp;K40&amp;",
 ""Price"" : "&amp;L40&amp;",
 ""Properties"" : """&amp;H40&amp;"""
  }"</f>
        <v>"Arc long": {
 "Name" : "Arc long",
 "OV" : "Longbow",
 "Category": "W_DIS",
 "Damage" : "1d8",
 "DamageType" :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75"/>
      <c r="J41" s="75" t="s">
        <v>2547</v>
      </c>
      <c r="K41" s="76">
        <f>IF(RIGHT(F41,2)="kg",LEFT(F41,LEN(F41)-3)*1000,LEFT(F41,LEN(F41)-2))</f>
        <v>1500</v>
      </c>
      <c r="L41" s="76">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58" t="str">
        <f t="shared" si="11"/>
        <v>1</v>
      </c>
      <c r="E42" s="158" t="str">
        <f t="shared" si="12"/>
        <v xml:space="preserve"> Perforant</v>
      </c>
      <c r="F42" s="39" t="s">
        <v>28</v>
      </c>
      <c r="G42" s="39" t="s">
        <v>84</v>
      </c>
      <c r="H42" s="40" t="s">
        <v>123</v>
      </c>
      <c r="I42" s="75"/>
      <c r="J42" s="75" t="s">
        <v>2547</v>
      </c>
      <c r="K42" s="76" t="str">
        <f>IF(RIGHT(F42,2)="kg",LEFT(F42,LEN(F42)-3)*1000,LEFT(F42,LEN(F42)-2))</f>
        <v>500</v>
      </c>
      <c r="L42" s="76">
        <f>LEFT(G42,LEN(G42)-3)*IF(RIGHT(G42,2)="po",100,IF(RIGHT(G42,2)="pa",10,1))</f>
        <v>1000</v>
      </c>
      <c r="M42" t="str">
        <f t="shared" si="4"/>
        <v>"Sarbacane": {
 "Name" : "Sarbacane",
 "OV" : "Blowgun",
 "Category": "W_DIS",
 "Damage" : "1",
 "DamageType" :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K16" sqref="K16"/>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85" t="s">
        <v>341</v>
      </c>
      <c r="B1" s="85" t="s">
        <v>15</v>
      </c>
      <c r="C1" s="85" t="s">
        <v>342</v>
      </c>
      <c r="D1" s="85" t="s">
        <v>1036</v>
      </c>
      <c r="E1" s="85" t="s">
        <v>1037</v>
      </c>
      <c r="F1" s="85" t="s">
        <v>11</v>
      </c>
      <c r="G1" s="85" t="s">
        <v>343</v>
      </c>
      <c r="H1" s="85" t="s">
        <v>17</v>
      </c>
      <c r="I1" s="85" t="s">
        <v>18</v>
      </c>
    </row>
    <row r="2" spans="1:14" s="90" customFormat="1" ht="15" customHeight="1">
      <c r="A2" s="371" t="s">
        <v>344</v>
      </c>
      <c r="B2" s="371"/>
      <c r="C2" s="371"/>
      <c r="D2" s="371"/>
      <c r="E2" s="371"/>
      <c r="F2" s="371"/>
      <c r="G2" s="371"/>
      <c r="H2" s="371"/>
      <c r="I2" s="371"/>
    </row>
    <row r="3" spans="1:14" ht="15" customHeight="1">
      <c r="A3" s="80" t="s">
        <v>345</v>
      </c>
      <c r="B3" s="80" t="s">
        <v>346</v>
      </c>
      <c r="C3" s="80">
        <v>11</v>
      </c>
      <c r="D3" s="80" t="s">
        <v>1068</v>
      </c>
      <c r="E3" s="81" t="s">
        <v>2827</v>
      </c>
      <c r="F3" s="80">
        <v>0</v>
      </c>
      <c r="G3" s="80" t="s">
        <v>347</v>
      </c>
      <c r="H3" s="81" t="s">
        <v>348</v>
      </c>
      <c r="I3" s="81" t="s">
        <v>38</v>
      </c>
      <c r="J3" s="86"/>
      <c r="K3" s="75" t="s">
        <v>2557</v>
      </c>
      <c r="L3" s="76">
        <f>IF(RIGHT(H3,2)="kg",LEFT(H3,LEN(H3)-3)*1000,LEFT(H3,LEN(H3)-2))</f>
        <v>4000</v>
      </c>
      <c r="M3" s="76">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82" t="s">
        <v>349</v>
      </c>
      <c r="B4" s="82" t="s">
        <v>350</v>
      </c>
      <c r="C4" s="82">
        <v>11</v>
      </c>
      <c r="D4" s="82" t="s">
        <v>1068</v>
      </c>
      <c r="E4" s="83" t="s">
        <v>2827</v>
      </c>
      <c r="F4" s="82">
        <v>0</v>
      </c>
      <c r="G4" s="82" t="s">
        <v>50</v>
      </c>
      <c r="H4" s="83" t="s">
        <v>53</v>
      </c>
      <c r="I4" s="83" t="s">
        <v>84</v>
      </c>
      <c r="J4" s="86"/>
      <c r="K4" s="75" t="s">
        <v>2557</v>
      </c>
      <c r="L4" s="76">
        <f t="shared" ref="L4:L18" si="0">IF(RIGHT(H4,2)="kg",LEFT(H4,LEN(H4)-3)*1000,LEFT(H4,LEN(H4)-2))</f>
        <v>5000</v>
      </c>
      <c r="M4" s="76">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80" t="s">
        <v>351</v>
      </c>
      <c r="B5" s="80" t="s">
        <v>352</v>
      </c>
      <c r="C5" s="80">
        <v>12</v>
      </c>
      <c r="D5" s="80" t="s">
        <v>1068</v>
      </c>
      <c r="E5" s="81" t="s">
        <v>2827</v>
      </c>
      <c r="F5" s="80">
        <v>0</v>
      </c>
      <c r="G5" s="80" t="s">
        <v>50</v>
      </c>
      <c r="H5" s="81" t="s">
        <v>353</v>
      </c>
      <c r="I5" s="81" t="s">
        <v>354</v>
      </c>
      <c r="J5" s="86"/>
      <c r="K5" s="75" t="s">
        <v>2557</v>
      </c>
      <c r="L5" s="76">
        <f t="shared" si="0"/>
        <v>6500</v>
      </c>
      <c r="M5" s="76">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90" customFormat="1" ht="15" customHeight="1">
      <c r="A6" s="371" t="s">
        <v>355</v>
      </c>
      <c r="B6" s="371"/>
      <c r="C6" s="371"/>
      <c r="D6" s="371"/>
      <c r="E6" s="371"/>
      <c r="F6" s="371"/>
      <c r="G6" s="371"/>
      <c r="H6" s="371"/>
      <c r="I6" s="371"/>
      <c r="J6" s="87"/>
      <c r="L6" s="89"/>
      <c r="M6" s="89"/>
      <c r="N6"/>
    </row>
    <row r="7" spans="1:14" ht="15" customHeight="1">
      <c r="A7" s="80" t="s">
        <v>356</v>
      </c>
      <c r="B7" s="80" t="s">
        <v>357</v>
      </c>
      <c r="C7" s="80">
        <v>12</v>
      </c>
      <c r="D7" s="80" t="s">
        <v>1068</v>
      </c>
      <c r="E7" s="80">
        <v>2</v>
      </c>
      <c r="F7" s="80">
        <v>0</v>
      </c>
      <c r="G7" s="80" t="s">
        <v>50</v>
      </c>
      <c r="H7" s="81" t="s">
        <v>358</v>
      </c>
      <c r="I7" s="81" t="s">
        <v>84</v>
      </c>
      <c r="J7" s="86"/>
      <c r="K7" s="75" t="s">
        <v>2558</v>
      </c>
      <c r="L7" s="76">
        <f t="shared" si="0"/>
        <v>6000</v>
      </c>
      <c r="M7" s="76">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82" t="s">
        <v>359</v>
      </c>
      <c r="B8" s="82" t="s">
        <v>360</v>
      </c>
      <c r="C8" s="82">
        <v>13</v>
      </c>
      <c r="D8" s="82" t="s">
        <v>1068</v>
      </c>
      <c r="E8" s="82">
        <v>2</v>
      </c>
      <c r="F8" s="82">
        <v>0</v>
      </c>
      <c r="G8" s="82" t="s">
        <v>50</v>
      </c>
      <c r="H8" s="83" t="s">
        <v>361</v>
      </c>
      <c r="I8" s="83" t="s">
        <v>81</v>
      </c>
      <c r="J8" s="86"/>
      <c r="K8" s="75" t="s">
        <v>2558</v>
      </c>
      <c r="L8" s="76">
        <f t="shared" si="0"/>
        <v>10000</v>
      </c>
      <c r="M8" s="76">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80" t="s">
        <v>362</v>
      </c>
      <c r="B9" s="80" t="s">
        <v>363</v>
      </c>
      <c r="C9" s="80">
        <v>14</v>
      </c>
      <c r="D9" s="80" t="s">
        <v>1068</v>
      </c>
      <c r="E9" s="80">
        <v>2</v>
      </c>
      <c r="F9" s="80">
        <v>0</v>
      </c>
      <c r="G9" s="80" t="s">
        <v>347</v>
      </c>
      <c r="H9" s="81" t="s">
        <v>364</v>
      </c>
      <c r="I9" s="81" t="s">
        <v>81</v>
      </c>
      <c r="J9" s="86"/>
      <c r="K9" s="75" t="s">
        <v>2558</v>
      </c>
      <c r="L9" s="76">
        <f t="shared" si="0"/>
        <v>22500</v>
      </c>
      <c r="M9" s="76">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82" t="s">
        <v>365</v>
      </c>
      <c r="B10" s="82" t="s">
        <v>366</v>
      </c>
      <c r="C10" s="82">
        <v>14</v>
      </c>
      <c r="D10" s="82" t="s">
        <v>1068</v>
      </c>
      <c r="E10" s="82">
        <v>2</v>
      </c>
      <c r="F10" s="82">
        <v>0</v>
      </c>
      <c r="G10" s="82" t="s">
        <v>50</v>
      </c>
      <c r="H10" s="83" t="s">
        <v>361</v>
      </c>
      <c r="I10" s="83" t="s">
        <v>367</v>
      </c>
      <c r="J10" s="86"/>
      <c r="K10" s="75" t="s">
        <v>2558</v>
      </c>
      <c r="L10" s="76">
        <f t="shared" si="0"/>
        <v>10000</v>
      </c>
      <c r="M10" s="76">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80" t="s">
        <v>368</v>
      </c>
      <c r="B11" s="80" t="s">
        <v>369</v>
      </c>
      <c r="C11" s="80">
        <v>15</v>
      </c>
      <c r="D11" s="80" t="s">
        <v>1068</v>
      </c>
      <c r="E11" s="80">
        <v>2</v>
      </c>
      <c r="F11" s="80">
        <v>0</v>
      </c>
      <c r="G11" s="80" t="s">
        <v>347</v>
      </c>
      <c r="H11" s="81" t="s">
        <v>370</v>
      </c>
      <c r="I11" s="81" t="s">
        <v>371</v>
      </c>
      <c r="J11" s="86"/>
      <c r="K11" s="75" t="s">
        <v>2558</v>
      </c>
      <c r="L11" s="76">
        <f t="shared" si="0"/>
        <v>20000</v>
      </c>
      <c r="M11" s="76">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90" customFormat="1" ht="15" customHeight="1">
      <c r="A12" s="371" t="s">
        <v>372</v>
      </c>
      <c r="B12" s="371"/>
      <c r="C12" s="371"/>
      <c r="D12" s="371"/>
      <c r="E12" s="371"/>
      <c r="F12" s="371"/>
      <c r="G12" s="371"/>
      <c r="H12" s="371"/>
      <c r="I12" s="371"/>
      <c r="J12" s="87"/>
      <c r="L12" s="89"/>
      <c r="M12" s="89"/>
      <c r="N12"/>
    </row>
    <row r="13" spans="1:14" ht="15" customHeight="1">
      <c r="A13" s="80" t="s">
        <v>373</v>
      </c>
      <c r="B13" s="80" t="s">
        <v>374</v>
      </c>
      <c r="C13" s="80">
        <v>14</v>
      </c>
      <c r="D13" s="80"/>
      <c r="E13" s="81" t="s">
        <v>2827</v>
      </c>
      <c r="F13" s="80">
        <v>0</v>
      </c>
      <c r="G13" s="80" t="s">
        <v>347</v>
      </c>
      <c r="H13" s="81" t="s">
        <v>370</v>
      </c>
      <c r="I13" s="81" t="s">
        <v>95</v>
      </c>
      <c r="J13" s="86"/>
      <c r="K13" s="75" t="s">
        <v>2559</v>
      </c>
      <c r="L13" s="76">
        <f t="shared" si="0"/>
        <v>20000</v>
      </c>
      <c r="M13" s="76">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82" t="s">
        <v>375</v>
      </c>
      <c r="B14" s="82" t="s">
        <v>376</v>
      </c>
      <c r="C14" s="82">
        <v>16</v>
      </c>
      <c r="D14" s="82"/>
      <c r="E14" s="83" t="s">
        <v>2827</v>
      </c>
      <c r="F14" s="82">
        <v>13</v>
      </c>
      <c r="G14" s="82" t="s">
        <v>347</v>
      </c>
      <c r="H14" s="83" t="s">
        <v>377</v>
      </c>
      <c r="I14" s="83" t="s">
        <v>114</v>
      </c>
      <c r="J14" s="86"/>
      <c r="K14" s="75" t="s">
        <v>2559</v>
      </c>
      <c r="L14" s="76">
        <f t="shared" si="0"/>
        <v>27500</v>
      </c>
      <c r="M14" s="76">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80" t="s">
        <v>378</v>
      </c>
      <c r="B15" s="80" t="s">
        <v>379</v>
      </c>
      <c r="C15" s="80">
        <v>17</v>
      </c>
      <c r="D15" s="80"/>
      <c r="E15" s="81" t="s">
        <v>2827</v>
      </c>
      <c r="F15" s="80">
        <v>15</v>
      </c>
      <c r="G15" s="80" t="s">
        <v>347</v>
      </c>
      <c r="H15" s="81" t="s">
        <v>380</v>
      </c>
      <c r="I15" s="81" t="s">
        <v>381</v>
      </c>
      <c r="J15" s="86"/>
      <c r="K15" s="75" t="s">
        <v>2559</v>
      </c>
      <c r="L15" s="76">
        <f t="shared" si="0"/>
        <v>30000</v>
      </c>
      <c r="M15" s="76">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82" t="s">
        <v>382</v>
      </c>
      <c r="B16" s="82" t="s">
        <v>383</v>
      </c>
      <c r="C16" s="82">
        <v>18</v>
      </c>
      <c r="D16" s="82"/>
      <c r="E16" s="83" t="s">
        <v>2827</v>
      </c>
      <c r="F16" s="82">
        <v>15</v>
      </c>
      <c r="G16" s="82" t="s">
        <v>347</v>
      </c>
      <c r="H16" s="83" t="s">
        <v>384</v>
      </c>
      <c r="I16" s="83" t="s">
        <v>385</v>
      </c>
      <c r="J16" s="86"/>
      <c r="K16" s="75" t="s">
        <v>2559</v>
      </c>
      <c r="L16" s="76">
        <f t="shared" si="0"/>
        <v>32500</v>
      </c>
      <c r="M16" s="76">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90" customFormat="1" ht="15" customHeight="1">
      <c r="A17" s="372" t="s">
        <v>386</v>
      </c>
      <c r="B17" s="372"/>
      <c r="C17" s="372"/>
      <c r="D17" s="372"/>
      <c r="E17" s="372"/>
      <c r="F17" s="372"/>
      <c r="G17" s="372"/>
      <c r="H17" s="372"/>
      <c r="I17" s="372"/>
      <c r="J17" s="87"/>
      <c r="K17" s="88"/>
      <c r="L17" s="89"/>
      <c r="M17" s="89"/>
      <c r="N17"/>
    </row>
    <row r="18" spans="1:14" ht="15" customHeight="1">
      <c r="A18" s="82" t="s">
        <v>387</v>
      </c>
      <c r="B18" s="82" t="s">
        <v>388</v>
      </c>
      <c r="C18" s="82">
        <v>2</v>
      </c>
      <c r="D18" s="82"/>
      <c r="E18" s="83" t="s">
        <v>2827</v>
      </c>
      <c r="F18" s="82">
        <v>0</v>
      </c>
      <c r="G18" s="82" t="s">
        <v>50</v>
      </c>
      <c r="H18" s="83" t="s">
        <v>76</v>
      </c>
      <c r="I18" s="83" t="s">
        <v>84</v>
      </c>
      <c r="J18" s="86"/>
      <c r="K18" s="75" t="s">
        <v>2560</v>
      </c>
      <c r="L18" s="76">
        <f t="shared" si="0"/>
        <v>3000</v>
      </c>
      <c r="M18" s="76">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85" t="s">
        <v>748</v>
      </c>
      <c r="B1" s="85" t="s">
        <v>749</v>
      </c>
      <c r="C1" s="85" t="s">
        <v>300</v>
      </c>
      <c r="D1" s="98" t="s">
        <v>767</v>
      </c>
    </row>
    <row r="2" spans="1:8">
      <c r="A2" s="82" t="s">
        <v>750</v>
      </c>
      <c r="B2" s="83" t="s">
        <v>449</v>
      </c>
      <c r="C2" s="92" t="s">
        <v>751</v>
      </c>
      <c r="D2" s="83" t="s">
        <v>752</v>
      </c>
      <c r="F2" s="76">
        <f>LEFT(B2,LEN(B2)-3)*IF(RIGHT(B2,2)="po",100,IF(RIGHT(B2,2)="pa",10,1))</f>
        <v>800</v>
      </c>
      <c r="G2" s="76">
        <f>IF(RIGHT(D2,2)="kg",LEFT(D2,LEN(D2)-3)*1000,LEFT(D2,LEN(D2)-2))</f>
        <v>210000</v>
      </c>
      <c r="H2" t="str">
        <f>""""&amp;A2&amp;""": {
 ""Name"" : """&amp;A2&amp;""",
 ""Speed"": "&amp;LEFT(C2,LEN(C2)-2)&amp;",
 ""ChargeCapacity"" : "&amp;G2&amp;",
 ""Price"" : "&amp;F2&amp;"
  }"</f>
        <v>"Âne ou mule": {
 "Name" : "Âne ou mule",
 "Speed": 12,
 "ChargeCapacity" : 210000,
 "Price" : 800
  }</v>
      </c>
    </row>
    <row r="3" spans="1:8">
      <c r="A3" s="80" t="s">
        <v>753</v>
      </c>
      <c r="B3" s="81" t="s">
        <v>81</v>
      </c>
      <c r="C3" s="93" t="s">
        <v>754</v>
      </c>
      <c r="D3" s="81" t="s">
        <v>755</v>
      </c>
      <c r="F3" s="76">
        <f t="shared" ref="F3:F8" si="0">LEFT(B3,LEN(B3)-3)*IF(RIGHT(B3,2)="po",100,IF(RIGHT(B3,2)="pa",10,1))</f>
        <v>5000</v>
      </c>
      <c r="G3" s="76">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82" t="s">
        <v>756</v>
      </c>
      <c r="B4" s="83" t="s">
        <v>367</v>
      </c>
      <c r="C4" s="92" t="s">
        <v>757</v>
      </c>
      <c r="D4" s="83" t="s">
        <v>758</v>
      </c>
      <c r="F4" s="76">
        <f t="shared" si="0"/>
        <v>40000</v>
      </c>
      <c r="G4" s="76">
        <f t="shared" si="1"/>
        <v>270000</v>
      </c>
      <c r="H4" t="str">
        <f t="shared" si="2"/>
        <v>"Cheval de guerre": {
 "Name" : "Cheval de guerre",
 "Speed": 18,
 "ChargeCapacity" : 270000,
 "Price" : 40000
  }</v>
      </c>
    </row>
    <row r="5" spans="1:8" ht="25.5">
      <c r="A5" s="80" t="s">
        <v>759</v>
      </c>
      <c r="B5" s="81" t="s">
        <v>114</v>
      </c>
      <c r="C5" s="93" t="s">
        <v>757</v>
      </c>
      <c r="D5" s="81" t="s">
        <v>755</v>
      </c>
      <c r="F5" s="76">
        <f t="shared" si="0"/>
        <v>7500</v>
      </c>
      <c r="G5" s="76">
        <f t="shared" si="1"/>
        <v>240000</v>
      </c>
      <c r="H5" t="str">
        <f t="shared" si="2"/>
        <v>"Cheval de selle": {
 "Name" : "Cheval de selle",
 "Speed": 18,
 "ChargeCapacity" : 240000,
 "Price" : 7500
  }</v>
      </c>
    </row>
    <row r="6" spans="1:8" ht="25.5">
      <c r="A6" s="82" t="s">
        <v>760</v>
      </c>
      <c r="B6" s="83" t="s">
        <v>81</v>
      </c>
      <c r="C6" s="92" t="s">
        <v>751</v>
      </c>
      <c r="D6" s="83" t="s">
        <v>758</v>
      </c>
      <c r="F6" s="76">
        <f t="shared" si="0"/>
        <v>5000</v>
      </c>
      <c r="G6" s="76">
        <f t="shared" si="1"/>
        <v>270000</v>
      </c>
      <c r="H6" t="str">
        <f t="shared" si="2"/>
        <v>"Cheval de trait": {
 "Name" : "Cheval de trait",
 "Speed": 12,
 "ChargeCapacity" : 270000,
 "Price" : 5000
  }</v>
      </c>
    </row>
    <row r="7" spans="1:8">
      <c r="A7" s="80" t="s">
        <v>761</v>
      </c>
      <c r="B7" s="81" t="s">
        <v>381</v>
      </c>
      <c r="C7" s="93" t="s">
        <v>751</v>
      </c>
      <c r="D7" s="81" t="s">
        <v>762</v>
      </c>
      <c r="F7" s="76">
        <f t="shared" si="0"/>
        <v>20000</v>
      </c>
      <c r="G7" s="76">
        <f t="shared" si="1"/>
        <v>660000</v>
      </c>
      <c r="H7" t="str">
        <f t="shared" si="2"/>
        <v>"Éléphant": {
 "Name" : "Éléphant",
 "Speed": 12,
 "ChargeCapacity" : 660000,
 "Price" : 20000
  }</v>
      </c>
    </row>
    <row r="8" spans="1:8">
      <c r="A8" s="82" t="s">
        <v>763</v>
      </c>
      <c r="B8" s="83" t="s">
        <v>61</v>
      </c>
      <c r="C8" s="92" t="s">
        <v>751</v>
      </c>
      <c r="D8" s="83" t="s">
        <v>764</v>
      </c>
      <c r="F8" s="76">
        <f t="shared" si="0"/>
        <v>2500</v>
      </c>
      <c r="G8" s="76">
        <f t="shared" si="1"/>
        <v>95000</v>
      </c>
      <c r="H8" t="str">
        <f t="shared" si="2"/>
        <v>"Molosse": {
 "Name" : "Molosse",
 "Speed": 12,
 "ChargeCapacity" : 95000,
 "Price" : 2500
  }</v>
      </c>
    </row>
    <row r="9" spans="1:8">
      <c r="A9" s="80" t="s">
        <v>765</v>
      </c>
      <c r="B9" s="81" t="s">
        <v>95</v>
      </c>
      <c r="C9" s="93" t="s">
        <v>751</v>
      </c>
      <c r="D9" s="81" t="s">
        <v>766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85" t="s">
        <v>768</v>
      </c>
      <c r="B1" s="85" t="s">
        <v>15</v>
      </c>
      <c r="C1" s="85" t="s">
        <v>749</v>
      </c>
      <c r="D1" s="85" t="s">
        <v>300</v>
      </c>
    </row>
    <row r="2" spans="1:8">
      <c r="A2" s="82" t="s">
        <v>769</v>
      </c>
      <c r="B2" s="82" t="s">
        <v>770</v>
      </c>
      <c r="C2" s="83" t="s">
        <v>81</v>
      </c>
      <c r="D2" s="83" t="s">
        <v>771</v>
      </c>
      <c r="F2" s="76">
        <f t="shared" ref="F2:F7" si="0">LEFT(C2,LEN(C2)-3)*IF(RIGHT(C2,2)="po",100,IF(RIGHT(C2,2)="pa",10,1))</f>
        <v>5000</v>
      </c>
      <c r="G2" s="76">
        <f t="shared" ref="G2:G7" si="1">IF(RIGHT(D2,4)="km/h",LEFT(D2,LEN(D2)-5)*1000,LEFT(D2,LEN(D2)-2))</f>
        <v>2250</v>
      </c>
      <c r="H2" t="str">
        <f t="shared" ref="H2:H7" si="2">""""&amp;A2&amp;""": {
 ""Name"" : """&amp;A2&amp;""",
 ""OV"" : """&amp;B2&amp;""",
 ""Speed"": """&amp;D2&amp;""",
 ""Price"" : "&amp;F2&amp;"
  }"</f>
        <v>"Barque": {
 "Name" : "Barque",
 "OV" : "Rowboat",
 "Speed": "2,25 km/h",
 "Price" : 5000
  }</v>
      </c>
    </row>
    <row r="3" spans="1:8" ht="25.5">
      <c r="A3" s="80" t="s">
        <v>772</v>
      </c>
      <c r="B3" s="80" t="s">
        <v>773</v>
      </c>
      <c r="C3" s="81" t="s">
        <v>774</v>
      </c>
      <c r="D3" s="81" t="s">
        <v>775</v>
      </c>
      <c r="F3" s="76">
        <f t="shared" si="0"/>
        <v>300000</v>
      </c>
      <c r="G3" s="76">
        <f t="shared" si="1"/>
        <v>1500</v>
      </c>
      <c r="H3" t="str">
        <f t="shared" si="2"/>
        <v>"Bateau à fond plat": {
 "Name" : "Bateau à fond plat",
 "OV" : "Keelboat",
 "Speed": "1,5 km/h",
 "Price" : 300000
  }</v>
      </c>
    </row>
    <row r="4" spans="1:8" ht="25.5">
      <c r="A4" s="82" t="s">
        <v>776</v>
      </c>
      <c r="B4" s="82" t="s">
        <v>777</v>
      </c>
      <c r="C4" s="83" t="s">
        <v>778</v>
      </c>
      <c r="D4" s="83" t="s">
        <v>779</v>
      </c>
      <c r="F4" s="76">
        <f t="shared" si="0"/>
        <v>1000000</v>
      </c>
      <c r="G4" s="76">
        <f t="shared" si="1"/>
        <v>3000</v>
      </c>
      <c r="H4" t="str">
        <f t="shared" si="2"/>
        <v>"Bateau à voiles": {
 "Name" : "Bateau à voiles",
 "OV" : "Sailing ship",
 "Speed": "3 km/h",
 "Price" : 1000000
  }</v>
      </c>
    </row>
    <row r="5" spans="1:8">
      <c r="A5" s="80" t="s">
        <v>780</v>
      </c>
      <c r="B5" s="80" t="s">
        <v>781</v>
      </c>
      <c r="C5" s="81" t="s">
        <v>778</v>
      </c>
      <c r="D5" s="81" t="s">
        <v>782</v>
      </c>
      <c r="F5" s="76">
        <f t="shared" si="0"/>
        <v>1000000</v>
      </c>
      <c r="G5" s="76">
        <f t="shared" si="1"/>
        <v>4500</v>
      </c>
      <c r="H5" t="str">
        <f t="shared" si="2"/>
        <v>"Drakkar": {
 "Name" : "Drakkar",
 "OV" : "Longship",
 "Speed": "4,5 km/h",
 "Price" : 1000000
  }</v>
      </c>
    </row>
    <row r="6" spans="1:8">
      <c r="A6" s="82" t="s">
        <v>783</v>
      </c>
      <c r="B6" s="82" t="s">
        <v>784</v>
      </c>
      <c r="C6" s="83" t="s">
        <v>785</v>
      </c>
      <c r="D6" s="83" t="s">
        <v>786</v>
      </c>
      <c r="F6" s="76">
        <f t="shared" si="0"/>
        <v>3000000</v>
      </c>
      <c r="G6" s="76">
        <f t="shared" si="1"/>
        <v>6000</v>
      </c>
      <c r="H6" t="str">
        <f t="shared" si="2"/>
        <v>"Galère": {
 "Name" : "Galère",
 "OV" : "Galley",
 "Speed": "6 km/h",
 "Price" : 3000000
  }</v>
      </c>
    </row>
    <row r="7" spans="1:8" ht="25.5">
      <c r="A7" s="80" t="s">
        <v>787</v>
      </c>
      <c r="B7" s="80" t="s">
        <v>788</v>
      </c>
      <c r="C7" s="81" t="s">
        <v>789</v>
      </c>
      <c r="D7" s="81" t="s">
        <v>790</v>
      </c>
      <c r="F7" s="76">
        <f t="shared" si="0"/>
        <v>2500000</v>
      </c>
      <c r="G7" s="76">
        <f t="shared" si="1"/>
        <v>3750</v>
      </c>
      <c r="H7" t="str">
        <f t="shared" si="2"/>
        <v>"Navire de guerre": {
 "Name" : "Navire de guerre",
 "OV" : "Warship",
 "Speed": "3,75 km/h",
 "Price" : 2500000
  }</v>
      </c>
    </row>
    <row r="8" spans="1:8">
      <c r="F8" s="76"/>
      <c r="G8" s="76"/>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2"/>
  <sheetViews>
    <sheetView topLeftCell="A166" workbookViewId="0">
      <selection activeCell="E174" sqref="E174"/>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85" t="s">
        <v>389</v>
      </c>
      <c r="B1" s="85" t="s">
        <v>15</v>
      </c>
      <c r="C1" s="85" t="s">
        <v>18</v>
      </c>
      <c r="D1" s="85" t="s">
        <v>17</v>
      </c>
    </row>
    <row r="2" spans="1:14" s="90" customFormat="1">
      <c r="A2" s="79" t="s">
        <v>390</v>
      </c>
      <c r="B2" s="79" t="s">
        <v>391</v>
      </c>
      <c r="C2" s="94"/>
      <c r="D2" s="94"/>
      <c r="E2" s="90" t="s">
        <v>476</v>
      </c>
      <c r="H2" s="90" t="str">
        <f>""""&amp;E2&amp;""":  {""Code"": """&amp;E2&amp;""", ""Name"": """&amp;A2&amp;""", ""OV"": """&amp;B2&amp;"""}"</f>
        <v>"MUSIC":  {"Code": "MUSIC", "Name": "Instruments de musique", "OV": "Musical instrument"}</v>
      </c>
    </row>
    <row r="3" spans="1:14">
      <c r="A3" s="80" t="s">
        <v>392</v>
      </c>
      <c r="B3" s="80" t="s">
        <v>393</v>
      </c>
      <c r="C3" s="81" t="s">
        <v>29</v>
      </c>
      <c r="D3" s="81" t="s">
        <v>28</v>
      </c>
      <c r="E3" s="41" t="s">
        <v>476</v>
      </c>
      <c r="F3" s="76">
        <f t="shared" ref="F3:F12" si="0">LEFT(C3,LEN(C3)-3)*IF(RIGHT(C3,2)="po",100,IF(RIGHT(C3,2)="pa",10,1))</f>
        <v>200</v>
      </c>
      <c r="G3" s="76" t="str">
        <f t="shared" ref="G3:G12" si="1">IF(RIGHT(D3,2)="kg",LEFT(D3,LEN(D3)-3)*1000,LEFT(D3,LEN(D3)-2))</f>
        <v>500</v>
      </c>
      <c r="H3" s="90"/>
      <c r="I3" t="str">
        <f>""""&amp;RIGHT(A3,LEN(A3)-2)&amp;""": {
 ""Name"" : """&amp;RIGHT(A3,LEN(A3)-2)&amp;""",
 ""OV"" : """&amp;B3&amp;""",
 ""Category"": """&amp;E3&amp;""",
 ""Weight"" : "&amp;G3&amp;",
 ""Price"" : "&amp;F3&amp;"
  }"</f>
        <v>"Chalemie": {
 "Name" : "Chalemie",
 "OV" : "  Shawm",
 "Category": "MUSIC",
 "Weight" : 500,
 "Price" : 200
  }</v>
      </c>
      <c r="J3" s="41"/>
      <c r="K3" s="41"/>
      <c r="L3" s="41"/>
      <c r="M3" s="41"/>
      <c r="N3" s="41"/>
    </row>
    <row r="4" spans="1:14">
      <c r="A4" s="82" t="s">
        <v>394</v>
      </c>
      <c r="B4" s="82" t="s">
        <v>395</v>
      </c>
      <c r="C4" s="83" t="s">
        <v>396</v>
      </c>
      <c r="D4" s="83" t="s">
        <v>33</v>
      </c>
      <c r="E4" s="41" t="s">
        <v>476</v>
      </c>
      <c r="F4" s="76">
        <f t="shared" si="0"/>
        <v>300</v>
      </c>
      <c r="G4" s="76">
        <f t="shared" si="1"/>
        <v>1000</v>
      </c>
      <c r="H4" s="90"/>
      <c r="I4" t="str">
        <f t="shared" ref="I4:I12" si="2">""""&amp;RIGHT(A4,LEN(A4)-2)&amp;""": {
 ""Name"" : """&amp;RIGHT(A4,LEN(A4)-2)&amp;""",
 ""OV"" : """&amp;B4&amp;""",
 ""Category"": """&amp;E4&amp;""",
 ""Weight"" : "&amp;G4&amp;",
 ""Price"" : "&amp;F4&amp;"
  }"</f>
        <v>"Cor": {
 "Name" : "Cor",
 "OV" : "  Horn",
 "Category": "MUSIC",
 "Weight" : 1000,
 "Price" : 300
  }</v>
      </c>
      <c r="J4" s="41"/>
      <c r="K4" s="41"/>
      <c r="L4" s="41"/>
      <c r="M4" s="41"/>
      <c r="N4" s="41"/>
    </row>
    <row r="5" spans="1:14">
      <c r="A5" s="80" t="s">
        <v>397</v>
      </c>
      <c r="B5" s="80" t="s">
        <v>398</v>
      </c>
      <c r="C5" s="81" t="s">
        <v>95</v>
      </c>
      <c r="D5" s="81" t="s">
        <v>76</v>
      </c>
      <c r="E5" s="41" t="s">
        <v>476</v>
      </c>
      <c r="F5" s="76">
        <f t="shared" si="0"/>
        <v>3000</v>
      </c>
      <c r="G5" s="76">
        <f t="shared" si="1"/>
        <v>3000</v>
      </c>
      <c r="H5" s="90"/>
      <c r="I5" t="str">
        <f t="shared" si="2"/>
        <v>"Cornemuse": {
 "Name" : "Cornemuse",
 "OV" : "  Bagpipes",
 "Category": "MUSIC",
 "Weight" : 3000,
 "Price" : 3000
  }</v>
      </c>
      <c r="J5" s="41"/>
      <c r="K5" s="41"/>
      <c r="L5" s="41"/>
      <c r="M5" s="41"/>
      <c r="N5" s="41"/>
    </row>
    <row r="6" spans="1:14">
      <c r="A6" s="82" t="s">
        <v>399</v>
      </c>
      <c r="B6" s="82" t="s">
        <v>400</v>
      </c>
      <c r="C6" s="83" t="s">
        <v>29</v>
      </c>
      <c r="D6" s="83" t="s">
        <v>28</v>
      </c>
      <c r="E6" s="41" t="s">
        <v>476</v>
      </c>
      <c r="F6" s="76">
        <f t="shared" si="0"/>
        <v>200</v>
      </c>
      <c r="G6" s="76" t="str">
        <f t="shared" si="1"/>
        <v>500</v>
      </c>
      <c r="H6" s="90"/>
      <c r="I6" t="str">
        <f t="shared" si="2"/>
        <v>"Flûte": {
 "Name" : "Flûte",
 "OV" : "  Flute ",
 "Category": "MUSIC",
 "Weight" : 500,
 "Price" : 200
  }</v>
      </c>
      <c r="J6" s="41"/>
      <c r="K6" s="41"/>
      <c r="L6" s="41"/>
      <c r="M6" s="41"/>
      <c r="N6" s="41"/>
    </row>
    <row r="7" spans="1:14">
      <c r="A7" s="80" t="s">
        <v>401</v>
      </c>
      <c r="B7" s="80" t="s">
        <v>402</v>
      </c>
      <c r="C7" s="81" t="s">
        <v>403</v>
      </c>
      <c r="D7" s="81" t="s">
        <v>33</v>
      </c>
      <c r="E7" s="41" t="s">
        <v>476</v>
      </c>
      <c r="F7" s="76">
        <f t="shared" si="0"/>
        <v>1200</v>
      </c>
      <c r="G7" s="76">
        <f t="shared" si="1"/>
        <v>1000</v>
      </c>
      <c r="H7" s="90"/>
      <c r="I7" t="str">
        <f t="shared" si="2"/>
        <v>"Flûte de pan": {
 "Name" : "Flûte de pan",
 "OV" : "  Pan flute",
 "Category": "MUSIC",
 "Weight" : 1000,
 "Price" : 1200
  }</v>
      </c>
      <c r="J7" s="41"/>
      <c r="K7" s="41"/>
      <c r="L7" s="41"/>
      <c r="M7" s="41"/>
      <c r="N7" s="41"/>
    </row>
    <row r="8" spans="1:14">
      <c r="A8" s="82" t="s">
        <v>404</v>
      </c>
      <c r="B8" s="82" t="s">
        <v>405</v>
      </c>
      <c r="C8" s="83" t="s">
        <v>406</v>
      </c>
      <c r="D8" s="83" t="s">
        <v>33</v>
      </c>
      <c r="E8" s="41" t="s">
        <v>476</v>
      </c>
      <c r="F8" s="76">
        <f t="shared" si="0"/>
        <v>3500</v>
      </c>
      <c r="G8" s="76">
        <f t="shared" si="1"/>
        <v>1000</v>
      </c>
      <c r="H8" s="90"/>
      <c r="I8" t="str">
        <f t="shared" si="2"/>
        <v>"Luth": {
 "Name" : "Luth",
 "OV" : "  Lute",
 "Category": "MUSIC",
 "Weight" : 1000,
 "Price" : 3500
  }</v>
      </c>
      <c r="J8" s="41"/>
      <c r="K8" s="41"/>
      <c r="L8" s="41"/>
      <c r="M8" s="41"/>
      <c r="N8" s="41"/>
    </row>
    <row r="9" spans="1:14">
      <c r="A9" s="80" t="s">
        <v>407</v>
      </c>
      <c r="B9" s="80" t="s">
        <v>407</v>
      </c>
      <c r="C9" s="81" t="s">
        <v>95</v>
      </c>
      <c r="D9" s="81" t="s">
        <v>33</v>
      </c>
      <c r="E9" s="41" t="s">
        <v>476</v>
      </c>
      <c r="F9" s="76">
        <f t="shared" si="0"/>
        <v>3000</v>
      </c>
      <c r="G9" s="76">
        <f t="shared" si="1"/>
        <v>1000</v>
      </c>
      <c r="H9" s="90"/>
      <c r="I9" t="str">
        <f t="shared" si="2"/>
        <v>"Lyre": {
 "Name" : "Lyre",
 "OV" : "  Lyre",
 "Category": "MUSIC",
 "Weight" : 1000,
 "Price" : 3000
  }</v>
      </c>
      <c r="J9" s="41"/>
      <c r="K9" s="41"/>
      <c r="L9" s="41"/>
      <c r="M9" s="41"/>
      <c r="N9" s="41"/>
    </row>
    <row r="10" spans="1:14">
      <c r="A10" s="82" t="s">
        <v>408</v>
      </c>
      <c r="B10" s="82" t="s">
        <v>409</v>
      </c>
      <c r="C10" s="83" t="s">
        <v>410</v>
      </c>
      <c r="D10" s="83" t="s">
        <v>45</v>
      </c>
      <c r="E10" s="41" t="s">
        <v>476</v>
      </c>
      <c r="F10" s="76">
        <f t="shared" si="0"/>
        <v>600</v>
      </c>
      <c r="G10" s="76">
        <f t="shared" si="1"/>
        <v>1500</v>
      </c>
      <c r="H10" s="90"/>
      <c r="I10" t="str">
        <f t="shared" si="2"/>
        <v>"Tambour": {
 "Name" : "Tambour",
 "OV" : "  Drum",
 "Category": "MUSIC",
 "Weight" : 1500,
 "Price" : 600
  }</v>
      </c>
      <c r="J10" s="41"/>
      <c r="K10" s="41"/>
      <c r="L10" s="41"/>
      <c r="M10" s="41"/>
      <c r="N10" s="41"/>
    </row>
    <row r="11" spans="1:14">
      <c r="A11" s="80" t="s">
        <v>411</v>
      </c>
      <c r="B11" s="80" t="s">
        <v>412</v>
      </c>
      <c r="C11" s="81" t="s">
        <v>61</v>
      </c>
      <c r="D11" s="81" t="s">
        <v>53</v>
      </c>
      <c r="E11" s="41" t="s">
        <v>476</v>
      </c>
      <c r="F11" s="76">
        <f t="shared" si="0"/>
        <v>2500</v>
      </c>
      <c r="G11" s="76">
        <f t="shared" si="1"/>
        <v>5000</v>
      </c>
      <c r="H11" s="90"/>
      <c r="I11" t="str">
        <f t="shared" si="2"/>
        <v>"Tympanon": {
 "Name" : "Tympanon",
 "OV" : "  Dulcimer",
 "Category": "MUSIC",
 "Weight" : 5000,
 "Price" : 2500
  }</v>
      </c>
      <c r="J11" s="41"/>
      <c r="K11" s="41"/>
      <c r="L11" s="41"/>
      <c r="M11" s="41"/>
      <c r="N11" s="41"/>
    </row>
    <row r="12" spans="1:14">
      <c r="A12" s="82" t="s">
        <v>413</v>
      </c>
      <c r="B12" s="82" t="s">
        <v>414</v>
      </c>
      <c r="C12" s="83" t="s">
        <v>95</v>
      </c>
      <c r="D12" s="83" t="s">
        <v>28</v>
      </c>
      <c r="E12" s="41" t="s">
        <v>476</v>
      </c>
      <c r="F12" s="76">
        <f t="shared" si="0"/>
        <v>3000</v>
      </c>
      <c r="G12" s="76" t="str">
        <f t="shared" si="1"/>
        <v>500</v>
      </c>
      <c r="H12" s="90"/>
      <c r="I12" t="str">
        <f t="shared" si="2"/>
        <v>"Viole": {
 "Name" : "Viole",
 "OV" : "  Viol",
 "Category": "MUSIC",
 "Weight" : 500,
 "Price" : 3000
  }</v>
      </c>
      <c r="J12" s="41"/>
      <c r="K12" s="41"/>
      <c r="L12" s="41"/>
      <c r="M12" s="41"/>
      <c r="N12" s="41"/>
    </row>
    <row r="13" spans="1:14" s="90" customFormat="1">
      <c r="A13" s="84" t="s">
        <v>415</v>
      </c>
      <c r="B13" s="84" t="s">
        <v>416</v>
      </c>
      <c r="C13" s="78"/>
      <c r="D13" s="78"/>
      <c r="E13" s="90" t="s">
        <v>477</v>
      </c>
      <c r="F13" s="76"/>
      <c r="G13" s="76"/>
      <c r="H13" s="90" t="str">
        <f>""""&amp;E13&amp;""":  {""Code"": """&amp;E13&amp;""", ""Name"": """&amp;A13&amp;""", ""OV"": """&amp;B13&amp;"""}"</f>
        <v>"GAME":  {"Code": "GAME", "Name": "Jeux", "OV": "Gaming set"}</v>
      </c>
      <c r="I13"/>
    </row>
    <row r="14" spans="1:14">
      <c r="A14" s="82" t="s">
        <v>417</v>
      </c>
      <c r="B14" s="82" t="s">
        <v>418</v>
      </c>
      <c r="C14" s="83" t="s">
        <v>34</v>
      </c>
      <c r="D14" s="92" t="s">
        <v>298</v>
      </c>
      <c r="E14" s="41" t="s">
        <v>477</v>
      </c>
      <c r="F14" s="76">
        <f>LEFT(C14,LEN(C14)-3)*IF(RIGHT(C14,2)="po",100,IF(RIGHT(C14,2)="pa",10,1))</f>
        <v>10</v>
      </c>
      <c r="G14" s="76" t="str">
        <f>IF(RIGHT(D14,2)="kg",LEFT(D14,LEN(D14)-3)*1000,LEFT(D14,LEN(D14)-2))</f>
        <v>0</v>
      </c>
      <c r="H14" s="90"/>
      <c r="I14" t="str">
        <f>""""&amp;RIGHT(A14,LEN(A14)-2)&amp;""": {
 ""Name"" : """&amp;RIGHT(A14,LEN(A14)-2)&amp;""",
 ""OV"" : """&amp;B14&amp;""",
 ""Category"": """&amp;E14&amp;""",
 ""Weight"" : "&amp;G14&amp;",
 ""Price"" : "&amp;F14&amp;"
  }"</f>
        <v>"Dés": {
 "Name" : "Dés",
 "OV" : "  Dice set",
 "Category": "GAME",
 "Weight" : 0,
 "Price" : 10
  }</v>
      </c>
      <c r="J14" s="41"/>
      <c r="K14" s="41"/>
      <c r="L14" s="41"/>
      <c r="M14" s="41"/>
      <c r="N14" s="41"/>
    </row>
    <row r="15" spans="1:14">
      <c r="A15" s="80" t="s">
        <v>419</v>
      </c>
      <c r="B15" s="80" t="s">
        <v>420</v>
      </c>
      <c r="C15" s="81" t="s">
        <v>46</v>
      </c>
      <c r="D15" s="81" t="s">
        <v>421</v>
      </c>
      <c r="E15" s="41" t="s">
        <v>477</v>
      </c>
      <c r="F15" s="76">
        <f>LEFT(C15,LEN(C15)-3)*IF(RIGHT(C15,2)="po",100,IF(RIGHT(C15,2)="pa",10,1))</f>
        <v>100</v>
      </c>
      <c r="G15" s="76" t="str">
        <f>IF(RIGHT(D15,2)="kg",LEFT(D15,LEN(D15)-3)*1000,LEFT(D15,LEN(D15)-2))</f>
        <v>250</v>
      </c>
      <c r="H15" s="90"/>
      <c r="I15" t="str">
        <f t="shared" ref="I15:I17" si="3">""""&amp;RIGHT(A15,LEN(A15)-2)&amp;""": {
 ""Name"" : """&amp;RIGHT(A15,LEN(A15)-2)&amp;""",
 ""OV"" : """&amp;B15&amp;""",
 ""Category"": """&amp;E15&amp;""",
 ""Weight"" : "&amp;G15&amp;",
 ""Price"" : "&amp;F15&amp;"
  }"</f>
        <v>"Jeu d'échecs draconiques": {
 "Name" : "Jeu d'échecs draconiques",
 "OV" : "  Dragonchess set ",
 "Category": "GAME",
 "Weight" : 250,
 "Price" : 100
  }</v>
      </c>
      <c r="J15" s="41"/>
      <c r="K15" s="41"/>
      <c r="L15" s="41"/>
      <c r="M15" s="41"/>
      <c r="N15" s="41"/>
    </row>
    <row r="16" spans="1:14">
      <c r="A16" s="82" t="s">
        <v>422</v>
      </c>
      <c r="B16" s="82" t="s">
        <v>423</v>
      </c>
      <c r="C16" s="83" t="s">
        <v>42</v>
      </c>
      <c r="D16" s="92" t="s">
        <v>298</v>
      </c>
      <c r="E16" s="41" t="s">
        <v>477</v>
      </c>
      <c r="F16" s="76">
        <f>LEFT(C16,LEN(C16)-3)*IF(RIGHT(C16,2)="po",100,IF(RIGHT(C16,2)="pa",10,1))</f>
        <v>50</v>
      </c>
      <c r="G16" s="76" t="str">
        <f>IF(RIGHT(D16,2)="kg",LEFT(D16,LEN(D16)-3)*1000,LEFT(D16,LEN(D16)-2))</f>
        <v>0</v>
      </c>
      <c r="H16" s="90"/>
      <c r="I16" t="str">
        <f t="shared" si="3"/>
        <v>"Jeu de cartes": {
 "Name" : "Jeu de cartes",
 "OV" : "  Playing card set",
 "Category": "GAME",
 "Weight" : 0,
 "Price" : 50
  }</v>
      </c>
      <c r="J16" s="41"/>
      <c r="K16" s="41"/>
      <c r="L16" s="41"/>
      <c r="M16" s="41"/>
      <c r="N16" s="41"/>
    </row>
    <row r="17" spans="1:14" ht="25.5">
      <c r="A17" s="80" t="s">
        <v>424</v>
      </c>
      <c r="B17" s="80" t="s">
        <v>425</v>
      </c>
      <c r="C17" s="81" t="s">
        <v>46</v>
      </c>
      <c r="D17" s="93" t="s">
        <v>298</v>
      </c>
      <c r="E17" s="41" t="s">
        <v>477</v>
      </c>
      <c r="F17" s="76">
        <f>LEFT(C17,LEN(C17)-3)*IF(RIGHT(C17,2)="po",100,IF(RIGHT(C17,2)="pa",10,1))</f>
        <v>100</v>
      </c>
      <c r="G17" s="76" t="str">
        <f>IF(RIGHT(D17,2)="kg",LEFT(D17,LEN(D17)-3)*1000,LEFT(D17,LEN(D17)-2))</f>
        <v>0</v>
      </c>
      <c r="H17" s="90"/>
      <c r="I17" t="str">
        <f t="shared" si="3"/>
        <v>"Jeu des Dragons": {
 "Name" : "Jeu des Dragons",
 "OV" : "  Three-Dragon Ante set",
 "Category": "GAME",
 "Weight" : 0,
 "Price" : 100
  }</v>
      </c>
      <c r="J17" s="41"/>
      <c r="K17" s="41"/>
      <c r="L17" s="41"/>
      <c r="M17" s="41"/>
      <c r="N17" s="41"/>
    </row>
    <row r="18" spans="1:14" s="90" customFormat="1">
      <c r="A18" s="78" t="s">
        <v>473</v>
      </c>
      <c r="B18" s="78" t="s">
        <v>473</v>
      </c>
      <c r="C18" s="95"/>
      <c r="D18" s="96"/>
      <c r="E18" s="90" t="s">
        <v>478</v>
      </c>
      <c r="F18" s="76"/>
      <c r="G18" s="76"/>
      <c r="H18" s="90" t="str">
        <f>""""&amp;E18&amp;""":  {""Code"": """&amp;E18&amp;""", ""Name"": """&amp;A18&amp;""", ""OV"": """&amp;B18&amp;"""}"</f>
        <v>"KIT":  {"Code": "KIT", "Name": "Kits", "OV": "Kits"}</v>
      </c>
      <c r="I18"/>
    </row>
    <row r="19" spans="1:14">
      <c r="A19" s="82" t="s">
        <v>488</v>
      </c>
      <c r="B19" s="82" t="s">
        <v>426</v>
      </c>
      <c r="C19" s="83" t="s">
        <v>81</v>
      </c>
      <c r="D19" s="83" t="s">
        <v>33</v>
      </c>
      <c r="E19" s="41" t="s">
        <v>478</v>
      </c>
      <c r="F19" s="76">
        <f>LEFT(C19,LEN(C19)-3)*IF(RIGHT(C19,2)="po",100,IF(RIGHT(C19,2)="pa",10,1))</f>
        <v>5000</v>
      </c>
      <c r="G19" s="76">
        <f>IF(RIGHT(D19,2)="kg",LEFT(D19,LEN(D19)-3)*1000,LEFT(D19,LEN(D19)-2))</f>
        <v>1000</v>
      </c>
      <c r="H19" s="90"/>
      <c r="I19" t="str">
        <f>""""&amp;RIGHT(A19,LEN(A19)-2)&amp;""": {
 ""Name"" : """&amp;RIGHT(A19,LEN(A19)-2)&amp;""",
 ""OV"" : """&amp;B19&amp;""",
 ""Category"": """&amp;E19&amp;""",
 ""Weight"" : "&amp;G19&amp;",
 ""Price"" : "&amp;F19&amp;"
  }"</f>
        <v>"Kit d'empoisonneur": {
 "Name" : "Kit d'empoisonneur",
 "OV" : "Poisoner's kit ",
 "Category": "KIT",
 "Weight" : 1000,
 "Price" : 5000
  }</v>
      </c>
      <c r="J19" s="41"/>
      <c r="K19" s="41"/>
      <c r="L19" s="41"/>
      <c r="M19" s="41"/>
      <c r="N19" s="41"/>
    </row>
    <row r="20" spans="1:14">
      <c r="A20" s="80" t="s">
        <v>487</v>
      </c>
      <c r="B20" s="80" t="s">
        <v>427</v>
      </c>
      <c r="C20" s="81" t="s">
        <v>38</v>
      </c>
      <c r="D20" s="81" t="s">
        <v>45</v>
      </c>
      <c r="E20" s="41" t="s">
        <v>478</v>
      </c>
      <c r="F20" s="76">
        <f>LEFT(C20,LEN(C20)-3)*IF(RIGHT(C20,2)="po",100,IF(RIGHT(C20,2)="pa",10,1))</f>
        <v>500</v>
      </c>
      <c r="G20" s="76">
        <f>IF(RIGHT(D20,2)="kg",LEFT(D20,LEN(D20)-3)*1000,LEFT(D20,LEN(D20)-2))</f>
        <v>1500</v>
      </c>
      <c r="H20" s="90"/>
      <c r="I20" t="str">
        <f t="shared" ref="I20:I22" si="4">""""&amp;RIGHT(A20,LEN(A20)-2)&amp;""": {
 ""Name"" : """&amp;RIGHT(A20,LEN(A20)-2)&amp;""",
 ""OV"" : """&amp;B20&amp;""",
 ""Category"": """&amp;E20&amp;""",
 ""Weight"" : "&amp;G20&amp;",
 ""Price"" : "&amp;F20&amp;"
  }"</f>
        <v>"Kit d'herboriste": {
 "Name" : "Kit d'herboriste",
 "OV" : "Herbalism kit ",
 "Category": "KIT",
 "Weight" : 1500,
 "Price" : 500
  }</v>
      </c>
      <c r="J20" s="41"/>
      <c r="K20" s="41"/>
      <c r="L20" s="41"/>
      <c r="M20" s="41"/>
      <c r="N20" s="41"/>
    </row>
    <row r="21" spans="1:14">
      <c r="A21" s="82" t="s">
        <v>486</v>
      </c>
      <c r="B21" s="82" t="s">
        <v>428</v>
      </c>
      <c r="C21" s="83" t="s">
        <v>87</v>
      </c>
      <c r="D21" s="83" t="s">
        <v>60</v>
      </c>
      <c r="E21" s="41" t="s">
        <v>478</v>
      </c>
      <c r="F21" s="76">
        <f>LEFT(C21,LEN(C21)-3)*IF(RIGHT(C21,2)="po",100,IF(RIGHT(C21,2)="pa",10,1))</f>
        <v>1500</v>
      </c>
      <c r="G21" s="76">
        <f>IF(RIGHT(D21,2)="kg",LEFT(D21,LEN(D21)-3)*1000,LEFT(D21,LEN(D21)-2))</f>
        <v>2500</v>
      </c>
      <c r="H21" s="90"/>
      <c r="I21" t="str">
        <f t="shared" si="4"/>
        <v>"Kit de contrefaçon": {
 "Name" : "Kit de contrefaçon",
 "OV" : "Forgery kit ",
 "Category": "KIT",
 "Weight" : 2500,
 "Price" : 1500
  }</v>
      </c>
      <c r="J21" s="41"/>
      <c r="K21" s="41"/>
      <c r="L21" s="41"/>
      <c r="M21" s="41"/>
      <c r="N21" s="41"/>
    </row>
    <row r="22" spans="1:14">
      <c r="A22" s="80" t="s">
        <v>485</v>
      </c>
      <c r="B22" s="80" t="s">
        <v>429</v>
      </c>
      <c r="C22" s="81" t="s">
        <v>61</v>
      </c>
      <c r="D22" s="81" t="s">
        <v>45</v>
      </c>
      <c r="E22" s="41" t="s">
        <v>478</v>
      </c>
      <c r="F22" s="76">
        <f>LEFT(C22,LEN(C22)-3)*IF(RIGHT(C22,2)="po",100,IF(RIGHT(C22,2)="pa",10,1))</f>
        <v>2500</v>
      </c>
      <c r="G22" s="76">
        <f>IF(RIGHT(D22,2)="kg",LEFT(D22,LEN(D22)-3)*1000,LEFT(D22,LEN(D22)-2))</f>
        <v>1500</v>
      </c>
      <c r="H22" s="90"/>
      <c r="I22" t="str">
        <f t="shared" si="4"/>
        <v>"Kit de déguisement": {
 "Name" : "Kit de déguisement",
 "OV" : "Disguise kit ",
 "Category": "KIT",
 "Weight" : 1500,
 "Price" : 2500
  }</v>
      </c>
      <c r="J22" s="41"/>
      <c r="K22" s="41"/>
      <c r="L22" s="41"/>
      <c r="M22" s="41"/>
      <c r="N22" s="41"/>
    </row>
    <row r="23" spans="1:14" s="90" customFormat="1">
      <c r="A23" s="79" t="s">
        <v>430</v>
      </c>
      <c r="B23" s="79" t="s">
        <v>431</v>
      </c>
      <c r="C23" s="94"/>
      <c r="D23" s="94"/>
      <c r="E23" s="90" t="s">
        <v>479</v>
      </c>
      <c r="F23" s="76"/>
      <c r="G23" s="76"/>
      <c r="H23" s="90" t="str">
        <f>""""&amp;E23&amp;""":  {""Code"": """&amp;E23&amp;""", ""Name"": """&amp;A23&amp;""", ""OV"": """&amp;B23&amp;"""}"</f>
        <v>"ARTISAN":  {"Code": "ARTISAN", "Name": "Outils d'artisan", "OV": "Artisan's tools"}</v>
      </c>
      <c r="I23"/>
    </row>
    <row r="24" spans="1:14">
      <c r="A24" s="80" t="s">
        <v>432</v>
      </c>
      <c r="B24" s="80" t="s">
        <v>433</v>
      </c>
      <c r="C24" s="81" t="s">
        <v>81</v>
      </c>
      <c r="D24" s="81" t="s">
        <v>348</v>
      </c>
      <c r="E24" s="41" t="s">
        <v>479</v>
      </c>
      <c r="F24" s="76">
        <f t="shared" ref="F24:F42" si="5">LEFT(C24,LEN(C24)-3)*IF(RIGHT(C24,2)="po",100,IF(RIGHT(C24,2)="pa",10,1))</f>
        <v>5000</v>
      </c>
      <c r="G24" s="76">
        <f t="shared" ref="G24:G42" si="6">IF(RIGHT(D24,2)="kg",LEFT(D24,LEN(D24)-3)*1000,LEFT(D24,LEN(D24)-2))</f>
        <v>4000</v>
      </c>
      <c r="H24" s="90"/>
      <c r="I24" t="str">
        <f>""""&amp;RIGHT(A24,LEN(A24)-2)&amp;""": {
 ""Name"" : """&amp;RIGHT(A24,LEN(A24)-2)&amp;""",
 ""OV"" : """&amp;B24&amp;""",
 ""Category"": """&amp;E24&amp;""",
 ""Weight"" : "&amp;G24&amp;",
 ""Price"" : "&amp;F24&amp;"
  }"</f>
        <v>"Matériel d'alchimiste": {
 "Name" : "Matériel d'alchimiste",
 "OV" : "  Alchemist's supplies",
 "Category": "ARTISAN",
 "Weight" : 4000,
 "Price" : 5000
  }</v>
      </c>
      <c r="J24" s="41"/>
      <c r="K24" s="41"/>
      <c r="L24" s="41"/>
      <c r="M24" s="41"/>
      <c r="N24" s="41"/>
    </row>
    <row r="25" spans="1:14">
      <c r="A25" s="82" t="s">
        <v>434</v>
      </c>
      <c r="B25" s="82" t="s">
        <v>435</v>
      </c>
      <c r="C25" s="83" t="s">
        <v>77</v>
      </c>
      <c r="D25" s="83" t="s">
        <v>436</v>
      </c>
      <c r="E25" s="41" t="s">
        <v>479</v>
      </c>
      <c r="F25" s="76">
        <f t="shared" si="5"/>
        <v>2000</v>
      </c>
      <c r="G25" s="76">
        <f t="shared" si="6"/>
        <v>4500</v>
      </c>
      <c r="H25" s="90"/>
      <c r="I25" t="str">
        <f t="shared" ref="I25:I42" si="7">""""&amp;RIGHT(A25,LEN(A25)-2)&amp;""": {
 ""Name"" : """&amp;RIGHT(A25,LEN(A25)-2)&amp;""",
 ""OV"" : """&amp;B25&amp;""",
 ""Category"": """&amp;E25&amp;""",
 ""Weight"" : "&amp;G25&amp;",
 ""Price"" : "&amp;F25&amp;"
  }"</f>
        <v>"Matériel de brasseur": {
 "Name" : "Matériel de brasseur",
 "OV" : "  Brewer's supplies",
 "Category": "ARTISAN",
 "Weight" : 4500,
 "Price" : 2000
  }</v>
      </c>
      <c r="J25" s="41"/>
      <c r="K25" s="41"/>
      <c r="L25" s="41"/>
      <c r="M25" s="41"/>
      <c r="N25" s="41"/>
    </row>
    <row r="26" spans="1:14" ht="25.5">
      <c r="A26" s="80" t="s">
        <v>437</v>
      </c>
      <c r="B26" s="80" t="s">
        <v>438</v>
      </c>
      <c r="C26" s="81" t="s">
        <v>84</v>
      </c>
      <c r="D26" s="81" t="s">
        <v>60</v>
      </c>
      <c r="E26" s="41" t="s">
        <v>479</v>
      </c>
      <c r="F26" s="76">
        <f t="shared" si="5"/>
        <v>1000</v>
      </c>
      <c r="G26" s="76">
        <f t="shared" si="6"/>
        <v>2500</v>
      </c>
      <c r="H26" s="90"/>
      <c r="I26" t="str">
        <f t="shared" si="7"/>
        <v>"Matériel de calligraphe": {
 "Name" : "Matériel de calligraphe",
 "OV" : "  Calligrapher's supplies",
 "Category": "ARTISAN",
 "Weight" : 2500,
 "Price" : 1000
  }</v>
      </c>
      <c r="J26" s="41"/>
      <c r="K26" s="41"/>
      <c r="L26" s="41"/>
      <c r="M26" s="41"/>
      <c r="N26" s="41"/>
    </row>
    <row r="27" spans="1:14">
      <c r="A27" s="82" t="s">
        <v>439</v>
      </c>
      <c r="B27" s="82" t="s">
        <v>440</v>
      </c>
      <c r="C27" s="83" t="s">
        <v>84</v>
      </c>
      <c r="D27" s="83" t="s">
        <v>60</v>
      </c>
      <c r="E27" s="41" t="s">
        <v>479</v>
      </c>
      <c r="F27" s="76">
        <f t="shared" si="5"/>
        <v>1000</v>
      </c>
      <c r="G27" s="76">
        <f t="shared" si="6"/>
        <v>2500</v>
      </c>
      <c r="H27" s="90"/>
      <c r="I27" t="str">
        <f t="shared" si="7"/>
        <v>"Matériel de peintre": {
 "Name" : "Matériel de peintre",
 "OV" : "  Painter's supplies",
 "Category": "ARTISAN",
 "Weight" : 2500,
 "Price" : 1000
  }</v>
      </c>
      <c r="J27" s="41"/>
      <c r="K27" s="41"/>
      <c r="L27" s="41"/>
      <c r="M27" s="41"/>
      <c r="N27" s="41"/>
    </row>
    <row r="28" spans="1:14">
      <c r="A28" s="80" t="s">
        <v>441</v>
      </c>
      <c r="B28" s="80" t="s">
        <v>442</v>
      </c>
      <c r="C28" s="81" t="s">
        <v>61</v>
      </c>
      <c r="D28" s="81" t="s">
        <v>33</v>
      </c>
      <c r="E28" s="41" t="s">
        <v>479</v>
      </c>
      <c r="F28" s="76">
        <f t="shared" si="5"/>
        <v>2500</v>
      </c>
      <c r="G28" s="76">
        <f t="shared" si="6"/>
        <v>1000</v>
      </c>
      <c r="H28" s="90"/>
      <c r="I28" t="str">
        <f t="shared" si="7"/>
        <v>"Outils de bijoutier": {
 "Name" : "Outils de bijoutier",
 "OV" : "  Jeweler's tools",
 "Category": "ARTISAN",
 "Weight" : 1000,
 "Price" : 2500
  }</v>
      </c>
      <c r="J28" s="41"/>
      <c r="K28" s="41"/>
      <c r="L28" s="41"/>
      <c r="M28" s="41"/>
      <c r="N28" s="41"/>
    </row>
    <row r="29" spans="1:14">
      <c r="A29" s="82" t="s">
        <v>443</v>
      </c>
      <c r="B29" s="82" t="s">
        <v>444</v>
      </c>
      <c r="C29" s="83" t="s">
        <v>81</v>
      </c>
      <c r="D29" s="83" t="s">
        <v>53</v>
      </c>
      <c r="E29" s="41" t="s">
        <v>479</v>
      </c>
      <c r="F29" s="76">
        <f t="shared" si="5"/>
        <v>5000</v>
      </c>
      <c r="G29" s="76">
        <f t="shared" si="6"/>
        <v>5000</v>
      </c>
      <c r="H29" s="90"/>
      <c r="I29" t="str">
        <f t="shared" si="7"/>
        <v>"Outils de bricoleur": {
 "Name" : "Outils de bricoleur",
 "OV" : "  Tinker's tools",
 "Category": "ARTISAN",
 "Weight" : 5000,
 "Price" : 5000
  }</v>
      </c>
      <c r="J29" s="41"/>
      <c r="K29" s="41"/>
      <c r="L29" s="41"/>
      <c r="M29" s="41"/>
      <c r="N29" s="41"/>
    </row>
    <row r="30" spans="1:14">
      <c r="A30" s="80" t="s">
        <v>445</v>
      </c>
      <c r="B30" s="80" t="s">
        <v>446</v>
      </c>
      <c r="C30" s="81" t="s">
        <v>87</v>
      </c>
      <c r="D30" s="81" t="s">
        <v>76</v>
      </c>
      <c r="E30" s="41" t="s">
        <v>479</v>
      </c>
      <c r="F30" s="76">
        <f t="shared" si="5"/>
        <v>1500</v>
      </c>
      <c r="G30" s="76">
        <f t="shared" si="6"/>
        <v>3000</v>
      </c>
      <c r="H30" s="90"/>
      <c r="I30" t="str">
        <f t="shared" si="7"/>
        <v>"Outils de cartographe": {
 "Name" : "Outils de cartographe",
 "OV" : "  Cartographer's tools",
 "Category": "ARTISAN",
 "Weight" : 3000,
 "Price" : 1500
  }</v>
      </c>
      <c r="J30" s="41"/>
      <c r="K30" s="41"/>
      <c r="L30" s="41"/>
      <c r="M30" s="41"/>
      <c r="N30" s="41"/>
    </row>
    <row r="31" spans="1:14">
      <c r="A31" s="82" t="s">
        <v>447</v>
      </c>
      <c r="B31" s="82" t="s">
        <v>448</v>
      </c>
      <c r="C31" s="83" t="s">
        <v>449</v>
      </c>
      <c r="D31" s="83" t="s">
        <v>76</v>
      </c>
      <c r="E31" s="41" t="s">
        <v>479</v>
      </c>
      <c r="F31" s="76">
        <f t="shared" si="5"/>
        <v>800</v>
      </c>
      <c r="G31" s="76">
        <f t="shared" si="6"/>
        <v>3000</v>
      </c>
      <c r="H31" s="90"/>
      <c r="I31" t="str">
        <f t="shared" si="7"/>
        <v>"Outils de charpentier": {
 "Name" : "Outils de charpentier",
 "OV" : "  Carpenter's tools",
 "Category": "ARTISAN",
 "Weight" : 3000,
 "Price" : 800
  }</v>
      </c>
      <c r="J31" s="41"/>
      <c r="K31" s="41"/>
      <c r="L31" s="41"/>
      <c r="M31" s="41"/>
      <c r="N31" s="41"/>
    </row>
    <row r="32" spans="1:14">
      <c r="A32" s="80" t="s">
        <v>450</v>
      </c>
      <c r="B32" s="80" t="s">
        <v>451</v>
      </c>
      <c r="C32" s="81" t="s">
        <v>38</v>
      </c>
      <c r="D32" s="81" t="s">
        <v>60</v>
      </c>
      <c r="E32" s="41" t="s">
        <v>479</v>
      </c>
      <c r="F32" s="76">
        <f t="shared" si="5"/>
        <v>500</v>
      </c>
      <c r="G32" s="76">
        <f t="shared" si="6"/>
        <v>2500</v>
      </c>
      <c r="H32" s="90"/>
      <c r="I32" t="str">
        <f t="shared" si="7"/>
        <v>"Outils de cordonnier": {
 "Name" : "Outils de cordonnier",
 "OV" : "  Cobblers' tools",
 "Category": "ARTISAN",
 "Weight" : 2500,
 "Price" : 500
  }</v>
      </c>
      <c r="J32" s="41"/>
      <c r="K32" s="41"/>
      <c r="L32" s="41"/>
      <c r="M32" s="41"/>
      <c r="N32" s="41"/>
    </row>
    <row r="33" spans="1:14">
      <c r="A33" s="82" t="s">
        <v>452</v>
      </c>
      <c r="B33" s="82" t="s">
        <v>453</v>
      </c>
      <c r="C33" s="83" t="s">
        <v>77</v>
      </c>
      <c r="D33" s="83" t="s">
        <v>348</v>
      </c>
      <c r="E33" s="41" t="s">
        <v>479</v>
      </c>
      <c r="F33" s="76">
        <f t="shared" si="5"/>
        <v>2000</v>
      </c>
      <c r="G33" s="76">
        <f t="shared" si="6"/>
        <v>4000</v>
      </c>
      <c r="H33" s="90"/>
      <c r="I33" t="str">
        <f t="shared" si="7"/>
        <v>"Outils de forgeron": {
 "Name" : "Outils de forgeron",
 "OV" : "  Smith's tools",
 "Category": "ARTISAN",
 "Weight" : 4000,
 "Price" : 2000
  }</v>
      </c>
      <c r="J33" s="41"/>
      <c r="K33" s="41"/>
      <c r="L33" s="41"/>
      <c r="M33" s="41"/>
      <c r="N33" s="41"/>
    </row>
    <row r="34" spans="1:14">
      <c r="A34" s="80" t="s">
        <v>454</v>
      </c>
      <c r="B34" s="80" t="s">
        <v>455</v>
      </c>
      <c r="C34" s="81" t="s">
        <v>84</v>
      </c>
      <c r="D34" s="81" t="s">
        <v>348</v>
      </c>
      <c r="E34" s="41" t="s">
        <v>479</v>
      </c>
      <c r="F34" s="76">
        <f t="shared" si="5"/>
        <v>1000</v>
      </c>
      <c r="G34" s="76">
        <f t="shared" si="6"/>
        <v>4000</v>
      </c>
      <c r="H34" s="90"/>
      <c r="I34" t="str">
        <f t="shared" si="7"/>
        <v>"Outils de maçon": {
 "Name" : "Outils de maçon",
 "OV" : "  Mason's tools",
 "Category": "ARTISAN",
 "Weight" : 4000,
 "Price" : 1000
  }</v>
      </c>
      <c r="J34" s="41"/>
      <c r="K34" s="41"/>
      <c r="L34" s="41"/>
      <c r="M34" s="41"/>
      <c r="N34" s="41"/>
    </row>
    <row r="35" spans="1:14">
      <c r="A35" s="82" t="s">
        <v>456</v>
      </c>
      <c r="B35" s="82" t="s">
        <v>457</v>
      </c>
      <c r="C35" s="83" t="s">
        <v>46</v>
      </c>
      <c r="D35" s="83" t="s">
        <v>60</v>
      </c>
      <c r="E35" s="41" t="s">
        <v>479</v>
      </c>
      <c r="F35" s="76">
        <f t="shared" si="5"/>
        <v>100</v>
      </c>
      <c r="G35" s="76">
        <f t="shared" si="6"/>
        <v>2500</v>
      </c>
      <c r="H35" s="90"/>
      <c r="I35" t="str">
        <f t="shared" si="7"/>
        <v>"Outils de menuisier": {
 "Name" : "Outils de menuisier",
 "OV" : "  Woodcarver's tools",
 "Category": "ARTISAN",
 "Weight" : 2500,
 "Price" : 100
  }</v>
      </c>
      <c r="J35" s="41"/>
      <c r="K35" s="41"/>
      <c r="L35" s="41"/>
      <c r="M35" s="41"/>
      <c r="N35" s="41"/>
    </row>
    <row r="36" spans="1:14">
      <c r="A36" s="80" t="s">
        <v>458</v>
      </c>
      <c r="B36" s="80" t="s">
        <v>459</v>
      </c>
      <c r="C36" s="81" t="s">
        <v>84</v>
      </c>
      <c r="D36" s="81" t="s">
        <v>33</v>
      </c>
      <c r="E36" s="41" t="s">
        <v>479</v>
      </c>
      <c r="F36" s="76">
        <f t="shared" si="5"/>
        <v>1000</v>
      </c>
      <c r="G36" s="76">
        <f t="shared" si="6"/>
        <v>1000</v>
      </c>
      <c r="H36" s="90"/>
      <c r="I36" t="str">
        <f t="shared" si="7"/>
        <v>"Outils de potier": {
 "Name" : "Outils de potier",
 "OV" : "  Potter's tools",
 "Category": "ARTISAN",
 "Weight" : 1000,
 "Price" : 1000
  }</v>
      </c>
      <c r="J36" s="41"/>
      <c r="K36" s="41"/>
      <c r="L36" s="41"/>
      <c r="M36" s="41"/>
      <c r="N36" s="41"/>
    </row>
    <row r="37" spans="1:14">
      <c r="A37" s="82" t="s">
        <v>460</v>
      </c>
      <c r="B37" s="82" t="s">
        <v>461</v>
      </c>
      <c r="C37" s="83" t="s">
        <v>95</v>
      </c>
      <c r="D37" s="83" t="s">
        <v>60</v>
      </c>
      <c r="E37" s="41" t="s">
        <v>479</v>
      </c>
      <c r="F37" s="76">
        <f t="shared" si="5"/>
        <v>3000</v>
      </c>
      <c r="G37" s="76">
        <f t="shared" si="6"/>
        <v>2500</v>
      </c>
      <c r="H37" s="90"/>
      <c r="I37" t="str">
        <f t="shared" si="7"/>
        <v>"Outils de souffleur de verre": {
 "Name" : "Outils de souffleur de verre",
 "OV" : "  Glassblower's tools",
 "Category": "ARTISAN",
 "Weight" : 2500,
 "Price" : 3000
  }</v>
      </c>
      <c r="J37" s="41"/>
      <c r="K37" s="41"/>
      <c r="L37" s="41"/>
      <c r="M37" s="41"/>
      <c r="N37" s="41"/>
    </row>
    <row r="38" spans="1:14" ht="25.5">
      <c r="A38" s="80" t="s">
        <v>462</v>
      </c>
      <c r="B38" s="80" t="s">
        <v>463</v>
      </c>
      <c r="C38" s="81" t="s">
        <v>38</v>
      </c>
      <c r="D38" s="81" t="s">
        <v>60</v>
      </c>
      <c r="E38" s="41" t="s">
        <v>479</v>
      </c>
      <c r="F38" s="76">
        <f t="shared" si="5"/>
        <v>500</v>
      </c>
      <c r="G38" s="76">
        <f t="shared" si="6"/>
        <v>2500</v>
      </c>
      <c r="H38" s="90"/>
      <c r="I38" t="str">
        <f t="shared" si="7"/>
        <v>"Outils de tanneur": {
 "Name" : "Outils de tanneur",
 "OV" : "  Leatherworker's tools ",
 "Category": "ARTISAN",
 "Weight" : 2500,
 "Price" : 500
  }</v>
      </c>
      <c r="J38" s="41"/>
      <c r="K38" s="41"/>
      <c r="L38" s="41"/>
      <c r="M38" s="41"/>
      <c r="N38" s="41"/>
    </row>
    <row r="39" spans="1:14">
      <c r="A39" s="82" t="s">
        <v>464</v>
      </c>
      <c r="B39" s="82" t="s">
        <v>465</v>
      </c>
      <c r="C39" s="83" t="s">
        <v>46</v>
      </c>
      <c r="D39" s="83" t="s">
        <v>60</v>
      </c>
      <c r="E39" s="41" t="s">
        <v>479</v>
      </c>
      <c r="F39" s="76">
        <f t="shared" si="5"/>
        <v>100</v>
      </c>
      <c r="G39" s="76">
        <f t="shared" si="6"/>
        <v>2500</v>
      </c>
      <c r="H39" s="90"/>
      <c r="I39" t="str">
        <f t="shared" si="7"/>
        <v>"Outils de tisserand": {
 "Name" : "Outils de tisserand",
 "OV" : "  Weaver's tools",
 "Category": "ARTISAN",
 "Weight" : 2500,
 "Price" : 100
  }</v>
      </c>
      <c r="J39" s="41"/>
      <c r="K39" s="41"/>
      <c r="L39" s="41"/>
      <c r="M39" s="41"/>
      <c r="N39" s="41"/>
    </row>
    <row r="40" spans="1:14">
      <c r="A40" s="80" t="s">
        <v>466</v>
      </c>
      <c r="B40" s="80" t="s">
        <v>467</v>
      </c>
      <c r="C40" s="81" t="s">
        <v>46</v>
      </c>
      <c r="D40" s="81" t="s">
        <v>348</v>
      </c>
      <c r="E40" s="41" t="s">
        <v>479</v>
      </c>
      <c r="F40" s="76">
        <f t="shared" si="5"/>
        <v>100</v>
      </c>
      <c r="G40" s="76">
        <f t="shared" si="6"/>
        <v>4000</v>
      </c>
      <c r="H40" s="90"/>
      <c r="I40" t="str">
        <f t="shared" si="7"/>
        <v>"Ustensiles de cuisinier": {
 "Name" : "Ustensiles de cuisinier",
 "OV" : "  Cook's utensils",
 "Category": "ARTISAN",
 "Weight" : 4000,
 "Price" : 100
  }</v>
      </c>
      <c r="J40" s="41"/>
      <c r="K40" s="41"/>
      <c r="L40" s="41"/>
      <c r="M40" s="41"/>
      <c r="N40" s="41"/>
    </row>
    <row r="41" spans="1:14">
      <c r="A41" s="82" t="s">
        <v>481</v>
      </c>
      <c r="B41" s="82" t="s">
        <v>468</v>
      </c>
      <c r="C41" s="83" t="s">
        <v>61</v>
      </c>
      <c r="D41" s="83" t="s">
        <v>33</v>
      </c>
      <c r="E41" s="41" t="s">
        <v>479</v>
      </c>
      <c r="F41" s="76">
        <f t="shared" si="5"/>
        <v>2500</v>
      </c>
      <c r="G41" s="76">
        <f t="shared" si="6"/>
        <v>1000</v>
      </c>
      <c r="H41" s="90"/>
      <c r="I41" t="str">
        <f t="shared" si="7"/>
        <v>"Outils de navigateur": {
 "Name" : "Outils de navigateur",
 "OV" : "Navigator's tools ",
 "Category": "ARTISAN",
 "Weight" : 1000,
 "Price" : 2500
  }</v>
      </c>
      <c r="J41" s="41"/>
      <c r="K41" s="41"/>
      <c r="L41" s="41"/>
      <c r="M41" s="41"/>
      <c r="N41" s="41"/>
    </row>
    <row r="42" spans="1:14">
      <c r="A42" s="80" t="s">
        <v>482</v>
      </c>
      <c r="B42" s="80" t="s">
        <v>469</v>
      </c>
      <c r="C42" s="81" t="s">
        <v>61</v>
      </c>
      <c r="D42" s="81" t="s">
        <v>28</v>
      </c>
      <c r="E42" s="41" t="s">
        <v>479</v>
      </c>
      <c r="F42" s="76">
        <f t="shared" si="5"/>
        <v>2500</v>
      </c>
      <c r="G42" s="76" t="str">
        <f t="shared" si="6"/>
        <v>500</v>
      </c>
      <c r="H42" s="90"/>
      <c r="I42" t="str">
        <f t="shared" si="7"/>
        <v>"Outils de voleur": {
 "Name" : "Outils de voleur",
 "OV" : "Thieves' tools ",
 "Category": "ARTISAN",
 "Weight" : 500,
 "Price" : 2500
  }</v>
      </c>
      <c r="J42" s="41"/>
      <c r="K42" s="41"/>
      <c r="L42" s="41"/>
      <c r="M42" s="41"/>
      <c r="N42" s="41"/>
    </row>
    <row r="43" spans="1:14" s="90" customFormat="1">
      <c r="A43" s="78" t="s">
        <v>474</v>
      </c>
      <c r="B43" s="78" t="s">
        <v>475</v>
      </c>
      <c r="C43" s="95"/>
      <c r="D43" s="95"/>
      <c r="E43" s="90" t="s">
        <v>480</v>
      </c>
      <c r="F43" s="76"/>
      <c r="G43" s="76"/>
      <c r="H43" s="90" t="str">
        <f>""""&amp;E43&amp;""":  {""Code"": """&amp;E43&amp;""", ""Name"": """&amp;A43&amp;""", ""OV"": """&amp;B43&amp;"""}"</f>
        <v>"VEHICLE":  {"Code": "VEHICLE", "Name": "Véhicules", "OV": "Vehicles"}</v>
      </c>
      <c r="I43"/>
    </row>
    <row r="44" spans="1:14">
      <c r="A44" s="82" t="s">
        <v>483</v>
      </c>
      <c r="B44" s="82" t="s">
        <v>470</v>
      </c>
      <c r="C44" s="92" t="s">
        <v>471</v>
      </c>
      <c r="D44" s="92" t="s">
        <v>471</v>
      </c>
      <c r="E44" s="41" t="s">
        <v>480</v>
      </c>
      <c r="F44" s="76">
        <v>0</v>
      </c>
      <c r="G44" s="76">
        <v>0</v>
      </c>
      <c r="H44" s="90"/>
      <c r="I44" t="str">
        <f>""""&amp;RIGHT(A44,LEN(A44)-2)&amp;""": {
 ""Name"" : """&amp;RIGHT(A44,LEN(A44)-2)&amp;""",
 ""OV"" : """&amp;B44&amp;""",
 ""Category"": """&amp;E44&amp;""",
 ""Weight"" : "&amp;G44&amp;",
 ""Price"" : "&amp;F44&amp;"
  }"</f>
        <v>"Véhicules (terrestres)": {
 "Name" : "Véhicules (terrestres)",
 "OV" : "Vehicles (land)",
 "Category": "VEHICLE",
 "Weight" : 0,
 "Price" : 0
  }</v>
      </c>
      <c r="J44" s="41"/>
      <c r="K44" s="41"/>
      <c r="L44" s="41"/>
      <c r="M44" s="41"/>
      <c r="N44" s="41"/>
    </row>
    <row r="45" spans="1:14">
      <c r="A45" s="80" t="s">
        <v>484</v>
      </c>
      <c r="B45" s="80" t="s">
        <v>472</v>
      </c>
      <c r="C45" s="93" t="s">
        <v>471</v>
      </c>
      <c r="D45" s="93" t="s">
        <v>471</v>
      </c>
      <c r="E45" s="41" t="s">
        <v>480</v>
      </c>
      <c r="F45" s="76">
        <v>0</v>
      </c>
      <c r="G45" s="76">
        <v>0</v>
      </c>
      <c r="H45" s="90"/>
      <c r="I45" t="str">
        <f>""""&amp;RIGHT(A45,LEN(A45)-2)&amp;""": {
 ""Name"" : """&amp;RIGHT(A45,LEN(A45)-2)&amp;""",
 ""OV"" : """&amp;B45&amp;""",
 ""Category"": """&amp;E45&amp;""",
 ""Weight"" : "&amp;G45&amp;",
 ""Price"" : "&amp;F45&amp;"
  }"</f>
        <v>"Véhicules (aquatiques)": {
 "Name" : "Véhicules (aquatiques)",
 "OV" : "Vehicles (water)",
 "Category": "VEHICLE",
 "Weight" : 0,
 "Price" : 0
  }</v>
      </c>
      <c r="J45" s="41"/>
      <c r="K45" s="41"/>
      <c r="L45" s="41"/>
      <c r="M45" s="41"/>
      <c r="N45" s="41"/>
    </row>
    <row r="46" spans="1:14" s="90" customFormat="1">
      <c r="A46" s="84" t="s">
        <v>722</v>
      </c>
      <c r="B46" s="78" t="s">
        <v>729</v>
      </c>
      <c r="C46" s="95"/>
      <c r="D46" s="95"/>
      <c r="E46" s="90" t="s">
        <v>728</v>
      </c>
      <c r="F46" s="89"/>
      <c r="G46" s="89"/>
      <c r="H46" s="90" t="str">
        <f>""""&amp;E46&amp;""":  {""Code"": """&amp;E46&amp;""", ""Name"": """&amp;A46&amp;""", ""OV"": """&amp;B46&amp;"""}"</f>
        <v>"SADDLE":  {"Code": "SADDLE", "Name": "Selle", "OV": "Saddle"}</v>
      </c>
    </row>
    <row r="47" spans="1:14">
      <c r="A47" s="82" t="s">
        <v>740</v>
      </c>
      <c r="B47" s="82" t="s">
        <v>744</v>
      </c>
      <c r="C47" s="83" t="s">
        <v>84</v>
      </c>
      <c r="D47" s="83" t="s">
        <v>526</v>
      </c>
      <c r="E47" s="41" t="s">
        <v>728</v>
      </c>
      <c r="F47" s="76">
        <f>LEFT(C47,LEN(C47)-3)*IF(RIGHT(C47,2)="po",100,IF(RIGHT(C47,2)="pa",10,1))</f>
        <v>1000</v>
      </c>
      <c r="G47" s="76">
        <f>IF(RIGHT(D47,2)="kg",LEFT(D47,LEN(D47)-3)*1000,LEFT(D47,LEN(D47)-2))</f>
        <v>12500</v>
      </c>
      <c r="I47" t="str">
        <f>""""&amp;RIGHT(A47,LEN(A47)-2)&amp;""": {
 ""Name"" : """&amp;RIGHT(A47,LEN(A47)-2)&amp;""",
 ""OV"" : """&amp;B47&amp;""",
 ""Category"": """&amp;E47&amp;""",
 ""Weight"" : "&amp;G47&amp;",
 ""Price"" : "&amp;F47&amp;"
  }"</f>
        <v>"Selle d'équitation": {
 "Name" : "Selle d'équitation",
 "OV" : "Riding saddle",
 "Category": "SADDLE",
 "Weight" : 12500,
 "Price" : 1000
  }</v>
      </c>
    </row>
    <row r="48" spans="1:14">
      <c r="A48" s="80" t="s">
        <v>741</v>
      </c>
      <c r="B48" s="80" t="s">
        <v>745</v>
      </c>
      <c r="C48" s="81" t="s">
        <v>38</v>
      </c>
      <c r="D48" s="81" t="s">
        <v>723</v>
      </c>
      <c r="E48" s="41" t="s">
        <v>728</v>
      </c>
      <c r="F48" s="76">
        <f>LEFT(C48,LEN(C48)-3)*IF(RIGHT(C48,2)="po",100,IF(RIGHT(C48,2)="pa",10,1))</f>
        <v>500</v>
      </c>
      <c r="G48" s="76">
        <f>IF(RIGHT(D48,2)="kg",LEFT(D48,LEN(D48)-3)*1000,LEFT(D48,LEN(D48)-2))</f>
        <v>7500</v>
      </c>
      <c r="I48" t="str">
        <f t="shared" ref="I48:I55" si="8">""""&amp;RIGHT(A48,LEN(A48)-2)&amp;""": {
 ""Name"" : """&amp;RIGHT(A48,LEN(A48)-2)&amp;""",
 ""OV"" : """&amp;B48&amp;""",
 ""Category"": """&amp;E48&amp;""",
 ""Weight"" : "&amp;G48&amp;",
 ""Price"" : "&amp;F48&amp;"
  }"</f>
        <v>"Selle de bât": {
 "Name" : "Selle de bât",
 "OV" : "Pack saddle",
 "Category": "SADDLE",
 "Weight" : 7500,
 "Price" : 500
  }</v>
      </c>
    </row>
    <row r="49" spans="1:9">
      <c r="A49" s="82" t="s">
        <v>743</v>
      </c>
      <c r="B49" s="82" t="s">
        <v>746</v>
      </c>
      <c r="C49" s="83" t="s">
        <v>724</v>
      </c>
      <c r="D49" s="83" t="s">
        <v>370</v>
      </c>
      <c r="E49" s="41" t="s">
        <v>728</v>
      </c>
      <c r="F49" s="76">
        <f>LEFT(C49,LEN(C49)-3)*IF(RIGHT(C49,2)="po",100,IF(RIGHT(C49,2)="pa",10,1))</f>
        <v>6000</v>
      </c>
      <c r="G49" s="76">
        <f>IF(RIGHT(D49,2)="kg",LEFT(D49,LEN(D49)-3)*1000,LEFT(D49,LEN(D49)-2))</f>
        <v>20000</v>
      </c>
      <c r="I49" t="str">
        <f t="shared" si="8"/>
        <v>"Selle exotique": {
 "Name" : "Selle exotique",
 "OV" : "Exotic saddle",
 "Category": "SADDLE",
 "Weight" : 20000,
 "Price" : 6000
  }</v>
      </c>
    </row>
    <row r="50" spans="1:9">
      <c r="A50" s="80" t="s">
        <v>742</v>
      </c>
      <c r="B50" s="80" t="s">
        <v>747</v>
      </c>
      <c r="C50" s="81" t="s">
        <v>77</v>
      </c>
      <c r="D50" s="81" t="s">
        <v>725</v>
      </c>
      <c r="E50" s="41" t="s">
        <v>728</v>
      </c>
      <c r="F50" s="76">
        <f>LEFT(C50,LEN(C50)-3)*IF(RIGHT(C50,2)="po",100,IF(RIGHT(C50,2)="pa",10,1))</f>
        <v>2000</v>
      </c>
      <c r="G50" s="76">
        <f>IF(RIGHT(D50,2)="kg",LEFT(D50,LEN(D50)-3)*1000,LEFT(D50,LEN(D50)-2))</f>
        <v>15000</v>
      </c>
      <c r="I50" t="str">
        <f t="shared" si="8"/>
        <v>"Selle militaire": {
 "Name" : "Selle militaire",
 "OV" : "Military saddle",
 "Category": "SADDLE",
 "Weight" : 15000,
 "Price" : 2000
  }</v>
      </c>
    </row>
    <row r="51" spans="1:9">
      <c r="A51" s="82" t="s">
        <v>730</v>
      </c>
      <c r="B51" s="82" t="s">
        <v>706</v>
      </c>
      <c r="C51" s="83" t="s">
        <v>707</v>
      </c>
      <c r="D51" s="83" t="s">
        <v>708</v>
      </c>
      <c r="E51" s="41" t="s">
        <v>480</v>
      </c>
      <c r="F51">
        <v>0</v>
      </c>
      <c r="G51">
        <v>0</v>
      </c>
      <c r="I51" t="str">
        <f t="shared" si="8"/>
        <v>"Barde": {
 "Name" : "Barde",
 "OV" : "Barding",
 "Category": "VEHICLE",
 "Weight" : 0,
 "Price" : 0
  }</v>
      </c>
    </row>
    <row r="52" spans="1:9">
      <c r="A52" s="80" t="s">
        <v>731</v>
      </c>
      <c r="B52" s="80" t="s">
        <v>709</v>
      </c>
      <c r="C52" s="81" t="s">
        <v>590</v>
      </c>
      <c r="D52" s="81" t="s">
        <v>710</v>
      </c>
      <c r="E52" s="41" t="s">
        <v>480</v>
      </c>
      <c r="F52" s="76">
        <f>LEFT(C52,LEN(C52)-3)*IF(RIGHT(C52,2)="po",100,IF(RIGHT(C52,2)="pa",10,1))</f>
        <v>10000</v>
      </c>
      <c r="G52" s="76">
        <f>IF(RIGHT(D52,2)="kg",LEFT(D52,LEN(D52)-3)*1000,LEFT(D52,LEN(D52)-2))</f>
        <v>300000</v>
      </c>
      <c r="I52" t="str">
        <f t="shared" si="8"/>
        <v>"Carrosse": {
 "Name" : "Carrosse",
 "OV" : "Carriage",
 "Category": "VEHICLE",
 "Weight" : 300000,
 "Price" : 10000
  }</v>
      </c>
    </row>
    <row r="53" spans="1:9">
      <c r="A53" s="82" t="s">
        <v>732</v>
      </c>
      <c r="B53" s="82" t="s">
        <v>711</v>
      </c>
      <c r="C53" s="83" t="s">
        <v>712</v>
      </c>
      <c r="D53" s="83" t="s">
        <v>713</v>
      </c>
      <c r="E53" s="41" t="s">
        <v>480</v>
      </c>
      <c r="F53" s="76">
        <f t="shared" ref="F53:F61" si="9">LEFT(C53,LEN(C53)-3)*IF(RIGHT(C53,2)="po",100,IF(RIGHT(C53,2)="pa",10,1))</f>
        <v>25000</v>
      </c>
      <c r="G53" s="76">
        <f t="shared" ref="G53:G61" si="10">IF(RIGHT(D53,2)="kg",LEFT(D53,LEN(D53)-3)*1000,LEFT(D53,LEN(D53)-2))</f>
        <v>50000</v>
      </c>
      <c r="I53" t="str">
        <f t="shared" si="8"/>
        <v>"Char": {
 "Name" : "Char",
 "OV" : "Chariot",
 "Category": "VEHICLE",
 "Weight" : 50000,
 "Price" : 25000
  }</v>
      </c>
    </row>
    <row r="54" spans="1:9">
      <c r="A54" s="80" t="s">
        <v>733</v>
      </c>
      <c r="B54" s="80" t="s">
        <v>714</v>
      </c>
      <c r="C54" s="81" t="s">
        <v>406</v>
      </c>
      <c r="D54" s="81" t="s">
        <v>715</v>
      </c>
      <c r="E54" s="41" t="s">
        <v>480</v>
      </c>
      <c r="F54" s="76">
        <f t="shared" si="9"/>
        <v>3500</v>
      </c>
      <c r="G54" s="76">
        <f t="shared" si="10"/>
        <v>200000</v>
      </c>
      <c r="I54" t="str">
        <f t="shared" si="8"/>
        <v>"Chariot": {
 "Name" : "Chariot",
 "OV" : "Wagon",
 "Category": "VEHICLE",
 "Weight" : 200000,
 "Price" : 3500
  }</v>
      </c>
    </row>
    <row r="55" spans="1:9">
      <c r="A55" s="82" t="s">
        <v>734</v>
      </c>
      <c r="B55" s="82" t="s">
        <v>716</v>
      </c>
      <c r="C55" s="83" t="s">
        <v>87</v>
      </c>
      <c r="D55" s="83" t="s">
        <v>717</v>
      </c>
      <c r="E55" s="41" t="s">
        <v>480</v>
      </c>
      <c r="F55" s="76">
        <f t="shared" si="9"/>
        <v>1500</v>
      </c>
      <c r="G55" s="76">
        <f t="shared" si="10"/>
        <v>100000</v>
      </c>
      <c r="I55" t="str">
        <f t="shared" si="8"/>
        <v>"Charrette": {
 "Name" : "Charrette",
 "OV" : "Cart",
 "Category": "VEHICLE",
 "Weight" : 100000,
 "Price" : 1500
  }</v>
      </c>
    </row>
    <row r="56" spans="1:9">
      <c r="A56" s="94" t="s">
        <v>2965</v>
      </c>
      <c r="B56" s="94" t="s">
        <v>2966</v>
      </c>
      <c r="C56" s="97"/>
      <c r="D56" s="97"/>
      <c r="E56" s="90" t="s">
        <v>2734</v>
      </c>
      <c r="F56" s="76"/>
      <c r="G56" s="76"/>
      <c r="H56" s="90" t="str">
        <f>""""&amp;E56&amp;""":  {""Code"": """&amp;E56&amp;""", ""Name"": """&amp;A56&amp;""", ""OV"": """&amp;B56&amp;"""}"</f>
        <v>"VEHICLE_RELATIVE":  {"Code": "VEHICLE_RELATIVE", "Name": "Composants de véhicules", "OV": "Vehicles relative"}</v>
      </c>
    </row>
    <row r="57" spans="1:9">
      <c r="A57" s="80" t="s">
        <v>735</v>
      </c>
      <c r="B57" s="80" t="s">
        <v>718</v>
      </c>
      <c r="C57" s="81" t="s">
        <v>42</v>
      </c>
      <c r="D57" s="81" t="s">
        <v>298</v>
      </c>
      <c r="E57" s="41" t="s">
        <v>2734</v>
      </c>
      <c r="F57" s="76">
        <f t="shared" si="9"/>
        <v>50</v>
      </c>
      <c r="G57" s="76" t="str">
        <f t="shared" si="10"/>
        <v>0</v>
      </c>
      <c r="H57" s="90"/>
      <c r="I57" t="str">
        <f>""""&amp;RIGHT(A57,LEN(A57)-2)&amp;""": {
 ""Name"" : """&amp;RIGHT(A57,LEN(A57)-2)&amp;""",
 ""OV"" : """&amp;B57&amp;""",
 ""Category"": """&amp;E57&amp;""",
 ""Weight"" : "&amp;G57&amp;",
 ""Price"" : "&amp;F57&amp;"
  }"</f>
        <v>"Écurie (par jour)": {
 "Name" : "Écurie (par jour)",
 "OV" : "Stabling",
 "Category": "VEHICLE_RELATIVE",
 "Weight" : 0,
 "Price" : 50
  }</v>
      </c>
    </row>
    <row r="58" spans="1:9">
      <c r="A58" s="82" t="s">
        <v>736</v>
      </c>
      <c r="B58" s="82" t="s">
        <v>719</v>
      </c>
      <c r="C58" s="83" t="s">
        <v>497</v>
      </c>
      <c r="D58" s="83" t="s">
        <v>348</v>
      </c>
      <c r="E58" s="41" t="s">
        <v>2734</v>
      </c>
      <c r="F58" s="76">
        <f t="shared" si="9"/>
        <v>400</v>
      </c>
      <c r="G58" s="76">
        <f t="shared" si="10"/>
        <v>4000</v>
      </c>
      <c r="H58" s="90"/>
      <c r="I58" t="str">
        <f t="shared" ref="I58:I61" si="11">""""&amp;RIGHT(A58,LEN(A58)-2)&amp;""": {
 ""Name"" : """&amp;RIGHT(A58,LEN(A58)-2)&amp;""",
 ""OV"" : """&amp;B58&amp;""",
 ""Category"": """&amp;E58&amp;""",
 ""Weight"" : "&amp;G58&amp;",
 ""Price"" : "&amp;F58&amp;"
  }"</f>
        <v>"Fontes": {
 "Name" : "Fontes",
 "OV" : "Saddlebags",
 "Category": "VEHICLE_RELATIVE",
 "Weight" : 4000,
 "Price" : 400
  }</v>
      </c>
    </row>
    <row r="59" spans="1:9">
      <c r="A59" s="80" t="s">
        <v>737</v>
      </c>
      <c r="B59" s="80" t="s">
        <v>720</v>
      </c>
      <c r="C59" s="81" t="s">
        <v>67</v>
      </c>
      <c r="D59" s="81" t="s">
        <v>53</v>
      </c>
      <c r="E59" s="41" t="s">
        <v>2734</v>
      </c>
      <c r="F59" s="76">
        <f t="shared" si="9"/>
        <v>5</v>
      </c>
      <c r="G59" s="76">
        <f t="shared" si="10"/>
        <v>5000</v>
      </c>
      <c r="H59" s="90"/>
      <c r="I59" t="str">
        <f t="shared" si="11"/>
        <v>"Fourrage (par jour)": {
 "Name" : "Fourrage (par jour)",
 "OV" : "Feed",
 "Category": "VEHICLE_RELATIVE",
 "Weight" : 5000,
 "Price" : 5
  }</v>
      </c>
    </row>
    <row r="60" spans="1:9">
      <c r="A60" s="82" t="s">
        <v>738</v>
      </c>
      <c r="B60" s="82" t="s">
        <v>721</v>
      </c>
      <c r="C60" s="83" t="s">
        <v>29</v>
      </c>
      <c r="D60" s="83" t="s">
        <v>28</v>
      </c>
      <c r="E60" s="41" t="s">
        <v>2734</v>
      </c>
      <c r="F60" s="76">
        <f t="shared" si="9"/>
        <v>200</v>
      </c>
      <c r="G60" s="76" t="str">
        <f t="shared" si="10"/>
        <v>500</v>
      </c>
      <c r="H60" s="90"/>
      <c r="I60" t="str">
        <f t="shared" si="11"/>
        <v>"Mors et bride": {
 "Name" : "Mors et bride",
 "OV" : "Bit and bridle",
 "Category": "VEHICLE_RELATIVE",
 "Weight" : 500,
 "Price" : 200
  }</v>
      </c>
    </row>
    <row r="61" spans="1:9">
      <c r="A61" s="201" t="s">
        <v>739</v>
      </c>
      <c r="B61" s="201" t="s">
        <v>726</v>
      </c>
      <c r="C61" s="202" t="s">
        <v>77</v>
      </c>
      <c r="D61" s="202" t="s">
        <v>727</v>
      </c>
      <c r="E61" s="41" t="s">
        <v>480</v>
      </c>
      <c r="F61" s="76">
        <f t="shared" si="9"/>
        <v>2000</v>
      </c>
      <c r="G61" s="76">
        <f t="shared" si="10"/>
        <v>150000</v>
      </c>
      <c r="H61" s="90"/>
      <c r="I61" t="str">
        <f t="shared" si="11"/>
        <v>"Traîneau": {
 "Name" : "Traîneau",
 "OV" : "Sled",
 "Category": "VEHICLE",
 "Weight" : 150000,
 "Price" : 2000
  }</v>
      </c>
    </row>
    <row r="62" spans="1:9">
      <c r="A62" s="90" t="s">
        <v>684</v>
      </c>
      <c r="B62" s="90" t="s">
        <v>2967</v>
      </c>
      <c r="C62" s="90"/>
      <c r="D62" s="90"/>
      <c r="E62" s="90" t="s">
        <v>705</v>
      </c>
      <c r="F62" s="76"/>
      <c r="G62" s="76"/>
      <c r="H62" s="90" t="str">
        <f t="shared" ref="H62" si="12">""""&amp;E62&amp;""":  {""Code"": """&amp;E62&amp;""", ""Name"": """&amp;A62&amp;""", ""OV"": """&amp;B62&amp;"""}"</f>
        <v>"VARIOUS":  {"Code": "VARIOUS", "Name": "Divers", "OV": "Various"}</v>
      </c>
    </row>
    <row r="63" spans="1:9">
      <c r="A63" s="90" t="s">
        <v>2969</v>
      </c>
      <c r="B63" s="90" t="s">
        <v>2968</v>
      </c>
      <c r="C63" s="90"/>
      <c r="D63" s="90"/>
      <c r="E63" s="90" t="s">
        <v>2970</v>
      </c>
      <c r="F63" s="76"/>
      <c r="G63" s="76"/>
      <c r="H63" s="90" t="str">
        <f>""""&amp;E63&amp;""":  {""Code"": """&amp;E63&amp;""", ""Name"": """&amp;A63&amp;""", ""OV"": """&amp;B63&amp;"""}"</f>
        <v>"EQUIPMENT":  {"Code": "EQUIPMENT", "Name": "Equipement", "OV": "Equipment"}</v>
      </c>
    </row>
    <row r="64" spans="1:9">
      <c r="A64" s="90" t="s">
        <v>4096</v>
      </c>
      <c r="B64" s="90" t="s">
        <v>1052</v>
      </c>
      <c r="C64" s="90"/>
      <c r="D64" s="90"/>
      <c r="E64" s="90" t="s">
        <v>4097</v>
      </c>
      <c r="F64" s="76"/>
      <c r="G64" s="76"/>
      <c r="H64" s="90" t="str">
        <f>""""&amp;E64&amp;""":  {""Code"": """&amp;E64&amp;""", ""Name"": """&amp;A64&amp;""", ""OV"": """&amp;B64&amp;"""}"</f>
        <v>"WARES":  {"Code": "WARES", "Name": "Marchandises", "OV": "Wares"}</v>
      </c>
    </row>
    <row r="65" spans="1:9">
      <c r="A65" s="82" t="s">
        <v>791</v>
      </c>
      <c r="C65" s="83" t="s">
        <v>505</v>
      </c>
      <c r="D65" t="s">
        <v>298</v>
      </c>
      <c r="E65" s="41" t="s">
        <v>4097</v>
      </c>
      <c r="F65" s="76">
        <f t="shared" ref="F65:F77" si="13">LEFT(C65,LEN(C65)-3)*IF(RIGHT(C65,2)="po",100,IF(RIGHT(C65,2)="pa",10,1))</f>
        <v>1</v>
      </c>
      <c r="G65" s="76" t="str">
        <f t="shared" ref="G65:G77" si="14">IF(RIGHT(D65,2)="kg",LEFT(D65,LEN(D65)-3)*1000,LEFT(D65,LEN(D65)-2))</f>
        <v>0</v>
      </c>
      <c r="I65" t="str">
        <f>""""&amp;A65&amp;""": {
 ""Name"" : """&amp;A65&amp;""",
 ""OV"" : """&amp;B65&amp;""",
 ""Category"": """&amp;E65&amp;""",
 ""Weight"" : "&amp;G65&amp;",
 ""Price"" : "&amp;F65&amp;"
  }"</f>
        <v>"500 g de blé": {
 "Name" : "500 g de blé",
 "OV" : "",
 "Category": "WARES",
 "Weight" : 0,
 "Price" : 1
  }</v>
      </c>
    </row>
    <row r="66" spans="1:9">
      <c r="A66" s="80" t="s">
        <v>792</v>
      </c>
      <c r="C66" s="81" t="s">
        <v>537</v>
      </c>
      <c r="D66" t="s">
        <v>298</v>
      </c>
      <c r="E66" s="41" t="s">
        <v>4097</v>
      </c>
      <c r="F66" s="76">
        <f t="shared" si="13"/>
        <v>2</v>
      </c>
      <c r="G66" s="76" t="str">
        <f t="shared" si="14"/>
        <v>0</v>
      </c>
      <c r="I66" t="str">
        <f t="shared" ref="I66:I77" si="15">""""&amp;A66&amp;""": {
 ""Name"" : """&amp;A66&amp;""",
 ""OV"" : """&amp;B66&amp;""",
 ""Category"": """&amp;E66&amp;""",
 ""Weight"" : "&amp;G66&amp;",
 ""Price"" : "&amp;F66&amp;"
  }"</f>
        <v>"500 g de farine ou 1 poulet": {
 "Name" : "500 g de farine ou 1 poulet",
 "OV" : "",
 "Category": "WARES",
 "Weight" : 0,
 "Price" : 2
  }</v>
      </c>
    </row>
    <row r="67" spans="1:9">
      <c r="A67" s="82" t="s">
        <v>793</v>
      </c>
      <c r="C67" s="83" t="s">
        <v>67</v>
      </c>
      <c r="D67" t="s">
        <v>298</v>
      </c>
      <c r="E67" s="41" t="s">
        <v>4097</v>
      </c>
      <c r="F67" s="76">
        <f t="shared" si="13"/>
        <v>5</v>
      </c>
      <c r="G67" s="76" t="str">
        <f t="shared" si="14"/>
        <v>0</v>
      </c>
      <c r="I67" t="str">
        <f t="shared" si="15"/>
        <v>"500 g de sel": {
 "Name" : "500 g de sel",
 "OV" : "",
 "Category": "WARES",
 "Weight" : 0,
 "Price" : 5
  }</v>
      </c>
    </row>
    <row r="68" spans="1:9">
      <c r="A68" s="80" t="s">
        <v>794</v>
      </c>
      <c r="C68" s="81" t="s">
        <v>34</v>
      </c>
      <c r="D68" t="s">
        <v>298</v>
      </c>
      <c r="E68" s="41" t="s">
        <v>4097</v>
      </c>
      <c r="F68" s="76">
        <f t="shared" si="13"/>
        <v>10</v>
      </c>
      <c r="G68" s="76" t="str">
        <f t="shared" si="14"/>
        <v>0</v>
      </c>
      <c r="I68" t="str">
        <f t="shared" si="15"/>
        <v>"500 g de fer ou 1 m² de toile": {
 "Name" : "500 g de fer ou 1 m² de toile",
 "OV" : "",
 "Category": "WARES",
 "Weight" : 0,
 "Price" : 10
  }</v>
      </c>
    </row>
    <row r="69" spans="1:9" ht="25.5">
      <c r="A69" s="82" t="s">
        <v>795</v>
      </c>
      <c r="C69" s="83" t="s">
        <v>42</v>
      </c>
      <c r="D69" t="s">
        <v>298</v>
      </c>
      <c r="E69" s="41" t="s">
        <v>4097</v>
      </c>
      <c r="F69" s="76">
        <f t="shared" si="13"/>
        <v>50</v>
      </c>
      <c r="G69" s="76" t="str">
        <f t="shared" si="14"/>
        <v>0</v>
      </c>
      <c r="I69" t="str">
        <f t="shared" si="15"/>
        <v>"500 g de cuivre ou 1 m² de tissu en coton": {
 "Name" : "500 g de cuivre ou 1 m² de tissu en coton",
 "OV" : "",
 "Category": "WARES",
 "Weight" : 0,
 "Price" : 50
  }</v>
      </c>
    </row>
    <row r="70" spans="1:9" ht="25.5">
      <c r="A70" s="80" t="s">
        <v>796</v>
      </c>
      <c r="C70" s="81" t="s">
        <v>46</v>
      </c>
      <c r="D70" t="s">
        <v>298</v>
      </c>
      <c r="E70" s="41" t="s">
        <v>4097</v>
      </c>
      <c r="F70" s="76">
        <f t="shared" si="13"/>
        <v>100</v>
      </c>
      <c r="G70" s="76" t="str">
        <f t="shared" si="14"/>
        <v>0</v>
      </c>
      <c r="I70" t="str">
        <f t="shared" si="15"/>
        <v>"500 g de gingembre ou 1 chèvre": {
 "Name" : "500 g de gingembre ou 1 chèvre",
 "OV" : "",
 "Category": "WARES",
 "Weight" : 0,
 "Price" : 100
  }</v>
      </c>
    </row>
    <row r="71" spans="1:9" ht="25.5">
      <c r="A71" s="82" t="s">
        <v>797</v>
      </c>
      <c r="C71" s="83" t="s">
        <v>29</v>
      </c>
      <c r="D71" t="s">
        <v>298</v>
      </c>
      <c r="E71" s="41" t="s">
        <v>4097</v>
      </c>
      <c r="F71" s="76">
        <f t="shared" si="13"/>
        <v>200</v>
      </c>
      <c r="G71" s="76" t="str">
        <f t="shared" si="14"/>
        <v>0</v>
      </c>
      <c r="I71" t="str">
        <f t="shared" si="15"/>
        <v>"500 g de cannelle ou de poivre, ou 1 mouton": {
 "Name" : "500 g de cannelle ou de poivre, ou 1 mouton",
 "OV" : "",
 "Category": "WARES",
 "Weight" : 0,
 "Price" : 200
  }</v>
      </c>
    </row>
    <row r="72" spans="1:9" ht="25.5">
      <c r="A72" s="80" t="s">
        <v>798</v>
      </c>
      <c r="C72" s="81" t="s">
        <v>396</v>
      </c>
      <c r="D72" t="s">
        <v>298</v>
      </c>
      <c r="E72" s="41" t="s">
        <v>4097</v>
      </c>
      <c r="F72" s="76">
        <f t="shared" si="13"/>
        <v>300</v>
      </c>
      <c r="G72" s="76" t="str">
        <f t="shared" si="14"/>
        <v>0</v>
      </c>
      <c r="I72" t="str">
        <f t="shared" si="15"/>
        <v>"500 g de clous de girofle ou 1 cochon": {
 "Name" : "500 g de clous de girofle ou 1 cochon",
 "OV" : "",
 "Category": "WARES",
 "Weight" : 0,
 "Price" : 300
  }</v>
      </c>
    </row>
    <row r="73" spans="1:9">
      <c r="A73" s="82" t="s">
        <v>799</v>
      </c>
      <c r="C73" s="83" t="s">
        <v>38</v>
      </c>
      <c r="D73" t="s">
        <v>298</v>
      </c>
      <c r="E73" s="41" t="s">
        <v>4097</v>
      </c>
      <c r="F73" s="76">
        <f t="shared" si="13"/>
        <v>500</v>
      </c>
      <c r="G73" s="76" t="str">
        <f t="shared" si="14"/>
        <v>0</v>
      </c>
      <c r="I73" t="str">
        <f t="shared" si="15"/>
        <v>"500 g d'argent ou 1 m² de lin": {
 "Name" : "500 g d'argent ou 1 m² de lin",
 "OV" : "",
 "Category": "WARES",
 "Weight" : 0,
 "Price" : 500
  }</v>
      </c>
    </row>
    <row r="74" spans="1:9">
      <c r="A74" s="80" t="s">
        <v>800</v>
      </c>
      <c r="C74" s="81" t="s">
        <v>84</v>
      </c>
      <c r="D74" t="s">
        <v>298</v>
      </c>
      <c r="E74" s="41" t="s">
        <v>4097</v>
      </c>
      <c r="F74" s="76">
        <f t="shared" si="13"/>
        <v>1000</v>
      </c>
      <c r="G74" s="76" t="str">
        <f t="shared" si="14"/>
        <v>0</v>
      </c>
      <c r="I74" t="str">
        <f t="shared" si="15"/>
        <v>"1 m² de soie ou 1 vache": {
 "Name" : "1 m² de soie ou 1 vache",
 "OV" : "",
 "Category": "WARES",
 "Weight" : 0,
 "Price" : 1000
  }</v>
      </c>
    </row>
    <row r="75" spans="1:9">
      <c r="A75" s="82" t="s">
        <v>801</v>
      </c>
      <c r="C75" s="83" t="s">
        <v>87</v>
      </c>
      <c r="D75" t="s">
        <v>298</v>
      </c>
      <c r="E75" s="41" t="s">
        <v>4097</v>
      </c>
      <c r="F75" s="76">
        <f t="shared" si="13"/>
        <v>1500</v>
      </c>
      <c r="G75" s="76" t="str">
        <f t="shared" si="14"/>
        <v>0</v>
      </c>
      <c r="I75" t="str">
        <f t="shared" si="15"/>
        <v>"500 g de safran ou 1 boeuf": {
 "Name" : "500 g de safran ou 1 boeuf",
 "OV" : "",
 "Category": "WARES",
 "Weight" : 0,
 "Price" : 1500
  }</v>
      </c>
    </row>
    <row r="76" spans="1:9">
      <c r="A76" s="80" t="s">
        <v>802</v>
      </c>
      <c r="C76" s="81" t="s">
        <v>81</v>
      </c>
      <c r="D76" t="s">
        <v>298</v>
      </c>
      <c r="E76" s="41" t="s">
        <v>4097</v>
      </c>
      <c r="F76" s="76">
        <f t="shared" si="13"/>
        <v>5000</v>
      </c>
      <c r="G76" s="76" t="str">
        <f t="shared" si="14"/>
        <v>0</v>
      </c>
      <c r="I76" t="str">
        <f t="shared" si="15"/>
        <v>"500 g d'or": {
 "Name" : "500 g d'or",
 "OV" : "",
 "Category": "WARES",
 "Weight" : 0,
 "Price" : 5000
  }</v>
      </c>
    </row>
    <row r="77" spans="1:9">
      <c r="A77" s="82" t="s">
        <v>804</v>
      </c>
      <c r="C77" s="83" t="s">
        <v>803</v>
      </c>
      <c r="D77" t="s">
        <v>298</v>
      </c>
      <c r="E77" s="41" t="s">
        <v>4097</v>
      </c>
      <c r="F77" s="76">
        <f t="shared" si="13"/>
        <v>50000</v>
      </c>
      <c r="G77" s="76" t="str">
        <f t="shared" si="14"/>
        <v>0</v>
      </c>
      <c r="I77" t="str">
        <f t="shared" si="15"/>
        <v>"500 g de platine": {
 "Name" : "500 g de platine",
 "OV" : "",
 "Category": "WARES",
 "Weight" : 0,
 "Price" : 50000
  }</v>
      </c>
    </row>
    <row r="78" spans="1:9">
      <c r="A78" s="90" t="s">
        <v>4099</v>
      </c>
      <c r="B78" s="90" t="s">
        <v>1055</v>
      </c>
      <c r="C78" s="90"/>
      <c r="D78" s="90"/>
      <c r="E78" s="90" t="s">
        <v>4100</v>
      </c>
      <c r="F78" s="76"/>
      <c r="G78" s="76"/>
      <c r="H78" s="90" t="str">
        <f>""""&amp;E78&amp;""":  {""Code"": """&amp;E78&amp;""", ""Name"": """&amp;A78&amp;""", ""OV"": """&amp;B78&amp;"""}"</f>
        <v>"TRINKETS":  {"Code": "TRINKETS", "Name": "Babioles", "OV": "Trinkets"}</v>
      </c>
    </row>
    <row r="79" spans="1:9">
      <c r="A79" s="319" t="s">
        <v>851</v>
      </c>
      <c r="C79" t="s">
        <v>4098</v>
      </c>
      <c r="D79" t="s">
        <v>298</v>
      </c>
      <c r="E79" s="41" t="s">
        <v>4100</v>
      </c>
      <c r="F79" s="76">
        <f t="shared" ref="F79" si="16">LEFT(C79,LEN(C79)-3)*IF(RIGHT(C79,2)="po",100,IF(RIGHT(C79,2)="pa",10,1))</f>
        <v>0</v>
      </c>
      <c r="G79" s="76" t="str">
        <f t="shared" ref="G79" si="17">IF(RIGHT(D79,2)="kg",LEFT(D79,LEN(D79)-3)*1000,LEFT(D79,LEN(D79)-2))</f>
        <v>0</v>
      </c>
      <c r="I79" t="str">
        <f>""""&amp;A79&amp;""": {
 ""Name"" : """&amp;A79&amp;""",
 ""OV"" : """&amp;B79&amp;""",
 ""Category"": """&amp;E79&amp;""",
 ""Weight"" : "&amp;G79&amp;",
 ""Price"" : "&amp;F79&amp;"
  }"</f>
        <v>"Une main de gobelin momifiée": {
 "Name" : "Une main de gobelin momifiée",
 "OV" : "",
 "Category": "TRINKETS",
 "Weight" : 0,
 "Price" : 0
  }</v>
      </c>
    </row>
    <row r="80" spans="1:9">
      <c r="A80" s="320" t="s">
        <v>852</v>
      </c>
      <c r="C80" t="s">
        <v>4098</v>
      </c>
      <c r="D80" t="s">
        <v>298</v>
      </c>
      <c r="E80" s="41" t="s">
        <v>4100</v>
      </c>
      <c r="F80" s="76">
        <f t="shared" ref="F80:F143" si="18">LEFT(C80,LEN(C80)-3)*IF(RIGHT(C80,2)="po",100,IF(RIGHT(C80,2)="pa",10,1))</f>
        <v>0</v>
      </c>
      <c r="G80" s="76" t="str">
        <f t="shared" ref="G80:G143" si="19">IF(RIGHT(D80,2)="kg",LEFT(D80,LEN(D80)-3)*1000,LEFT(D80,LEN(D80)-2))</f>
        <v>0</v>
      </c>
      <c r="I80" t="str">
        <f t="shared" ref="I80:I143" si="20">""""&amp;A80&amp;""": {
 ""Name"" : """&amp;A80&amp;""",
 ""OV"" : """&amp;B80&amp;""",
 ""Category"": """&amp;E80&amp;""",
 ""Weight"" : "&amp;G80&amp;",
 ""Price"" : "&amp;F80&amp;"
  }"</f>
        <v>"Un morceau de cristal qui brille faiblement au clair de lune": {
 "Name" : "Un morceau de cristal qui brille faiblement au clair de lune",
 "OV" : "",
 "Category": "TRINKETS",
 "Weight" : 0,
 "Price" : 0
  }</v>
      </c>
    </row>
    <row r="81" spans="1:9">
      <c r="A81" s="319" t="s">
        <v>853</v>
      </c>
      <c r="C81" t="s">
        <v>4098</v>
      </c>
      <c r="D81" t="s">
        <v>298</v>
      </c>
      <c r="E81" s="41" t="s">
        <v>4100</v>
      </c>
      <c r="F81" s="76">
        <f t="shared" si="18"/>
        <v>0</v>
      </c>
      <c r="G81" s="76" t="str">
        <f t="shared" si="19"/>
        <v>0</v>
      </c>
      <c r="I81" t="str">
        <f t="shared" si="20"/>
        <v>"Une pièce d'or d'une terre inconnue": {
 "Name" : "Une pièce d'or d'une terre inconnue",
 "OV" : "",
 "Category": "TRINKETS",
 "Weight" : 0,
 "Price" : 0
  }</v>
      </c>
    </row>
    <row r="82" spans="1:9">
      <c r="A82" s="320" t="s">
        <v>854</v>
      </c>
      <c r="C82" t="s">
        <v>4098</v>
      </c>
      <c r="D82" t="s">
        <v>298</v>
      </c>
      <c r="E82" s="41" t="s">
        <v>4100</v>
      </c>
      <c r="F82" s="76">
        <f t="shared" si="18"/>
        <v>0</v>
      </c>
      <c r="G82" s="76" t="str">
        <f t="shared" si="19"/>
        <v>0</v>
      </c>
      <c r="I82" t="str">
        <f t="shared" si="20"/>
        <v>"Un journal écrit dans une langue que vous ne connaissez pas": {
 "Name" : "Un journal écrit dans une langue que vous ne connaissez pas",
 "OV" : "",
 "Category": "TRINKETS",
 "Weight" : 0,
 "Price" : 0
  }</v>
      </c>
    </row>
    <row r="83" spans="1:9">
      <c r="A83" s="319" t="s">
        <v>855</v>
      </c>
      <c r="C83" t="s">
        <v>4098</v>
      </c>
      <c r="D83" t="s">
        <v>298</v>
      </c>
      <c r="E83" s="41" t="s">
        <v>4100</v>
      </c>
      <c r="F83" s="76">
        <f t="shared" si="18"/>
        <v>0</v>
      </c>
      <c r="G83" s="76" t="str">
        <f t="shared" si="19"/>
        <v>0</v>
      </c>
      <c r="I83" t="str">
        <f t="shared" si="20"/>
        <v>"Un anneau de cuivre qui ne ternit pas": {
 "Name" : "Un anneau de cuivre qui ne ternit pas",
 "OV" : "",
 "Category": "TRINKETS",
 "Weight" : 0,
 "Price" : 0
  }</v>
      </c>
    </row>
    <row r="84" spans="1:9">
      <c r="A84" s="320" t="s">
        <v>856</v>
      </c>
      <c r="C84" t="s">
        <v>4098</v>
      </c>
      <c r="D84" t="s">
        <v>298</v>
      </c>
      <c r="E84" s="41" t="s">
        <v>4100</v>
      </c>
      <c r="F84" s="76">
        <f t="shared" si="18"/>
        <v>0</v>
      </c>
      <c r="G84" s="76" t="str">
        <f t="shared" si="19"/>
        <v>0</v>
      </c>
      <c r="I84" t="str">
        <f t="shared" si="20"/>
        <v>"Une vieille pièce d'échecs en verre": {
 "Name" : "Une vieille pièce d'échecs en verre",
 "OV" : "",
 "Category": "TRINKETS",
 "Weight" : 0,
 "Price" : 0
  }</v>
      </c>
    </row>
    <row r="85" spans="1:9">
      <c r="A85" s="319" t="s">
        <v>857</v>
      </c>
      <c r="C85" t="s">
        <v>4098</v>
      </c>
      <c r="D85" t="s">
        <v>298</v>
      </c>
      <c r="E85" s="41" t="s">
        <v>4100</v>
      </c>
      <c r="F85" s="76">
        <f t="shared" si="18"/>
        <v>0</v>
      </c>
      <c r="G85" s="76" t="str">
        <f t="shared" si="19"/>
        <v>0</v>
      </c>
      <c r="I85" t="str">
        <f t="shared" si="20"/>
        <v>"Une paire de dés en osselet, chacun portant le symbole d'un crâne sur la face qui montrerait normalement le 6": {
 "Name" : "Une paire de dés en osselet, chacun portant le symbole d'un crâne sur la face qui montrerait normalement le 6",
 "OV" : "",
 "Category": "TRINKETS",
 "Weight" : 0,
 "Price" : 0
  }</v>
      </c>
    </row>
    <row r="86" spans="1:9">
      <c r="A86" s="320" t="s">
        <v>858</v>
      </c>
      <c r="C86" t="s">
        <v>4098</v>
      </c>
      <c r="D86" t="s">
        <v>298</v>
      </c>
      <c r="E86" s="41" t="s">
        <v>4100</v>
      </c>
      <c r="F86" s="76">
        <f t="shared" si="18"/>
        <v>0</v>
      </c>
      <c r="G86" s="76" t="str">
        <f t="shared" si="19"/>
        <v>0</v>
      </c>
      <c r="I86" t="str">
        <f t="shared" si="20"/>
        <v>"Une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v>
      </c>
    </row>
    <row r="87" spans="1:9">
      <c r="A87" s="319" t="s">
        <v>859</v>
      </c>
      <c r="C87" t="s">
        <v>4098</v>
      </c>
      <c r="D87" t="s">
        <v>298</v>
      </c>
      <c r="E87" s="41" t="s">
        <v>4100</v>
      </c>
      <c r="F87" s="76">
        <f t="shared" si="18"/>
        <v>0</v>
      </c>
      <c r="G87" s="76" t="str">
        <f t="shared" si="19"/>
        <v>0</v>
      </c>
      <c r="I87" t="str">
        <f t="shared" si="20"/>
        <v>"Un collier en corde duquel pendent quatre doigts elfes momifiés": {
 "Name" : "Un collier en corde duquel pendent quatre doigts elfes momifiés",
 "OV" : "",
 "Category": "TRINKETS",
 "Weight" : 0,
 "Price" : 0
  }</v>
      </c>
    </row>
    <row r="88" spans="1:9">
      <c r="A88" s="320" t="s">
        <v>860</v>
      </c>
      <c r="C88" t="s">
        <v>4098</v>
      </c>
      <c r="D88" t="s">
        <v>298</v>
      </c>
      <c r="E88" s="41" t="s">
        <v>4100</v>
      </c>
      <c r="F88" s="76">
        <f t="shared" si="18"/>
        <v>0</v>
      </c>
      <c r="G88" s="76" t="str">
        <f t="shared" si="19"/>
        <v>0</v>
      </c>
      <c r="I88" t="str">
        <f t="shared" si="20"/>
        <v>"L'acte d'une parcelle de terrain d'un domaine que vous ne connaissez pas": {
 "Name" : "L'acte d'une parcelle de terrain d'un domaine que vous ne connaissez pas",
 "OV" : "",
 "Category": "TRINKETS",
 "Weight" : 0,
 "Price" : 0
  }</v>
      </c>
    </row>
    <row r="89" spans="1:9">
      <c r="A89" s="319" t="s">
        <v>861</v>
      </c>
      <c r="C89" t="s">
        <v>4098</v>
      </c>
      <c r="D89" t="s">
        <v>298</v>
      </c>
      <c r="E89" s="41" t="s">
        <v>4100</v>
      </c>
      <c r="F89" s="76">
        <f t="shared" si="18"/>
        <v>0</v>
      </c>
      <c r="G89" s="76" t="str">
        <f t="shared" si="19"/>
        <v>0</v>
      </c>
      <c r="I89" t="str">
        <f t="shared" si="20"/>
        <v>"Un bloc de 30 grammes d'un matériau inconnu": {
 "Name" : "Un bloc de 30 grammes d'un matériau inconnu",
 "OV" : "",
 "Category": "TRINKETS",
 "Weight" : 0,
 "Price" : 0
  }</v>
      </c>
    </row>
    <row r="90" spans="1:9">
      <c r="A90" s="320" t="s">
        <v>862</v>
      </c>
      <c r="C90" t="s">
        <v>4098</v>
      </c>
      <c r="D90" t="s">
        <v>298</v>
      </c>
      <c r="E90" s="41" t="s">
        <v>4100</v>
      </c>
      <c r="F90" s="76">
        <f t="shared" si="18"/>
        <v>0</v>
      </c>
      <c r="G90" s="76" t="str">
        <f t="shared" si="19"/>
        <v>0</v>
      </c>
      <c r="I90" t="str">
        <f t="shared" si="20"/>
        <v>"Une petite poupée de chiffon piquée avec des aiguilles": {
 "Name" : "Une petite poupée de chiffon piquée avec des aiguilles",
 "OV" : "",
 "Category": "TRINKETS",
 "Weight" : 0,
 "Price" : 0
  }</v>
      </c>
    </row>
    <row r="91" spans="1:9">
      <c r="A91" s="319" t="s">
        <v>863</v>
      </c>
      <c r="C91" t="s">
        <v>4098</v>
      </c>
      <c r="D91" t="s">
        <v>298</v>
      </c>
      <c r="E91" s="41" t="s">
        <v>4100</v>
      </c>
      <c r="F91" s="76">
        <f t="shared" si="18"/>
        <v>0</v>
      </c>
      <c r="G91" s="76" t="str">
        <f t="shared" si="19"/>
        <v>0</v>
      </c>
      <c r="I91" t="str">
        <f t="shared" si="20"/>
        <v>"Une dent d'une bête inconnue": {
 "Name" : "Une dent d'une bête inconnue",
 "OV" : "",
 "Category": "TRINKETS",
 "Weight" : 0,
 "Price" : 0
  }</v>
      </c>
    </row>
    <row r="92" spans="1:9">
      <c r="A92" s="320" t="s">
        <v>864</v>
      </c>
      <c r="C92" t="s">
        <v>4098</v>
      </c>
      <c r="D92" t="s">
        <v>298</v>
      </c>
      <c r="E92" s="41" t="s">
        <v>4100</v>
      </c>
      <c r="F92" s="76">
        <f t="shared" si="18"/>
        <v>0</v>
      </c>
      <c r="G92" s="76" t="str">
        <f t="shared" si="19"/>
        <v>0</v>
      </c>
      <c r="I92" t="str">
        <f t="shared" si="20"/>
        <v>"Une énorme écaille, peut-être d'un dragon": {
 "Name" : "Une énorme écaille, peut-être d'un dragon",
 "OV" : "",
 "Category": "TRINKETS",
 "Weight" : 0,
 "Price" : 0
  }</v>
      </c>
    </row>
    <row r="93" spans="1:9">
      <c r="A93" s="319" t="s">
        <v>865</v>
      </c>
      <c r="C93" t="s">
        <v>4098</v>
      </c>
      <c r="D93" t="s">
        <v>298</v>
      </c>
      <c r="E93" s="41" t="s">
        <v>4100</v>
      </c>
      <c r="F93" s="76">
        <f t="shared" si="18"/>
        <v>0</v>
      </c>
      <c r="G93" s="76" t="str">
        <f t="shared" si="19"/>
        <v>0</v>
      </c>
      <c r="I93" t="str">
        <f t="shared" si="20"/>
        <v>"Une plume vert clair": {
 "Name" : "Une plume vert clair",
 "OV" : "",
 "Category": "TRINKETS",
 "Weight" : 0,
 "Price" : 0
  }</v>
      </c>
    </row>
    <row r="94" spans="1:9">
      <c r="A94" s="320" t="s">
        <v>866</v>
      </c>
      <c r="C94" t="s">
        <v>4098</v>
      </c>
      <c r="D94" t="s">
        <v>298</v>
      </c>
      <c r="E94" s="41" t="s">
        <v>4100</v>
      </c>
      <c r="F94" s="76">
        <f t="shared" si="18"/>
        <v>0</v>
      </c>
      <c r="G94" s="76" t="str">
        <f t="shared" si="19"/>
        <v>0</v>
      </c>
      <c r="I94" t="str">
        <f t="shared" si="20"/>
        <v>"Une vieille carte de divination portant votre portrait": {
 "Name" : "Une vieille carte de divination portant votre portrait",
 "OV" : "",
 "Category": "TRINKETS",
 "Weight" : 0,
 "Price" : 0
  }</v>
      </c>
    </row>
    <row r="95" spans="1:9">
      <c r="A95" s="319" t="s">
        <v>867</v>
      </c>
      <c r="C95" t="s">
        <v>4098</v>
      </c>
      <c r="D95" t="s">
        <v>298</v>
      </c>
      <c r="E95" s="41" t="s">
        <v>4100</v>
      </c>
      <c r="F95" s="76">
        <f t="shared" si="18"/>
        <v>0</v>
      </c>
      <c r="G95" s="76" t="str">
        <f t="shared" si="19"/>
        <v>0</v>
      </c>
      <c r="I95" t="str">
        <f t="shared" si="20"/>
        <v>"Un orbe en verre rempli de fumée qui se déplace": {
 "Name" : "Un orbe en verre rempli de fumée qui se déplace",
 "OV" : "",
 "Category": "TRINKETS",
 "Weight" : 0,
 "Price" : 0
  }</v>
      </c>
    </row>
    <row r="96" spans="1:9">
      <c r="A96" s="320" t="s">
        <v>868</v>
      </c>
      <c r="C96" t="s">
        <v>4098</v>
      </c>
      <c r="D96" t="s">
        <v>298</v>
      </c>
      <c r="E96" s="41" t="s">
        <v>4100</v>
      </c>
      <c r="F96" s="76">
        <f t="shared" si="18"/>
        <v>0</v>
      </c>
      <c r="G96" s="76" t="str">
        <f t="shared" si="19"/>
        <v>0</v>
      </c>
      <c r="I96" t="str">
        <f t="shared" si="20"/>
        <v>"Un oeuf de 30 grammes avec une coque rouge vif": {
 "Name" : "Un oeuf de 30 grammes avec une coque rouge vif",
 "OV" : "",
 "Category": "TRINKETS",
 "Weight" : 0,
 "Price" : 0
  }</v>
      </c>
    </row>
    <row r="97" spans="1:9">
      <c r="A97" s="319" t="s">
        <v>869</v>
      </c>
      <c r="C97" t="s">
        <v>4098</v>
      </c>
      <c r="D97" t="s">
        <v>298</v>
      </c>
      <c r="E97" s="41" t="s">
        <v>4100</v>
      </c>
      <c r="F97" s="76">
        <f t="shared" si="18"/>
        <v>0</v>
      </c>
      <c r="G97" s="76" t="str">
        <f t="shared" si="19"/>
        <v>0</v>
      </c>
      <c r="I97" t="str">
        <f t="shared" si="20"/>
        <v>"Une pipe qui fait des bulles": {
 "Name" : "Une pipe qui fait des bulles",
 "OV" : "",
 "Category": "TRINKETS",
 "Weight" : 0,
 "Price" : 0
  }</v>
      </c>
    </row>
    <row r="98" spans="1:9">
      <c r="A98" s="320" t="s">
        <v>870</v>
      </c>
      <c r="C98" t="s">
        <v>4098</v>
      </c>
      <c r="D98" t="s">
        <v>298</v>
      </c>
      <c r="E98" s="41" t="s">
        <v>4100</v>
      </c>
      <c r="F98" s="76">
        <f t="shared" si="18"/>
        <v>0</v>
      </c>
      <c r="G98" s="76" t="str">
        <f t="shared" si="19"/>
        <v>0</v>
      </c>
      <c r="I98" t="str">
        <f t="shared" si="20"/>
        <v>"Un pot en verre contenant un morceau de chair bizarre qui flotte dans un liquide salé": {
 "Name" : "Un pot en verre contenant un morceau de chair bizarre qui flotte dans un liquide salé",
 "OV" : "",
 "Category": "TRINKETS",
 "Weight" : 0,
 "Price" : 0
  }</v>
      </c>
    </row>
    <row r="99" spans="1:9">
      <c r="A99" s="319" t="s">
        <v>871</v>
      </c>
      <c r="C99" t="s">
        <v>4098</v>
      </c>
      <c r="D99" t="s">
        <v>298</v>
      </c>
      <c r="E99" s="41" t="s">
        <v>4100</v>
      </c>
      <c r="F99" s="76">
        <f t="shared" si="18"/>
        <v>0</v>
      </c>
      <c r="G99" s="76" t="str">
        <f t="shared" si="19"/>
        <v>0</v>
      </c>
      <c r="I99" t="str">
        <f t="shared" si="20"/>
        <v>"Une petite boîte à musique de gnome qui joue une chanson qui vous rappelle vaguement votre enfance": {
 "Name" : "Une petite boîte à musique de gnome qui joue une chanson qui vous rappelle vaguement votre enfance",
 "OV" : "",
 "Category": "TRINKETS",
 "Weight" : 0,
 "Price" : 0
  }</v>
      </c>
    </row>
    <row r="100" spans="1:9">
      <c r="A100" s="320" t="s">
        <v>872</v>
      </c>
      <c r="C100" t="s">
        <v>4098</v>
      </c>
      <c r="D100" t="s">
        <v>298</v>
      </c>
      <c r="E100" s="41" t="s">
        <v>4100</v>
      </c>
      <c r="F100" s="76">
        <f t="shared" si="18"/>
        <v>0</v>
      </c>
      <c r="G100" s="76" t="str">
        <f t="shared" si="19"/>
        <v>0</v>
      </c>
      <c r="I100" t="str">
        <f t="shared" si="20"/>
        <v>"Une petite statuette en bois d'un halfelin béat": {
 "Name" : "Une petite statuette en bois d'un halfelin béat",
 "OV" : "",
 "Category": "TRINKETS",
 "Weight" : 0,
 "Price" : 0
  }</v>
      </c>
    </row>
    <row r="101" spans="1:9">
      <c r="A101" s="319" t="s">
        <v>873</v>
      </c>
      <c r="C101" t="s">
        <v>4098</v>
      </c>
      <c r="D101" t="s">
        <v>298</v>
      </c>
      <c r="E101" s="41" t="s">
        <v>4100</v>
      </c>
      <c r="F101" s="76">
        <f t="shared" si="18"/>
        <v>0</v>
      </c>
      <c r="G101" s="76" t="str">
        <f t="shared" si="19"/>
        <v>0</v>
      </c>
      <c r="I101" t="str">
        <f t="shared" si="20"/>
        <v>"Un orbe en cuivre gravé de runes étranges": {
 "Name" : "Un orbe en cuivre gravé de runes étranges",
 "OV" : "",
 "Category": "TRINKETS",
 "Weight" : 0,
 "Price" : 0
  }</v>
      </c>
    </row>
    <row r="102" spans="1:9">
      <c r="A102" s="320" t="s">
        <v>874</v>
      </c>
      <c r="C102" t="s">
        <v>4098</v>
      </c>
      <c r="D102" t="s">
        <v>298</v>
      </c>
      <c r="E102" s="41" t="s">
        <v>4100</v>
      </c>
      <c r="F102" s="76">
        <f t="shared" si="18"/>
        <v>0</v>
      </c>
      <c r="G102" s="76" t="str">
        <f t="shared" si="19"/>
        <v>0</v>
      </c>
      <c r="I102" t="str">
        <f t="shared" si="20"/>
        <v>"Un disque de pierre multicolore": {
 "Name" : "Un disque de pierre multicolore",
 "OV" : "",
 "Category": "TRINKETS",
 "Weight" : 0,
 "Price" : 0
  }</v>
      </c>
    </row>
    <row r="103" spans="1:9">
      <c r="A103" s="319" t="s">
        <v>875</v>
      </c>
      <c r="C103" t="s">
        <v>4098</v>
      </c>
      <c r="D103" t="s">
        <v>298</v>
      </c>
      <c r="E103" s="41" t="s">
        <v>4100</v>
      </c>
      <c r="F103" s="76">
        <f t="shared" si="18"/>
        <v>0</v>
      </c>
      <c r="G103" s="76" t="str">
        <f t="shared" si="19"/>
        <v>0</v>
      </c>
      <c r="I103" t="str">
        <f t="shared" si="20"/>
        <v>"Une petite icône d'argent représentant un corbeau": {
 "Name" : "Une petite icône d'argent représentant un corbeau",
 "OV" : "",
 "Category": "TRINKETS",
 "Weight" : 0,
 "Price" : 0
  }</v>
      </c>
    </row>
    <row r="104" spans="1:9">
      <c r="A104" s="320" t="s">
        <v>876</v>
      </c>
      <c r="C104" t="s">
        <v>4098</v>
      </c>
      <c r="D104" t="s">
        <v>298</v>
      </c>
      <c r="E104" s="41" t="s">
        <v>4100</v>
      </c>
      <c r="F104" s="76">
        <f t="shared" si="18"/>
        <v>0</v>
      </c>
      <c r="G104" s="76" t="str">
        <f t="shared" si="19"/>
        <v>0</v>
      </c>
      <c r="I104" t="str">
        <f t="shared" si="20"/>
        <v>"Un sac contenant quarante-sept dents humanoïdes, dont l'une est cariée": {
 "Name" : "Un sac contenant quarante-sept dents humanoïdes, dont l'une est cariée",
 "OV" : "",
 "Category": "TRINKETS",
 "Weight" : 0,
 "Price" : 0
  }</v>
      </c>
    </row>
    <row r="105" spans="1:9">
      <c r="A105" s="319" t="s">
        <v>877</v>
      </c>
      <c r="C105" t="s">
        <v>4098</v>
      </c>
      <c r="D105" t="s">
        <v>298</v>
      </c>
      <c r="E105" s="41" t="s">
        <v>4100</v>
      </c>
      <c r="F105" s="76">
        <f t="shared" si="18"/>
        <v>0</v>
      </c>
      <c r="G105" s="76" t="str">
        <f t="shared" si="19"/>
        <v>0</v>
      </c>
      <c r="I105" t="str">
        <f t="shared" si="20"/>
        <v>"Un fragment d'obsidienne qui se sent toujours chaud au toucher": {
 "Name" : "Un fragment d'obsidienne qui se sent toujours chaud au toucher",
 "OV" : "",
 "Category": "TRINKETS",
 "Weight" : 0,
 "Price" : 0
  }</v>
      </c>
    </row>
    <row r="106" spans="1:9">
      <c r="A106" s="320" t="s">
        <v>878</v>
      </c>
      <c r="C106" t="s">
        <v>4098</v>
      </c>
      <c r="D106" t="s">
        <v>298</v>
      </c>
      <c r="E106" s="41" t="s">
        <v>4100</v>
      </c>
      <c r="F106" s="76">
        <f t="shared" si="18"/>
        <v>0</v>
      </c>
      <c r="G106" s="76" t="str">
        <f t="shared" si="19"/>
        <v>0</v>
      </c>
      <c r="I106" t="str">
        <f t="shared" si="20"/>
        <v>"Une griffe osseuse d'un dragon suspendue à un collier de cuir lisse": {
 "Name" : "Une griffe osseuse d'un dragon suspendue à un collier de cuir lisse",
 "OV" : "",
 "Category": "TRINKETS",
 "Weight" : 0,
 "Price" : 0
  }</v>
      </c>
    </row>
    <row r="107" spans="1:9">
      <c r="A107" s="319" t="s">
        <v>879</v>
      </c>
      <c r="C107" t="s">
        <v>4098</v>
      </c>
      <c r="D107" t="s">
        <v>298</v>
      </c>
      <c r="E107" s="41" t="s">
        <v>4100</v>
      </c>
      <c r="F107" s="76">
        <f t="shared" si="18"/>
        <v>0</v>
      </c>
      <c r="G107" s="76" t="str">
        <f t="shared" si="19"/>
        <v>0</v>
      </c>
      <c r="I107" t="str">
        <f t="shared" si="20"/>
        <v>"Une paire de vieilles chaussettes": {
 "Name" : "Une paire de vieilles chaussettes",
 "OV" : "",
 "Category": "TRINKETS",
 "Weight" : 0,
 "Price" : 0
  }</v>
      </c>
    </row>
    <row r="108" spans="1:9">
      <c r="A108" s="320" t="s">
        <v>880</v>
      </c>
      <c r="C108" t="s">
        <v>4098</v>
      </c>
      <c r="D108" t="s">
        <v>298</v>
      </c>
      <c r="E108" s="41" t="s">
        <v>4100</v>
      </c>
      <c r="F108" s="76">
        <f t="shared" si="18"/>
        <v>0</v>
      </c>
      <c r="G108" s="76" t="str">
        <f t="shared" si="19"/>
        <v>0</v>
      </c>
      <c r="I108" t="str">
        <f t="shared" si="20"/>
        <v>"Un livre blanc dont les pages refusent de retenir l'encre, la craie, la graphite ou toute autre substance ou marquage": {
 "Name" : "Un livre blanc dont les pages refusent de retenir l'encre, la craie, la graphite ou toute autre substance ou marquage",
 "OV" : "",
 "Category": "TRINKETS",
 "Weight" : 0,
 "Price" : 0
  }</v>
      </c>
    </row>
    <row r="109" spans="1:9">
      <c r="A109" s="319" t="s">
        <v>881</v>
      </c>
      <c r="C109" t="s">
        <v>4098</v>
      </c>
      <c r="D109" t="s">
        <v>298</v>
      </c>
      <c r="E109" s="41" t="s">
        <v>4100</v>
      </c>
      <c r="F109" s="76">
        <f t="shared" si="18"/>
        <v>0</v>
      </c>
      <c r="G109" s="76" t="str">
        <f t="shared" si="19"/>
        <v>0</v>
      </c>
      <c r="I109" t="str">
        <f t="shared" si="20"/>
        <v>"Un badge en argent qui représente une étoile à cinq branches": {
 "Name" : "Un badge en argent qui représente une étoile à cinq branches",
 "OV" : "",
 "Category": "TRINKETS",
 "Weight" : 0,
 "Price" : 0
  }</v>
      </c>
    </row>
    <row r="110" spans="1:9">
      <c r="A110" s="320" t="s">
        <v>882</v>
      </c>
      <c r="C110" t="s">
        <v>4098</v>
      </c>
      <c r="D110" t="s">
        <v>298</v>
      </c>
      <c r="E110" s="41" t="s">
        <v>4100</v>
      </c>
      <c r="F110" s="76">
        <f t="shared" si="18"/>
        <v>0</v>
      </c>
      <c r="G110" s="76" t="str">
        <f t="shared" si="19"/>
        <v>0</v>
      </c>
      <c r="I110" t="str">
        <f t="shared" si="20"/>
        <v>"Un couteau qui appartenait à un parent": {
 "Name" : "Un couteau qui appartenait à un parent",
 "OV" : "",
 "Category": "TRINKETS",
 "Weight" : 0,
 "Price" : 0
  }</v>
      </c>
    </row>
    <row r="111" spans="1:9">
      <c r="A111" s="319" t="s">
        <v>883</v>
      </c>
      <c r="C111" t="s">
        <v>4098</v>
      </c>
      <c r="D111" t="s">
        <v>298</v>
      </c>
      <c r="E111" s="41" t="s">
        <v>4100</v>
      </c>
      <c r="F111" s="76">
        <f t="shared" si="18"/>
        <v>0</v>
      </c>
      <c r="G111" s="76" t="str">
        <f t="shared" si="19"/>
        <v>0</v>
      </c>
      <c r="I111" t="str">
        <f t="shared" si="20"/>
        <v>"Un flacon de verre rempli de rognures d'ongles": {
 "Name" : "Un flacon de verre rempli de rognures d'ongles",
 "OV" : "",
 "Category": "TRINKETS",
 "Weight" : 0,
 "Price" : 0
  }</v>
      </c>
    </row>
    <row r="112" spans="1:9">
      <c r="A112" s="320" t="s">
        <v>884</v>
      </c>
      <c r="C112" t="s">
        <v>4098</v>
      </c>
      <c r="D112" t="s">
        <v>298</v>
      </c>
      <c r="E112" s="41" t="s">
        <v>4100</v>
      </c>
      <c r="F112" s="76">
        <f t="shared" si="18"/>
        <v>0</v>
      </c>
      <c r="G112" s="76" t="str">
        <f t="shared" si="19"/>
        <v>0</v>
      </c>
      <c r="I112" t="str">
        <f t="shared" si="20"/>
        <v>"Un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v>
      </c>
    </row>
    <row r="113" spans="1:9">
      <c r="A113" s="319" t="s">
        <v>885</v>
      </c>
      <c r="C113" t="s">
        <v>4098</v>
      </c>
      <c r="D113" t="s">
        <v>298</v>
      </c>
      <c r="E113" s="41" t="s">
        <v>4100</v>
      </c>
      <c r="F113" s="76">
        <f t="shared" si="18"/>
        <v>0</v>
      </c>
      <c r="G113" s="76" t="str">
        <f t="shared" si="19"/>
        <v>0</v>
      </c>
      <c r="I113" t="str">
        <f t="shared" si="20"/>
        <v>"Un gant blanc pailleté aux dimensions d'un humain": {
 "Name" : "Un gant blanc pailleté aux dimensions d'un humain",
 "OV" : "",
 "Category": "TRINKETS",
 "Weight" : 0,
 "Price" : 0
  }</v>
      </c>
    </row>
    <row r="114" spans="1:9">
      <c r="A114" s="320" t="s">
        <v>886</v>
      </c>
      <c r="C114" t="s">
        <v>4098</v>
      </c>
      <c r="D114" t="s">
        <v>298</v>
      </c>
      <c r="E114" s="41" t="s">
        <v>4100</v>
      </c>
      <c r="F114" s="76">
        <f t="shared" si="18"/>
        <v>0</v>
      </c>
      <c r="G114" s="76" t="str">
        <f t="shared" si="19"/>
        <v>0</v>
      </c>
      <c r="I114" t="str">
        <f t="shared" si="20"/>
        <v>"Une veste avec une centaine de minuscules poches": {
 "Name" : "Une veste avec une centaine de minuscules poches",
 "OV" : "",
 "Category": "TRINKETS",
 "Weight" : 0,
 "Price" : 0
  }</v>
      </c>
    </row>
    <row r="115" spans="1:9">
      <c r="A115" s="319" t="s">
        <v>887</v>
      </c>
      <c r="C115" t="s">
        <v>4098</v>
      </c>
      <c r="D115" t="s">
        <v>298</v>
      </c>
      <c r="E115" s="41" t="s">
        <v>4100</v>
      </c>
      <c r="F115" s="76">
        <f t="shared" si="18"/>
        <v>0</v>
      </c>
      <c r="G115" s="76" t="str">
        <f t="shared" si="19"/>
        <v>0</v>
      </c>
      <c r="I115" t="str">
        <f t="shared" si="20"/>
        <v>"Un petit bloc de pierre léger": {
 "Name" : "Un petit bloc de pierre léger",
 "OV" : "",
 "Category": "TRINKETS",
 "Weight" : 0,
 "Price" : 0
  }</v>
      </c>
    </row>
    <row r="116" spans="1:9">
      <c r="A116" s="320" t="s">
        <v>888</v>
      </c>
      <c r="C116" t="s">
        <v>4098</v>
      </c>
      <c r="D116" t="s">
        <v>298</v>
      </c>
      <c r="E116" s="41" t="s">
        <v>4100</v>
      </c>
      <c r="F116" s="76">
        <f t="shared" si="18"/>
        <v>0</v>
      </c>
      <c r="G116" s="76" t="str">
        <f t="shared" si="19"/>
        <v>0</v>
      </c>
      <c r="I116" t="str">
        <f t="shared" si="20"/>
        <v>"Un petit dessin qui représente le portrait d'un gobelin": {
 "Name" : "Un petit dessin qui représente le portrait d'un gobelin",
 "OV" : "",
 "Category": "TRINKETS",
 "Weight" : 0,
 "Price" : 0
  }</v>
      </c>
    </row>
    <row r="117" spans="1:9">
      <c r="A117" s="319" t="s">
        <v>889</v>
      </c>
      <c r="C117" t="s">
        <v>4098</v>
      </c>
      <c r="D117" t="s">
        <v>298</v>
      </c>
      <c r="E117" s="41" t="s">
        <v>4100</v>
      </c>
      <c r="F117" s="76">
        <f t="shared" si="18"/>
        <v>0</v>
      </c>
      <c r="G117" s="76" t="str">
        <f t="shared" si="19"/>
        <v>0</v>
      </c>
      <c r="I117" t="str">
        <f t="shared" si="20"/>
        <v>"Un flacon de verre vide qui sent le parfum lorsqu'il est ouvert": {
 "Name" : "Un flacon de verre vide qui sent le parfum lorsqu'il est ouvert",
 "OV" : "",
 "Category": "TRINKETS",
 "Weight" : 0,
 "Price" : 0
  }</v>
      </c>
    </row>
    <row r="118" spans="1:9">
      <c r="A118" s="320" t="s">
        <v>890</v>
      </c>
      <c r="C118" t="s">
        <v>4098</v>
      </c>
      <c r="D118" t="s">
        <v>298</v>
      </c>
      <c r="E118" s="41" t="s">
        <v>4100</v>
      </c>
      <c r="F118" s="76">
        <f t="shared" si="18"/>
        <v>0</v>
      </c>
      <c r="G118" s="76" t="str">
        <f t="shared" si="19"/>
        <v>0</v>
      </c>
      <c r="I118" t="str">
        <f t="shared" si="20"/>
        <v>"Une pierre précieuse qui ressemble à un morceau de charbon pour tout le monde, sauf pour vous": {
 "Name" : "Une pierre précieuse qui ressemble à un morceau de charbon pour tout le monde, sauf pour vous",
 "OV" : "",
 "Category": "TRINKETS",
 "Weight" : 0,
 "Price" : 0
  }</v>
      </c>
    </row>
    <row r="119" spans="1:9">
      <c r="A119" s="319" t="s">
        <v>891</v>
      </c>
      <c r="C119" t="s">
        <v>4098</v>
      </c>
      <c r="D119" t="s">
        <v>298</v>
      </c>
      <c r="E119" s="41" t="s">
        <v>4100</v>
      </c>
      <c r="F119" s="76">
        <f t="shared" si="18"/>
        <v>0</v>
      </c>
      <c r="G119" s="76" t="str">
        <f t="shared" si="19"/>
        <v>0</v>
      </c>
      <c r="I119" t="str">
        <f t="shared" si="20"/>
        <v>"Un morceau de tissu d'une vieille bannière": {
 "Name" : "Un morceau de tissu d'une vieille bannière",
 "OV" : "",
 "Category": "TRINKETS",
 "Weight" : 0,
 "Price" : 0
  }</v>
      </c>
    </row>
    <row r="120" spans="1:9">
      <c r="A120" s="320" t="s">
        <v>892</v>
      </c>
      <c r="C120" t="s">
        <v>4098</v>
      </c>
      <c r="D120" t="s">
        <v>298</v>
      </c>
      <c r="E120" s="41" t="s">
        <v>4100</v>
      </c>
      <c r="F120" s="76">
        <f t="shared" si="18"/>
        <v>0</v>
      </c>
      <c r="G120" s="76" t="str">
        <f t="shared" si="19"/>
        <v>0</v>
      </c>
      <c r="I120" t="str">
        <f t="shared" si="20"/>
        <v>"Un insigne de grade d'un légionnaire perdu": {
 "Name" : "Un insigne de grade d'un légionnaire perdu",
 "OV" : "",
 "Category": "TRINKETS",
 "Weight" : 0,
 "Price" : 0
  }</v>
      </c>
    </row>
    <row r="121" spans="1:9">
      <c r="A121" s="319" t="s">
        <v>893</v>
      </c>
      <c r="C121" t="s">
        <v>4098</v>
      </c>
      <c r="D121" t="s">
        <v>298</v>
      </c>
      <c r="E121" s="41" t="s">
        <v>4100</v>
      </c>
      <c r="F121" s="76">
        <f t="shared" si="18"/>
        <v>0</v>
      </c>
      <c r="G121" s="76" t="str">
        <f t="shared" si="19"/>
        <v>0</v>
      </c>
      <c r="I121" t="str">
        <f t="shared" si="20"/>
        <v>"Une cloche en argent minuscule et sans battant": {
 "Name" : "Une cloche en argent minuscule et sans battant",
 "OV" : "",
 "Category": "TRINKETS",
 "Weight" : 0,
 "Price" : 0
  }</v>
      </c>
    </row>
    <row r="122" spans="1:9">
      <c r="A122" s="320" t="s">
        <v>894</v>
      </c>
      <c r="C122" t="s">
        <v>4098</v>
      </c>
      <c r="D122" t="s">
        <v>298</v>
      </c>
      <c r="E122" s="41" t="s">
        <v>4100</v>
      </c>
      <c r="F122" s="76">
        <f t="shared" si="18"/>
        <v>0</v>
      </c>
      <c r="G122" s="76" t="str">
        <f t="shared" si="19"/>
        <v>0</v>
      </c>
      <c r="I122" t="str">
        <f t="shared" si="20"/>
        <v>"Un canari mécanique à l'intérieur d'une lampe de gnome": {
 "Name" : "Un canari mécanique à l'intérieur d'une lampe de gnome",
 "OV" : "",
 "Category": "TRINKETS",
 "Weight" : 0,
 "Price" : 0
  }</v>
      </c>
    </row>
    <row r="123" spans="1:9">
      <c r="A123" s="319" t="s">
        <v>895</v>
      </c>
      <c r="C123" t="s">
        <v>4098</v>
      </c>
      <c r="D123" t="s">
        <v>298</v>
      </c>
      <c r="E123" s="41" t="s">
        <v>4100</v>
      </c>
      <c r="F123" s="76">
        <f t="shared" si="18"/>
        <v>0</v>
      </c>
      <c r="G123" s="76" t="str">
        <f t="shared" si="19"/>
        <v>0</v>
      </c>
      <c r="I123" t="str">
        <f t="shared" si="20"/>
        <v>"Un petit coffre avec de nombreux pieds sculptés sur le fond": {
 "Name" : "Un petit coffre avec de nombreux pieds sculptés sur le fond",
 "OV" : "",
 "Category": "TRINKETS",
 "Weight" : 0,
 "Price" : 0
  }</v>
      </c>
    </row>
    <row r="124" spans="1:9">
      <c r="A124" s="320" t="s">
        <v>896</v>
      </c>
      <c r="C124" t="s">
        <v>4098</v>
      </c>
      <c r="D124" t="s">
        <v>298</v>
      </c>
      <c r="E124" s="41" t="s">
        <v>4100</v>
      </c>
      <c r="F124" s="76">
        <f t="shared" si="18"/>
        <v>0</v>
      </c>
      <c r="G124" s="76" t="str">
        <f t="shared" si="19"/>
        <v>0</v>
      </c>
      <c r="I124" t="str">
        <f t="shared" si="20"/>
        <v>"Une pixie morte à l'intérieur d'une bouteille en verre transparent": {
 "Name" : "Une pixie morte à l'intérieur d'une bouteille en verre transparent",
 "OV" : "",
 "Category": "TRINKETS",
 "Weight" : 0,
 "Price" : 0
  }</v>
      </c>
    </row>
    <row r="125" spans="1:9">
      <c r="A125" s="319" t="s">
        <v>897</v>
      </c>
      <c r="C125" t="s">
        <v>4098</v>
      </c>
      <c r="D125" t="s">
        <v>298</v>
      </c>
      <c r="E125" s="41" t="s">
        <v>4100</v>
      </c>
      <c r="F125" s="76">
        <f t="shared" si="18"/>
        <v>0</v>
      </c>
      <c r="G125" s="76" t="str">
        <f t="shared" si="19"/>
        <v>0</v>
      </c>
      <c r="I125" t="str">
        <f t="shared" si="20"/>
        <v>"Une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v>
      </c>
    </row>
    <row r="126" spans="1:9">
      <c r="A126" s="320" t="s">
        <v>898</v>
      </c>
      <c r="C126" t="s">
        <v>4098</v>
      </c>
      <c r="D126" t="s">
        <v>298</v>
      </c>
      <c r="E126" s="41" t="s">
        <v>4100</v>
      </c>
      <c r="F126" s="76">
        <f t="shared" si="18"/>
        <v>0</v>
      </c>
      <c r="G126" s="76" t="str">
        <f t="shared" si="19"/>
        <v>0</v>
      </c>
      <c r="I126" t="str">
        <f t="shared" si="20"/>
        <v>"Un orbe de verre rempli d'eau, dans lequel nage un poisson rouge mécanique": {
 "Name" : "Un orbe de verre rempli d'eau, dans lequel nage un poisson rouge mécanique",
 "OV" : "",
 "Category": "TRINKETS",
 "Weight" : 0,
 "Price" : 0
  }</v>
      </c>
    </row>
    <row r="127" spans="1:9">
      <c r="A127" s="319" t="s">
        <v>899</v>
      </c>
      <c r="C127" t="s">
        <v>4098</v>
      </c>
      <c r="D127" t="s">
        <v>298</v>
      </c>
      <c r="E127" s="41" t="s">
        <v>4100</v>
      </c>
      <c r="F127" s="76">
        <f t="shared" si="18"/>
        <v>0</v>
      </c>
      <c r="G127" s="76" t="str">
        <f t="shared" si="19"/>
        <v>0</v>
      </c>
      <c r="I127" t="str">
        <f t="shared" si="20"/>
        <v>"Une cuillère d'argent avec un M gravé sur le manche": {
 "Name" : "Une cuillère d'argent avec un M gravé sur le manche",
 "OV" : "",
 "Category": "TRINKETS",
 "Weight" : 0,
 "Price" : 0
  }</v>
      </c>
    </row>
    <row r="128" spans="1:9">
      <c r="A128" s="320" t="s">
        <v>900</v>
      </c>
      <c r="C128" t="s">
        <v>4098</v>
      </c>
      <c r="D128" t="s">
        <v>298</v>
      </c>
      <c r="E128" s="41" t="s">
        <v>4100</v>
      </c>
      <c r="F128" s="76">
        <f t="shared" si="18"/>
        <v>0</v>
      </c>
      <c r="G128" s="76" t="str">
        <f t="shared" si="19"/>
        <v>0</v>
      </c>
      <c r="I128" t="str">
        <f t="shared" si="20"/>
        <v>"Un sifflet en bois de couleur or": {
 "Name" : "Un sifflet en bois de couleur or",
 "OV" : "",
 "Category": "TRINKETS",
 "Weight" : 0,
 "Price" : 0
  }</v>
      </c>
    </row>
    <row r="129" spans="1:9">
      <c r="A129" s="319" t="s">
        <v>901</v>
      </c>
      <c r="C129" t="s">
        <v>4098</v>
      </c>
      <c r="D129" t="s">
        <v>298</v>
      </c>
      <c r="E129" s="41" t="s">
        <v>4100</v>
      </c>
      <c r="F129" s="76">
        <f t="shared" si="18"/>
        <v>0</v>
      </c>
      <c r="G129" s="76" t="str">
        <f t="shared" si="19"/>
        <v>0</v>
      </c>
      <c r="I129" t="str">
        <f t="shared" si="20"/>
        <v>"Un scarabée mort de la taille de votre main": {
 "Name" : "Un scarabée mort de la taille de votre main",
 "OV" : "",
 "Category": "TRINKETS",
 "Weight" : 0,
 "Price" : 0
  }</v>
      </c>
    </row>
    <row r="130" spans="1:9">
      <c r="A130" s="320" t="s">
        <v>902</v>
      </c>
      <c r="C130" t="s">
        <v>4098</v>
      </c>
      <c r="D130" t="s">
        <v>298</v>
      </c>
      <c r="E130" s="41" t="s">
        <v>4100</v>
      </c>
      <c r="F130" s="76">
        <f t="shared" si="18"/>
        <v>0</v>
      </c>
      <c r="G130" s="76" t="str">
        <f t="shared" si="19"/>
        <v>0</v>
      </c>
      <c r="I130" t="str">
        <f t="shared" si="20"/>
        <v>"Deux soldats de plomb, l'un avec la tête manquante": {
 "Name" : "Deux soldats de plomb, l'un avec la tête manquante",
 "OV" : "",
 "Category": "TRINKETS",
 "Weight" : 0,
 "Price" : 0
  }</v>
      </c>
    </row>
    <row r="131" spans="1:9">
      <c r="A131" s="319" t="s">
        <v>903</v>
      </c>
      <c r="C131" t="s">
        <v>4098</v>
      </c>
      <c r="D131" t="s">
        <v>298</v>
      </c>
      <c r="E131" s="41" t="s">
        <v>4100</v>
      </c>
      <c r="F131" s="76">
        <f t="shared" si="18"/>
        <v>0</v>
      </c>
      <c r="G131" s="76" t="str">
        <f t="shared" si="19"/>
        <v>0</v>
      </c>
      <c r="I131" t="str">
        <f t="shared" si="20"/>
        <v>"Une petite boîte remplie de boutons de différentes tailles": {
 "Name" : "Une petite boîte remplie de boutons de différentes tailles",
 "OV" : "",
 "Category": "TRINKETS",
 "Weight" : 0,
 "Price" : 0
  }</v>
      </c>
    </row>
    <row r="132" spans="1:9">
      <c r="A132" s="320" t="s">
        <v>904</v>
      </c>
      <c r="C132" t="s">
        <v>4098</v>
      </c>
      <c r="D132" t="s">
        <v>298</v>
      </c>
      <c r="E132" s="41" t="s">
        <v>4100</v>
      </c>
      <c r="F132" s="76">
        <f t="shared" si="18"/>
        <v>0</v>
      </c>
      <c r="G132" s="76" t="str">
        <f t="shared" si="19"/>
        <v>0</v>
      </c>
      <c r="I132" t="str">
        <f t="shared" si="20"/>
        <v>"Une bougie qui ne peut pas être allumée": {
 "Name" : "Une bougie qui ne peut pas être allumée",
 "OV" : "",
 "Category": "TRINKETS",
 "Weight" : 0,
 "Price" : 0
  }</v>
      </c>
    </row>
    <row r="133" spans="1:9">
      <c r="A133" s="319" t="s">
        <v>905</v>
      </c>
      <c r="C133" t="s">
        <v>4098</v>
      </c>
      <c r="D133" t="s">
        <v>298</v>
      </c>
      <c r="E133" s="41" t="s">
        <v>4100</v>
      </c>
      <c r="F133" s="76">
        <f t="shared" si="18"/>
        <v>0</v>
      </c>
      <c r="G133" s="76" t="str">
        <f t="shared" si="19"/>
        <v>0</v>
      </c>
      <c r="I133" t="str">
        <f t="shared" si="20"/>
        <v>"Une petite cage sans porte": {
 "Name" : "Une petite cage sans porte",
 "OV" : "",
 "Category": "TRINKETS",
 "Weight" : 0,
 "Price" : 0
  }</v>
      </c>
    </row>
    <row r="134" spans="1:9">
      <c r="A134" s="320" t="s">
        <v>906</v>
      </c>
      <c r="C134" t="s">
        <v>4098</v>
      </c>
      <c r="D134" t="s">
        <v>298</v>
      </c>
      <c r="E134" s="41" t="s">
        <v>4100</v>
      </c>
      <c r="F134" s="76">
        <f t="shared" si="18"/>
        <v>0</v>
      </c>
      <c r="G134" s="76" t="str">
        <f t="shared" si="19"/>
        <v>0</v>
      </c>
      <c r="I134" t="str">
        <f t="shared" si="20"/>
        <v>"Une vieille clé": {
 "Name" : "Une vieille clé",
 "OV" : "",
 "Category": "TRINKETS",
 "Weight" : 0,
 "Price" : 0
  }</v>
      </c>
    </row>
    <row r="135" spans="1:9">
      <c r="A135" s="319" t="s">
        <v>907</v>
      </c>
      <c r="C135" t="s">
        <v>4098</v>
      </c>
      <c r="D135" t="s">
        <v>298</v>
      </c>
      <c r="E135" s="41" t="s">
        <v>4100</v>
      </c>
      <c r="F135" s="76">
        <f t="shared" si="18"/>
        <v>0</v>
      </c>
      <c r="G135" s="76" t="str">
        <f t="shared" si="19"/>
        <v>0</v>
      </c>
      <c r="I135" t="str">
        <f t="shared" si="20"/>
        <v>"Une carte au trésor indéchiffrable": {
 "Name" : "Une carte au trésor indéchiffrable",
 "OV" : "",
 "Category": "TRINKETS",
 "Weight" : 0,
 "Price" : 0
  }</v>
      </c>
    </row>
    <row r="136" spans="1:9">
      <c r="A136" s="320" t="s">
        <v>908</v>
      </c>
      <c r="C136" t="s">
        <v>4098</v>
      </c>
      <c r="D136" t="s">
        <v>298</v>
      </c>
      <c r="E136" s="41" t="s">
        <v>4100</v>
      </c>
      <c r="F136" s="76">
        <f t="shared" si="18"/>
        <v>0</v>
      </c>
      <c r="G136" s="76" t="str">
        <f t="shared" si="19"/>
        <v>0</v>
      </c>
      <c r="I136" t="str">
        <f t="shared" si="20"/>
        <v>"Une poigne d'épée brisée": {
 "Name" : "Une poigne d'épée brisée",
 "OV" : "",
 "Category": "TRINKETS",
 "Weight" : 0,
 "Price" : 0
  }</v>
      </c>
    </row>
    <row r="137" spans="1:9">
      <c r="A137" s="319" t="s">
        <v>909</v>
      </c>
      <c r="C137" t="s">
        <v>4098</v>
      </c>
      <c r="D137" t="s">
        <v>298</v>
      </c>
      <c r="E137" s="41" t="s">
        <v>4100</v>
      </c>
      <c r="F137" s="76">
        <f t="shared" si="18"/>
        <v>0</v>
      </c>
      <c r="G137" s="76" t="str">
        <f t="shared" si="19"/>
        <v>0</v>
      </c>
      <c r="I137" t="str">
        <f t="shared" si="20"/>
        <v>"Une patte de lapin": {
 "Name" : "Une patte de lapin",
 "OV" : "",
 "Category": "TRINKETS",
 "Weight" : 0,
 "Price" : 0
  }</v>
      </c>
    </row>
    <row r="138" spans="1:9">
      <c r="A138" s="320" t="s">
        <v>910</v>
      </c>
      <c r="C138" t="s">
        <v>4098</v>
      </c>
      <c r="D138" t="s">
        <v>298</v>
      </c>
      <c r="E138" s="41" t="s">
        <v>4100</v>
      </c>
      <c r="F138" s="76">
        <f t="shared" si="18"/>
        <v>0</v>
      </c>
      <c r="G138" s="76" t="str">
        <f t="shared" si="19"/>
        <v>0</v>
      </c>
      <c r="I138" t="str">
        <f t="shared" si="20"/>
        <v>"Un œil de verre": {
 "Name" : "Un œil de verre",
 "OV" : "",
 "Category": "TRINKETS",
 "Weight" : 0,
 "Price" : 0
  }</v>
      </c>
    </row>
    <row r="139" spans="1:9">
      <c r="A139" s="319" t="s">
        <v>911</v>
      </c>
      <c r="C139" t="s">
        <v>4098</v>
      </c>
      <c r="D139" t="s">
        <v>298</v>
      </c>
      <c r="E139" s="41" t="s">
        <v>4100</v>
      </c>
      <c r="F139" s="76">
        <f t="shared" si="18"/>
        <v>0</v>
      </c>
      <c r="G139" s="76" t="str">
        <f t="shared" si="19"/>
        <v>0</v>
      </c>
      <c r="I139" t="str">
        <f t="shared" si="20"/>
        <v>"Un camée (pendentif) sculpté à l'image d'une personne hideuse": {
 "Name" : "Un camée (pendentif) sculpté à l'image d'une personne hideuse",
 "OV" : "",
 "Category": "TRINKETS",
 "Weight" : 0,
 "Price" : 0
  }</v>
      </c>
    </row>
    <row r="140" spans="1:9">
      <c r="A140" s="320" t="s">
        <v>912</v>
      </c>
      <c r="C140" t="s">
        <v>4098</v>
      </c>
      <c r="D140" t="s">
        <v>298</v>
      </c>
      <c r="E140" s="41" t="s">
        <v>4100</v>
      </c>
      <c r="F140" s="76">
        <f t="shared" si="18"/>
        <v>0</v>
      </c>
      <c r="G140" s="76" t="str">
        <f t="shared" si="19"/>
        <v>0</v>
      </c>
      <c r="I140" t="str">
        <f t="shared" si="20"/>
        <v>"Un crâne en argent de la taille d'une pièce de monnaie": {
 "Name" : "Un crâne en argent de la taille d'une pièce de monnaie",
 "OV" : "",
 "Category": "TRINKETS",
 "Weight" : 0,
 "Price" : 0
  }</v>
      </c>
    </row>
    <row r="141" spans="1:9">
      <c r="A141" s="319" t="s">
        <v>913</v>
      </c>
      <c r="C141" t="s">
        <v>4098</v>
      </c>
      <c r="D141" t="s">
        <v>298</v>
      </c>
      <c r="E141" s="41" t="s">
        <v>4100</v>
      </c>
      <c r="F141" s="76">
        <f t="shared" si="18"/>
        <v>0</v>
      </c>
      <c r="G141" s="76" t="str">
        <f t="shared" si="19"/>
        <v>0</v>
      </c>
      <c r="I141" t="str">
        <f t="shared" si="20"/>
        <v>"Un masque d'albâtre": {
 "Name" : "Un masque d'albâtre",
 "OV" : "",
 "Category": "TRINKETS",
 "Weight" : 0,
 "Price" : 0
  }</v>
      </c>
    </row>
    <row r="142" spans="1:9">
      <c r="A142" s="320" t="s">
        <v>914</v>
      </c>
      <c r="C142" t="s">
        <v>4098</v>
      </c>
      <c r="D142" t="s">
        <v>298</v>
      </c>
      <c r="E142" s="41" t="s">
        <v>4100</v>
      </c>
      <c r="F142" s="76">
        <f t="shared" si="18"/>
        <v>0</v>
      </c>
      <c r="G142" s="76" t="str">
        <f t="shared" si="19"/>
        <v>0</v>
      </c>
      <c r="I142" t="str">
        <f t="shared" si="20"/>
        <v>"Une pyramide de bâtonnets d'encens noir qui sent très mauvais": {
 "Name" : "Une pyramide de bâtonnets d'encens noir qui sent très mauvais",
 "OV" : "",
 "Category": "TRINKETS",
 "Weight" : 0,
 "Price" : 0
  }</v>
      </c>
    </row>
    <row r="143" spans="1:9">
      <c r="A143" s="319" t="s">
        <v>915</v>
      </c>
      <c r="C143" t="s">
        <v>4098</v>
      </c>
      <c r="D143" t="s">
        <v>298</v>
      </c>
      <c r="E143" s="41" t="s">
        <v>4100</v>
      </c>
      <c r="F143" s="76">
        <f t="shared" si="18"/>
        <v>0</v>
      </c>
      <c r="G143" s="76" t="str">
        <f t="shared" si="19"/>
        <v>0</v>
      </c>
      <c r="I143" t="str">
        <f t="shared" si="20"/>
        <v>"Un bonnet de nuit qui, lorsqu'il est porté, vous donne des rêves agréables": {
 "Name" : "Un bonnet de nuit qui, lorsqu'il est porté, vous donne des rêves agréables",
 "OV" : "",
 "Category": "TRINKETS",
 "Weight" : 0,
 "Price" : 0
  }</v>
      </c>
    </row>
    <row r="144" spans="1:9">
      <c r="A144" s="320" t="s">
        <v>916</v>
      </c>
      <c r="C144" t="s">
        <v>4098</v>
      </c>
      <c r="D144" t="s">
        <v>298</v>
      </c>
      <c r="E144" s="41" t="s">
        <v>4100</v>
      </c>
      <c r="F144" s="76">
        <f t="shared" ref="F144:F178" si="21">LEFT(C144,LEN(C144)-3)*IF(RIGHT(C144,2)="po",100,IF(RIGHT(C144,2)="pa",10,1))</f>
        <v>0</v>
      </c>
      <c r="G144" s="76" t="str">
        <f t="shared" ref="G144:G178" si="22">IF(RIGHT(D144,2)="kg",LEFT(D144,LEN(D144)-3)*1000,LEFT(D144,LEN(D144)-2))</f>
        <v>0</v>
      </c>
      <c r="I144" t="str">
        <f t="shared" ref="I144:I178" si="23">""""&amp;A144&amp;""": {
 ""Name"" : """&amp;A144&amp;""",
 ""OV"" : """&amp;B144&amp;""",
 ""Category"": """&amp;E144&amp;""",
 ""Weight"" : "&amp;G144&amp;",
 ""Price"" : "&amp;F144&amp;"
  }"</f>
        <v>"Une chausse-trappe unique fabriquée à partir d'un os": {
 "Name" : "Une chausse-trappe unique fabriquée à partir d'un os",
 "OV" : "",
 "Category": "TRINKETS",
 "Weight" : 0,
 "Price" : 0
  }</v>
      </c>
    </row>
    <row r="145" spans="1:9">
      <c r="A145" s="319" t="s">
        <v>917</v>
      </c>
      <c r="C145" t="s">
        <v>4098</v>
      </c>
      <c r="D145" t="s">
        <v>298</v>
      </c>
      <c r="E145" s="41" t="s">
        <v>4100</v>
      </c>
      <c r="F145" s="76">
        <f t="shared" si="21"/>
        <v>0</v>
      </c>
      <c r="G145" s="76" t="str">
        <f t="shared" si="22"/>
        <v>0</v>
      </c>
      <c r="I145" t="str">
        <f t="shared" si="23"/>
        <v>"Un cadre de monocle en or sans la lentille": {
 "Name" : "Un cadre de monocle en or sans la lentille",
 "OV" : "",
 "Category": "TRINKETS",
 "Weight" : 0,
 "Price" : 0
  }</v>
      </c>
    </row>
    <row r="146" spans="1:9">
      <c r="A146" s="320" t="s">
        <v>918</v>
      </c>
      <c r="C146" t="s">
        <v>4098</v>
      </c>
      <c r="D146" t="s">
        <v>298</v>
      </c>
      <c r="E146" s="41" t="s">
        <v>4100</v>
      </c>
      <c r="F146" s="76">
        <f t="shared" si="21"/>
        <v>0</v>
      </c>
      <c r="G146" s="76" t="str">
        <f t="shared" si="22"/>
        <v>0</v>
      </c>
      <c r="I146" t="str">
        <f t="shared" si="23"/>
        <v>"Un cube de 2 centimètres de côté, avec chaque face peinte d'une couleur différente": {
 "Name" : "Un cube de 2 centimètres de côté, avec chaque face peinte d'une couleur différente",
 "OV" : "",
 "Category": "TRINKETS",
 "Weight" : 0,
 "Price" : 0
  }</v>
      </c>
    </row>
    <row r="147" spans="1:9">
      <c r="A147" s="319" t="s">
        <v>919</v>
      </c>
      <c r="C147" t="s">
        <v>4098</v>
      </c>
      <c r="D147" t="s">
        <v>298</v>
      </c>
      <c r="E147" s="41" t="s">
        <v>4100</v>
      </c>
      <c r="F147" s="76">
        <f t="shared" si="21"/>
        <v>0</v>
      </c>
      <c r="G147" s="76" t="str">
        <f t="shared" si="22"/>
        <v>0</v>
      </c>
      <c r="I147" t="str">
        <f t="shared" si="23"/>
        <v>"Un bouton de porte en cristal": {
 "Name" : "Un bouton de porte en cristal",
 "OV" : "",
 "Category": "TRINKETS",
 "Weight" : 0,
 "Price" : 0
  }</v>
      </c>
    </row>
    <row r="148" spans="1:9">
      <c r="A148" s="320" t="s">
        <v>920</v>
      </c>
      <c r="C148" t="s">
        <v>4098</v>
      </c>
      <c r="D148" t="s">
        <v>298</v>
      </c>
      <c r="E148" s="41" t="s">
        <v>4100</v>
      </c>
      <c r="F148" s="76">
        <f t="shared" si="21"/>
        <v>0</v>
      </c>
      <c r="G148" s="76" t="str">
        <f t="shared" si="22"/>
        <v>0</v>
      </c>
      <c r="I148" t="str">
        <f t="shared" si="23"/>
        <v>"Un petit paquet rempli de poussière rose": {
 "Name" : "Un petit paquet rempli de poussière rose",
 "OV" : "",
 "Category": "TRINKETS",
 "Weight" : 0,
 "Price" : 0
  }</v>
      </c>
    </row>
    <row r="149" spans="1:9">
      <c r="A149" s="319" t="s">
        <v>921</v>
      </c>
      <c r="C149" t="s">
        <v>4098</v>
      </c>
      <c r="D149" t="s">
        <v>298</v>
      </c>
      <c r="E149" s="41" t="s">
        <v>4100</v>
      </c>
      <c r="F149" s="76">
        <f t="shared" si="21"/>
        <v>0</v>
      </c>
      <c r="G149" s="76" t="str">
        <f t="shared" si="22"/>
        <v>0</v>
      </c>
      <c r="I149" t="str">
        <f t="shared" si="23"/>
        <v>"Un fragment d'une belle chanson, écrite avec des notes de musique sur deux morceaux de parchemin": {
 "Name" : "Un fragment d'une belle chanson, écrite avec des notes de musique sur deux morceaux de parchemin",
 "OV" : "",
 "Category": "TRINKETS",
 "Weight" : 0,
 "Price" : 0
  }</v>
      </c>
    </row>
    <row r="150" spans="1:9">
      <c r="A150" s="320" t="s">
        <v>922</v>
      </c>
      <c r="C150" t="s">
        <v>4098</v>
      </c>
      <c r="D150" t="s">
        <v>298</v>
      </c>
      <c r="E150" s="41" t="s">
        <v>4100</v>
      </c>
      <c r="F150" s="76">
        <f t="shared" si="21"/>
        <v>0</v>
      </c>
      <c r="G150" s="76" t="str">
        <f t="shared" si="22"/>
        <v>0</v>
      </c>
      <c r="I150" t="str">
        <f t="shared" si="23"/>
        <v>"Une boucle d'oreille en forme de goutte d'argent faite à partir d'une vraie larme": {
 "Name" : "Une boucle d'oreille en forme de goutte d'argent faite à partir d'une vraie larme",
 "OV" : "",
 "Category": "TRINKETS",
 "Weight" : 0,
 "Price" : 0
  }</v>
      </c>
    </row>
    <row r="151" spans="1:9">
      <c r="A151" s="319" t="s">
        <v>923</v>
      </c>
      <c r="C151" t="s">
        <v>4098</v>
      </c>
      <c r="D151" t="s">
        <v>298</v>
      </c>
      <c r="E151" s="41" t="s">
        <v>4100</v>
      </c>
      <c r="F151" s="76">
        <f t="shared" si="21"/>
        <v>0</v>
      </c>
      <c r="G151" s="76" t="str">
        <f t="shared" si="22"/>
        <v>0</v>
      </c>
      <c r="I151" t="str">
        <f t="shared" si="23"/>
        <v>"La coquille d'un oeuf peint avec des scènes de misère humaine d'un détail troublant": {
 "Name" : "La coquille d'un oeuf peint avec des scènes de misère humaine d'un détail troublant",
 "OV" : "",
 "Category": "TRINKETS",
 "Weight" : 0,
 "Price" : 0
  }</v>
      </c>
    </row>
    <row r="152" spans="1:9">
      <c r="A152" s="320" t="s">
        <v>924</v>
      </c>
      <c r="C152" t="s">
        <v>4098</v>
      </c>
      <c r="D152" t="s">
        <v>298</v>
      </c>
      <c r="E152" s="41" t="s">
        <v>4100</v>
      </c>
      <c r="F152" s="76">
        <f t="shared" si="21"/>
        <v>0</v>
      </c>
      <c r="G152" s="76" t="str">
        <f t="shared" si="22"/>
        <v>0</v>
      </c>
      <c r="I152" t="str">
        <f t="shared" si="23"/>
        <v>"Un éventail qui, une fois déplié, montre un chat endormi": {
 "Name" : "Un éventail qui, une fois déplié, montre un chat endormi",
 "OV" : "",
 "Category": "TRINKETS",
 "Weight" : 0,
 "Price" : 0
  }</v>
      </c>
    </row>
    <row r="153" spans="1:9">
      <c r="A153" s="319" t="s">
        <v>925</v>
      </c>
      <c r="C153" t="s">
        <v>4098</v>
      </c>
      <c r="D153" t="s">
        <v>298</v>
      </c>
      <c r="E153" s="41" t="s">
        <v>4100</v>
      </c>
      <c r="F153" s="76">
        <f t="shared" si="21"/>
        <v>0</v>
      </c>
      <c r="G153" s="76" t="str">
        <f t="shared" si="22"/>
        <v>0</v>
      </c>
      <c r="I153" t="str">
        <f t="shared" si="23"/>
        <v>"Un ensemble de tubes d'os": {
 "Name" : "Un ensemble de tubes d'os",
 "OV" : "",
 "Category": "TRINKETS",
 "Weight" : 0,
 "Price" : 0
  }</v>
      </c>
    </row>
    <row r="154" spans="1:9">
      <c r="A154" s="320" t="s">
        <v>926</v>
      </c>
      <c r="C154" t="s">
        <v>4098</v>
      </c>
      <c r="D154" t="s">
        <v>298</v>
      </c>
      <c r="E154" s="41" t="s">
        <v>4100</v>
      </c>
      <c r="F154" s="76">
        <f t="shared" si="21"/>
        <v>0</v>
      </c>
      <c r="G154" s="76" t="str">
        <f t="shared" si="22"/>
        <v>0</v>
      </c>
      <c r="I154" t="str">
        <f t="shared" si="23"/>
        <v>"Un trèfle à quatre feuilles à l'intérieur d'un livre qui traite des bonnes manières et de l'étiquette": {
 "Name" : "Un trèfle à quatre feuilles à l'intérieur d'un livre qui traite des bonnes manières et de l'étiquette",
 "OV" : "",
 "Category": "TRINKETS",
 "Weight" : 0,
 "Price" : 0
  }</v>
      </c>
    </row>
    <row r="155" spans="1:9">
      <c r="A155" s="319" t="s">
        <v>927</v>
      </c>
      <c r="C155" t="s">
        <v>4098</v>
      </c>
      <c r="D155" t="s">
        <v>298</v>
      </c>
      <c r="E155" s="41" t="s">
        <v>4100</v>
      </c>
      <c r="F155" s="76">
        <f t="shared" si="21"/>
        <v>0</v>
      </c>
      <c r="G155" s="76" t="str">
        <f t="shared" si="22"/>
        <v>0</v>
      </c>
      <c r="I155" t="str">
        <f t="shared" si="23"/>
        <v>"Une feuille de parchemin sur laquelle est dessiné un engin mécanique complexe": {
 "Name" : "Une feuille de parchemin sur laquelle est dessiné un engin mécanique complexe",
 "OV" : "",
 "Category": "TRINKETS",
 "Weight" : 0,
 "Price" : 0
  }</v>
      </c>
    </row>
    <row r="156" spans="1:9">
      <c r="A156" s="320" t="s">
        <v>928</v>
      </c>
      <c r="C156" t="s">
        <v>4098</v>
      </c>
      <c r="D156" t="s">
        <v>298</v>
      </c>
      <c r="E156" s="41" t="s">
        <v>4100</v>
      </c>
      <c r="F156" s="76">
        <f t="shared" si="21"/>
        <v>0</v>
      </c>
      <c r="G156" s="76" t="str">
        <f t="shared" si="22"/>
        <v>0</v>
      </c>
      <c r="I156" t="str">
        <f t="shared" si="23"/>
        <v>"Un fourreau orné dans lequel à ce jour aucune lame ne rentre": {
 "Name" : "Un fourreau orné dans lequel à ce jour aucune lame ne rentre",
 "OV" : "",
 "Category": "TRINKETS",
 "Weight" : 0,
 "Price" : 0
  }</v>
      </c>
    </row>
    <row r="157" spans="1:9">
      <c r="A157" s="319" t="s">
        <v>929</v>
      </c>
      <c r="C157" t="s">
        <v>4098</v>
      </c>
      <c r="D157" t="s">
        <v>298</v>
      </c>
      <c r="E157" s="41" t="s">
        <v>4100</v>
      </c>
      <c r="F157" s="76">
        <f t="shared" si="21"/>
        <v>0</v>
      </c>
      <c r="G157" s="76" t="str">
        <f t="shared" si="22"/>
        <v>0</v>
      </c>
      <c r="I157" t="str">
        <f t="shared" si="23"/>
        <v>"Une invitation à une fête où un assassinat a eu lieu": {
 "Name" : "Une invitation à une fête où un assassinat a eu lieu",
 "OV" : "",
 "Category": "TRINKETS",
 "Weight" : 0,
 "Price" : 0
  }</v>
      </c>
    </row>
    <row r="158" spans="1:9">
      <c r="A158" s="320" t="s">
        <v>930</v>
      </c>
      <c r="C158" t="s">
        <v>4098</v>
      </c>
      <c r="D158" t="s">
        <v>298</v>
      </c>
      <c r="E158" s="41" t="s">
        <v>4100</v>
      </c>
      <c r="F158" s="76">
        <f t="shared" si="21"/>
        <v>0</v>
      </c>
      <c r="G158" s="76" t="str">
        <f t="shared" si="22"/>
        <v>0</v>
      </c>
      <c r="I158" t="str">
        <f t="shared" si="23"/>
        <v>"Un pentacle de bronze avec la gravure d'une tête de rat au centre": {
 "Name" : "Un pentacle de bronze avec la gravure d'une tête de rat au centre",
 "OV" : "",
 "Category": "TRINKETS",
 "Weight" : 0,
 "Price" : 0
  }</v>
      </c>
    </row>
    <row r="159" spans="1:9">
      <c r="A159" s="319" t="s">
        <v>931</v>
      </c>
      <c r="C159" t="s">
        <v>4098</v>
      </c>
      <c r="D159" t="s">
        <v>298</v>
      </c>
      <c r="E159" s="41" t="s">
        <v>4100</v>
      </c>
      <c r="F159" s="76">
        <f t="shared" si="21"/>
        <v>0</v>
      </c>
      <c r="G159" s="76" t="str">
        <f t="shared" si="22"/>
        <v>0</v>
      </c>
      <c r="I159" t="str">
        <f t="shared" si="23"/>
        <v>"Un mouchoir violet brodé avec le nom d'un puissant archimage": {
 "Name" : "Un mouchoir violet brodé avec le nom d'un puissant archimage",
 "OV" : "",
 "Category": "TRINKETS",
 "Weight" : 0,
 "Price" : 0
  }</v>
      </c>
    </row>
    <row r="160" spans="1:9">
      <c r="A160" s="320" t="s">
        <v>932</v>
      </c>
      <c r="C160" t="s">
        <v>4098</v>
      </c>
      <c r="D160" t="s">
        <v>298</v>
      </c>
      <c r="E160" s="41" t="s">
        <v>4100</v>
      </c>
      <c r="F160" s="76">
        <f t="shared" si="21"/>
        <v>0</v>
      </c>
      <c r="G160" s="76" t="str">
        <f t="shared" si="22"/>
        <v>0</v>
      </c>
      <c r="I160" t="str">
        <f t="shared" si="23"/>
        <v>"La moitié du plan d'un temple, d'un château, ou d'une autre structure": {
 "Name" : "La moitié du plan d'un temple, d'un château, ou d'une autre structure",
 "OV" : "",
 "Category": "TRINKETS",
 "Weight" : 0,
 "Price" : 0
  }</v>
      </c>
    </row>
    <row r="161" spans="1:9">
      <c r="A161" s="319" t="s">
        <v>933</v>
      </c>
      <c r="C161" t="s">
        <v>4098</v>
      </c>
      <c r="D161" t="s">
        <v>298</v>
      </c>
      <c r="E161" s="41" t="s">
        <v>4100</v>
      </c>
      <c r="F161" s="76">
        <f t="shared" si="21"/>
        <v>0</v>
      </c>
      <c r="G161" s="76" t="str">
        <f t="shared" si="22"/>
        <v>0</v>
      </c>
      <c r="I161" t="str">
        <f t="shared" si="23"/>
        <v>"Un peu de tissu plié qui, une fois déplié, se transforme en un élégant chapeau": {
 "Name" : "Un peu de tissu plié qui, une fois déplié, se transforme en un élégant chapeau",
 "OV" : "",
 "Category": "TRINKETS",
 "Weight" : 0,
 "Price" : 0
  }</v>
      </c>
    </row>
    <row r="162" spans="1:9">
      <c r="A162" s="320" t="s">
        <v>934</v>
      </c>
      <c r="C162" t="s">
        <v>4098</v>
      </c>
      <c r="D162" t="s">
        <v>298</v>
      </c>
      <c r="E162" s="41" t="s">
        <v>4100</v>
      </c>
      <c r="F162" s="76">
        <f t="shared" si="21"/>
        <v>0</v>
      </c>
      <c r="G162" s="76" t="str">
        <f t="shared" si="22"/>
        <v>0</v>
      </c>
      <c r="I162" t="str">
        <f t="shared" si="23"/>
        <v>"Un récépissé de dépôt dans une banque d'une ville très éloignée": {
 "Name" : "Un récépissé de dépôt dans une banque d'une ville très éloignée",
 "OV" : "",
 "Category": "TRINKETS",
 "Weight" : 0,
 "Price" : 0
  }</v>
      </c>
    </row>
    <row r="163" spans="1:9">
      <c r="A163" s="319" t="s">
        <v>935</v>
      </c>
      <c r="C163" t="s">
        <v>4098</v>
      </c>
      <c r="D163" t="s">
        <v>298</v>
      </c>
      <c r="E163" s="41" t="s">
        <v>4100</v>
      </c>
      <c r="F163" s="76">
        <f t="shared" si="21"/>
        <v>0</v>
      </c>
      <c r="G163" s="76" t="str">
        <f t="shared" si="22"/>
        <v>0</v>
      </c>
      <c r="I163" t="str">
        <f t="shared" si="23"/>
        <v>"Un journal avec sept pages manquantes": {
 "Name" : "Un journal avec sept pages manquantes",
 "OV" : "",
 "Category": "TRINKETS",
 "Weight" : 0,
 "Price" : 0
  }</v>
      </c>
    </row>
    <row r="164" spans="1:9">
      <c r="A164" s="320" t="s">
        <v>936</v>
      </c>
      <c r="C164" t="s">
        <v>4098</v>
      </c>
      <c r="D164" t="s">
        <v>298</v>
      </c>
      <c r="E164" s="41" t="s">
        <v>4100</v>
      </c>
      <c r="F164" s="76">
        <f t="shared" si="21"/>
        <v>0</v>
      </c>
      <c r="G164" s="76" t="str">
        <f t="shared" si="22"/>
        <v>0</v>
      </c>
      <c r="I164" t="str">
        <f t="shared" si="23"/>
        <v>"Une tabatière en argent vide et portant une inscription sur le dessus qui dit « rêves »": {
 "Name" : "Une tabatière en argent vide et portant une inscription sur le dessus qui dit « rêves »",
 "OV" : "",
 "Category": "TRINKETS",
 "Weight" : 0,
 "Price" : 0
  }</v>
      </c>
    </row>
    <row r="165" spans="1:9">
      <c r="A165" s="319" t="s">
        <v>937</v>
      </c>
      <c r="C165" t="s">
        <v>4098</v>
      </c>
      <c r="D165" t="s">
        <v>298</v>
      </c>
      <c r="E165" s="41" t="s">
        <v>4100</v>
      </c>
      <c r="F165" s="76">
        <f t="shared" si="21"/>
        <v>0</v>
      </c>
      <c r="G165" s="76" t="str">
        <f t="shared" si="22"/>
        <v>0</v>
      </c>
      <c r="I165" t="str">
        <f t="shared" si="23"/>
        <v>"Un symbole sacré en fer et consacré à un dieu inconnu": {
 "Name" : "Un symbole sacré en fer et consacré à un dieu inconnu",
 "OV" : "",
 "Category": "TRINKETS",
 "Weight" : 0,
 "Price" : 0
  }</v>
      </c>
    </row>
    <row r="166" spans="1:9">
      <c r="A166" s="320" t="s">
        <v>938</v>
      </c>
      <c r="C166" t="s">
        <v>4098</v>
      </c>
      <c r="D166" t="s">
        <v>298</v>
      </c>
      <c r="E166" s="41" t="s">
        <v>4100</v>
      </c>
      <c r="F166" s="76">
        <f t="shared" si="21"/>
        <v>0</v>
      </c>
      <c r="G166" s="76" t="str">
        <f t="shared" si="22"/>
        <v>0</v>
      </c>
      <c r="I166" t="str">
        <f t="shared" si="23"/>
        <v>"Un livre qui raconte l'histoire de l'ascension et la chute d'un héros légendaire, avec le dernier chapitre manquant": {
 "Name" : "Un livre qui raconte l'histoire de l'ascension et la chute d'un héros légendaire, avec le dernier chapitre manquant",
 "OV" : "",
 "Category": "TRINKETS",
 "Weight" : 0,
 "Price" : 0
  }</v>
      </c>
    </row>
    <row r="167" spans="1:9">
      <c r="A167" s="319" t="s">
        <v>939</v>
      </c>
      <c r="C167" t="s">
        <v>4098</v>
      </c>
      <c r="D167" t="s">
        <v>298</v>
      </c>
      <c r="E167" s="41" t="s">
        <v>4100</v>
      </c>
      <c r="F167" s="76">
        <f t="shared" si="21"/>
        <v>0</v>
      </c>
      <c r="G167" s="76" t="str">
        <f t="shared" si="22"/>
        <v>0</v>
      </c>
      <c r="I167" t="str">
        <f t="shared" si="23"/>
        <v>"Un flacon de sang de dragon": {
 "Name" : "Un flacon de sang de dragon",
 "OV" : "",
 "Category": "TRINKETS",
 "Weight" : 0,
 "Price" : 0
  }</v>
      </c>
    </row>
    <row r="168" spans="1:9">
      <c r="A168" s="320" t="s">
        <v>940</v>
      </c>
      <c r="C168" t="s">
        <v>4098</v>
      </c>
      <c r="D168" t="s">
        <v>298</v>
      </c>
      <c r="E168" s="41" t="s">
        <v>4100</v>
      </c>
      <c r="F168" s="76">
        <f t="shared" si="21"/>
        <v>0</v>
      </c>
      <c r="G168" s="76" t="str">
        <f t="shared" si="22"/>
        <v>0</v>
      </c>
      <c r="I168" t="str">
        <f t="shared" si="23"/>
        <v>"Une ancienne flèche de conception elfique": {
 "Name" : "Une ancienne flèche de conception elfique",
 "OV" : "",
 "Category": "TRINKETS",
 "Weight" : 0,
 "Price" : 0
  }</v>
      </c>
    </row>
    <row r="169" spans="1:9">
      <c r="A169" s="319" t="s">
        <v>941</v>
      </c>
      <c r="C169" t="s">
        <v>4098</v>
      </c>
      <c r="D169" t="s">
        <v>298</v>
      </c>
      <c r="E169" s="41" t="s">
        <v>4100</v>
      </c>
      <c r="F169" s="76">
        <f t="shared" si="21"/>
        <v>0</v>
      </c>
      <c r="G169" s="76" t="str">
        <f t="shared" si="22"/>
        <v>0</v>
      </c>
      <c r="I169" t="str">
        <f t="shared" si="23"/>
        <v>"Une aiguille qui ne se plie pas": {
 "Name" : "Une aiguille qui ne se plie pas",
 "OV" : "",
 "Category": "TRINKETS",
 "Weight" : 0,
 "Price" : 0
  }</v>
      </c>
    </row>
    <row r="170" spans="1:9">
      <c r="A170" s="320" t="s">
        <v>942</v>
      </c>
      <c r="C170" t="s">
        <v>4098</v>
      </c>
      <c r="D170" t="s">
        <v>298</v>
      </c>
      <c r="E170" s="41" t="s">
        <v>4100</v>
      </c>
      <c r="F170" s="76">
        <f t="shared" si="21"/>
        <v>0</v>
      </c>
      <c r="G170" s="76" t="str">
        <f t="shared" si="22"/>
        <v>0</v>
      </c>
      <c r="I170" t="str">
        <f t="shared" si="23"/>
        <v>"Une broche ornée de conception naine": {
 "Name" : "Une broche ornée de conception naine",
 "OV" : "",
 "Category": "TRINKETS",
 "Weight" : 0,
 "Price" : 0
  }</v>
      </c>
    </row>
    <row r="171" spans="1:9">
      <c r="A171" s="319" t="s">
        <v>943</v>
      </c>
      <c r="C171" t="s">
        <v>4098</v>
      </c>
      <c r="D171" t="s">
        <v>298</v>
      </c>
      <c r="E171" s="41" t="s">
        <v>4100</v>
      </c>
      <c r="F171" s="76">
        <f t="shared" si="21"/>
        <v>0</v>
      </c>
      <c r="G171" s="76" t="str">
        <f t="shared" si="22"/>
        <v>0</v>
      </c>
      <c r="I171" t="str">
        <f t="shared" si="23"/>
        <v>"Une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v>
      </c>
    </row>
    <row r="172" spans="1:9">
      <c r="A172" s="320" t="s">
        <v>944</v>
      </c>
      <c r="C172" t="s">
        <v>4098</v>
      </c>
      <c r="D172" t="s">
        <v>298</v>
      </c>
      <c r="E172" s="41" t="s">
        <v>4100</v>
      </c>
      <c r="F172" s="76">
        <f t="shared" si="21"/>
        <v>0</v>
      </c>
      <c r="G172" s="76" t="str">
        <f t="shared" si="22"/>
        <v>0</v>
      </c>
      <c r="I172" t="str">
        <f t="shared" si="23"/>
        <v>"Un couvercle avec une mosaïque multicolore en surface": {
 "Name" : "Un couvercle avec une mosaïque multicolore en surface",
 "OV" : "",
 "Category": "TRINKETS",
 "Weight" : 0,
 "Price" : 0
  }</v>
      </c>
    </row>
    <row r="173" spans="1:9">
      <c r="A173" s="319" t="s">
        <v>945</v>
      </c>
      <c r="C173" t="s">
        <v>4098</v>
      </c>
      <c r="D173" t="s">
        <v>298</v>
      </c>
      <c r="E173" s="41" t="s">
        <v>4100</v>
      </c>
      <c r="F173" s="76">
        <f t="shared" si="21"/>
        <v>0</v>
      </c>
      <c r="G173" s="76" t="str">
        <f t="shared" si="22"/>
        <v>0</v>
      </c>
      <c r="I173" t="str">
        <f t="shared" si="23"/>
        <v>"Une souris pétrifiée": {
 "Name" : "Une souris pétrifiée",
 "OV" : "",
 "Category": "TRINKETS",
 "Weight" : 0,
 "Price" : 0
  }</v>
      </c>
    </row>
    <row r="174" spans="1:9">
      <c r="A174" s="320" t="s">
        <v>946</v>
      </c>
      <c r="C174" t="s">
        <v>4098</v>
      </c>
      <c r="D174" t="s">
        <v>298</v>
      </c>
      <c r="E174" s="41" t="s">
        <v>4100</v>
      </c>
      <c r="F174" s="76">
        <f t="shared" si="21"/>
        <v>0</v>
      </c>
      <c r="G174" s="76" t="str">
        <f t="shared" si="22"/>
        <v>0</v>
      </c>
      <c r="I174" t="str">
        <f t="shared" si="23"/>
        <v>"Un drapeau de pirate noir orné d'un crâne et des os croisés d'un dragon": {
 "Name" : "Un drapeau de pirate noir orné d'un crâne et des os croisés d'un dragon",
 "OV" : "",
 "Category": "TRINKETS",
 "Weight" : 0,
 "Price" : 0
  }</v>
      </c>
    </row>
    <row r="175" spans="1:9">
      <c r="A175" s="319" t="s">
        <v>947</v>
      </c>
      <c r="C175" t="s">
        <v>4098</v>
      </c>
      <c r="D175" t="s">
        <v>298</v>
      </c>
      <c r="E175" s="41" t="s">
        <v>4100</v>
      </c>
      <c r="F175" s="76">
        <f t="shared" si="21"/>
        <v>0</v>
      </c>
      <c r="G175" s="76" t="str">
        <f t="shared" si="22"/>
        <v>0</v>
      </c>
      <c r="I175" t="str">
        <f t="shared" si="23"/>
        <v>"Un petit crabe ou araignée mécanique qui se déplace quand il n'est pas observé": {
 "Name" : "Un petit crabe ou araignée mécanique qui se déplace quand il n'est pas observé",
 "OV" : "",
 "Category": "TRINKETS",
 "Weight" : 0,
 "Price" : 0
  }</v>
      </c>
    </row>
    <row r="176" spans="1:9">
      <c r="A176" s="320" t="s">
        <v>948</v>
      </c>
      <c r="C176" t="s">
        <v>4098</v>
      </c>
      <c r="D176" t="s">
        <v>298</v>
      </c>
      <c r="E176" s="41" t="s">
        <v>4100</v>
      </c>
      <c r="F176" s="76">
        <f t="shared" si="21"/>
        <v>0</v>
      </c>
      <c r="G176" s="76" t="str">
        <f t="shared" si="22"/>
        <v>0</v>
      </c>
      <c r="I176" t="str">
        <f t="shared" si="23"/>
        <v>"Un pot de verre contenant du lard avec une étiquette qui dit « Graisse de griffon »": {
 "Name" : "Un pot de verre contenant du lard avec une étiquette qui dit « Graisse de griffon »",
 "OV" : "",
 "Category": "TRINKETS",
 "Weight" : 0,
 "Price" : 0
  }</v>
      </c>
    </row>
    <row r="177" spans="1:9">
      <c r="A177" s="319" t="s">
        <v>949</v>
      </c>
      <c r="C177" t="s">
        <v>4098</v>
      </c>
      <c r="D177" t="s">
        <v>298</v>
      </c>
      <c r="E177" s="41" t="s">
        <v>4100</v>
      </c>
      <c r="F177" s="76">
        <f t="shared" si="21"/>
        <v>0</v>
      </c>
      <c r="G177" s="76" t="str">
        <f t="shared" si="22"/>
        <v>0</v>
      </c>
      <c r="I177" t="str">
        <f t="shared" si="23"/>
        <v>"Une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v>
      </c>
    </row>
    <row r="178" spans="1:9">
      <c r="A178" s="320" t="s">
        <v>950</v>
      </c>
      <c r="C178" t="s">
        <v>4098</v>
      </c>
      <c r="D178" t="s">
        <v>298</v>
      </c>
      <c r="E178" s="41" t="s">
        <v>4100</v>
      </c>
      <c r="F178" s="76">
        <f t="shared" si="21"/>
        <v>0</v>
      </c>
      <c r="G178" s="76" t="str">
        <f t="shared" si="22"/>
        <v>0</v>
      </c>
      <c r="I178" t="str">
        <f t="shared" si="23"/>
        <v>"Une urne en métal contenant les cendres d'un héros": {
 "Name" : "Une urne en métal contenant les cendres d'un héros",
 "OV" : "",
 "Category": "TRINKETS",
 "Weight" : 0,
 "Price" : 0
  }</v>
      </c>
    </row>
    <row r="180" spans="1:9">
      <c r="H180" t="str">
        <f>CONCATENATE(I3,",
",I4,",
",I5,",
",I6,",
",I7,",
",I8,",
",I9,",
",I10,",
",I11,",
",I12,",
",I14,",
",I15,",
",I16,",
",I17,",
",I19,",
",I20,",
",I21,",
",I22,",
",I24,",
",I25,",
",I26,",
",I27,",
",I28,",
",I29,",
",I30,",
",I31,",
",I32,",
",I33,",
",I34,",
",I35,",
",I36,",
",I37,",
",I38,",
",I39,",
",I40,",
",I41,",
",I42,",
",I44,",
",I45,",
",I47,",
",I48,",
",I49,",
",I50,",
",I51,",
",I52,",
",I53,",
",I54,",
",I55,",
",I57,",
",I58,",
",I59,",
",I60,",
",I61,",
",I65,",
",I66,",
",I67,",
",I68,",
",I69,",
",I70,",
",I71,",
",I72,",
",I73,",
",I74,",
",I75,",
",I76,",
",I77,",
",I79,",
",I80,",
",I81,",
",I82,",
",I83,",
",I84,",
",I85,",
",I86,",
",I87,",
",I88,",
",I89,",
",I90,",
",I91,",
",I92,",
",I93,",
",I94,",
",I95,",
",I96,",
",I97,",
",I98,",
",I99,",
",I100,",
",)</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181" spans="1:9">
      <c r="H181" t="str">
        <f>CONCATENATE(I101,",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f>
        <v>"Un orbe en cuivre gravé de runes étranges": {
 "Name" : "Un orbe en cuivre gravé de runes étranges",
 "OV" : "",
 "Category": "TRINKETS",
 "Weight" : 0,
 "Price" : 0
  },
"Un disque de pierre multicolore": {
 "Name" : "Un disque de pierre multicolore",
 "OV" : "",
 "Category": "TRINKETS",
 "Weight" : 0,
 "Price" : 0
  },
"Une petite icône d'argent représentant un corbeau": {
 "Name" : "Une petite icône d'argent représentant un corbeau",
 "OV" : "",
 "Category": "TRINKETS",
 "Weight" : 0,
 "Price" : 0
  },
"Un sac contenant quarante-sept dents humanoïdes, dont l'une est cariée": {
 "Name" : "Un sac contenant quarante-sept dents humanoïdes, dont l'une est cariée",
 "OV" : "",
 "Category": "TRINKETS",
 "Weight" : 0,
 "Price" : 0
  },
"Un fragment d'obsidienne qui se sent toujours chaud au toucher": {
 "Name" : "Un fragment d'obsidienne qui se sent toujours chaud au toucher",
 "OV" : "",
 "Category": "TRINKETS",
 "Weight" : 0,
 "Price" : 0
  },
"Une griffe osseuse d'un dragon suspendue à un collier de cuir lisse": {
 "Name" : "Une griffe osseuse d'un dragon suspendue à un collier de cuir lisse",
 "OV" : "",
 "Category": "TRINKETS",
 "Weight" : 0,
 "Price" : 0
  },
"Une paire de vieilles chaussettes": {
 "Name" : "Une paire de vieilles chaussettes",
 "OV" : "",
 "Category": "TRINKETS",
 "Weight" : 0,
 "Price" : 0
  },
"Un livre blanc dont les pages refusent de retenir l'encre, la craie, la graphite ou toute autre substance ou marquage": {
 "Name" : "Un livre blanc dont les pages refusent de retenir l'encre, la craie, la graphite ou toute autre substance ou marquage",
 "OV" : "",
 "Category": "TRINKETS",
 "Weight" : 0,
 "Price" : 0
  },
"Un badge en argent qui représente une étoile à cinq branches": {
 "Name" : "Un badge en argent qui représente une étoile à cinq branches",
 "OV" : "",
 "Category": "TRINKETS",
 "Weight" : 0,
 "Price" : 0
  },
"Un couteau qui appartenait à un parent": {
 "Name" : "Un couteau qui appartenait à un parent",
 "OV" : "",
 "Category": "TRINKETS",
 "Weight" : 0,
 "Price" : 0
  },
"Un flacon de verre rempli de rognures d'ongles": {
 "Name" : "Un flacon de verre rempli de rognures d'ongles",
 "OV" : "",
 "Category": "TRINKETS",
 "Weight" : 0,
 "Price" : 0
  },
"Un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
"Un gant blanc pailleté aux dimensions d'un humain": {
 "Name" : "Un gant blanc pailleté aux dimensions d'un humain",
 "OV" : "",
 "Category": "TRINKETS",
 "Weight" : 0,
 "Price" : 0
  },
"Une veste avec une centaine de minuscules poches": {
 "Name" : "Une veste avec une centaine de minuscules poches",
 "OV" : "",
 "Category": "TRINKETS",
 "Weight" : 0,
 "Price" : 0
  },
"Un petit bloc de pierre léger": {
 "Name" : "Un petit bloc de pierre léger",
 "OV" : "",
 "Category": "TRINKETS",
 "Weight" : 0,
 "Price" : 0
  },
"Un petit dessin qui représente le portrait d'un gobelin": {
 "Name" : "Un petit dessin qui représente le portrait d'un gobelin",
 "OV" : "",
 "Category": "TRINKETS",
 "Weight" : 0,
 "Price" : 0
  },
"Un flacon de verre vide qui sent le parfum lorsqu'il est ouvert": {
 "Name" : "Un flacon de verre vide qui sent le parfum lorsqu'il est ouvert",
 "OV" : "",
 "Category": "TRINKETS",
 "Weight" : 0,
 "Price" : 0
  },
"Une pierre précieuse qui ressemble à un morceau de charbon pour tout le monde, sauf pour vous": {
 "Name" : "Une pierre précieuse qui ressemble à un morceau de charbon pour tout le monde, sauf pour vous",
 "OV" : "",
 "Category": "TRINKETS",
 "Weight" : 0,
 "Price" : 0
  },
"Un morceau de tissu d'une vieille bannière": {
 "Name" : "Un morceau de tissu d'une vieille bannière",
 "OV" : "",
 "Category": "TRINKETS",
 "Weight" : 0,
 "Price" : 0
  },
"Un insigne de grade d'un légionnaire perdu": {
 "Name" : "Un insigne de grade d'un légionnaire perdu",
 "OV" : "",
 "Category": "TRINKETS",
 "Weight" : 0,
 "Price" : 0
  },
"Une cloche en argent minuscule et sans battant": {
 "Name" : "Une cloche en argent minuscule et sans battant",
 "OV" : "",
 "Category": "TRINKETS",
 "Weight" : 0,
 "Price" : 0
  },
"Un canari mécanique à l'intérieur d'une lampe de gnome": {
 "Name" : "Un canari mécanique à l'intérieur d'une lampe de gnome",
 "OV" : "",
 "Category": "TRINKETS",
 "Weight" : 0,
 "Price" : 0
  },
"Un petit coffre avec de nombreux pieds sculptés sur le fond": {
 "Name" : "Un petit coffre avec de nombreux pieds sculptés sur le fond",
 "OV" : "",
 "Category": "TRINKETS",
 "Weight" : 0,
 "Price" : 0
  },
"Une pixie morte à l'intérieur d'une bouteille en verre transparent": {
 "Name" : "Une pixie morte à l'intérieur d'une bouteille en verre transparent",
 "OV" : "",
 "Category": "TRINKETS",
 "Weight" : 0,
 "Price" : 0
  },
"Une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
"Un orbe de verre rempli d'eau, dans lequel nage un poisson rouge mécanique": {
 "Name" : "Un orbe de verre rempli d'eau, dans lequel nage un poisson rouge mécanique",
 "OV" : "",
 "Category": "TRINKETS",
 "Weight" : 0,
 "Price" : 0
  },
"Une cuillère d'argent avec un M gravé sur le manche": {
 "Name" : "Une cuillère d'argent avec un M gravé sur le manche",
 "OV" : "",
 "Category": "TRINKETS",
 "Weight" : 0,
 "Price" : 0
  },
"Un sifflet en bois de couleur or": {
 "Name" : "Un sifflet en bois de couleur or",
 "OV" : "",
 "Category": "TRINKETS",
 "Weight" : 0,
 "Price" : 0
  },
"Un scarabée mort de la taille de votre main": {
 "Name" : "Un scarabée mort de la taille de votre main",
 "OV" : "",
 "Category": "TRINKETS",
 "Weight" : 0,
 "Price" : 0
  },
"Deux soldats de plomb, l'un avec la tête manquante": {
 "Name" : "Deux soldats de plomb, l'un avec la tête manquante",
 "OV" : "",
 "Category": "TRINKETS",
 "Weight" : 0,
 "Price" : 0
  },
"Une petite boîte remplie de boutons de différentes tailles": {
 "Name" : "Une petite boîte remplie de boutons de différentes tailles",
 "OV" : "",
 "Category": "TRINKETS",
 "Weight" : 0,
 "Price" : 0
  },
"Une bougie qui ne peut pas être allumée": {
 "Name" : "Une bougie qui ne peut pas être allumée",
 "OV" : "",
 "Category": "TRINKETS",
 "Weight" : 0,
 "Price" : 0
  },
"Une petite cage sans porte": {
 "Name" : "Une petite cage sans porte",
 "OV" : "",
 "Category": "TRINKETS",
 "Weight" : 0,
 "Price" : 0
  },
"Une vieille clé": {
 "Name" : "Une vieille clé",
 "OV" : "",
 "Category": "TRINKETS",
 "Weight" : 0,
 "Price" : 0
  },
"Une carte au trésor indéchiffrable": {
 "Name" : "Une carte au trésor indéchiffrable",
 "OV" : "",
 "Category": "TRINKETS",
 "Weight" : 0,
 "Price" : 0
  },
"Une poigne d'épée brisée": {
 "Name" : "Une poigne d'épée brisée",
 "OV" : "",
 "Category": "TRINKETS",
 "Weight" : 0,
 "Price" : 0
  },
"Une patte de lapin": {
 "Name" : "Une patte de lapin",
 "OV" : "",
 "Category": "TRINKETS",
 "Weight" : 0,
 "Price" : 0
  },
"Un œil de verre": {
 "Name" : "Un œil de verre",
 "OV" : "",
 "Category": "TRINKETS",
 "Weight" : 0,
 "Price" : 0
  },
"Un camée (pendentif) sculpté à l'image d'une personne hideuse": {
 "Name" : "Un camée (pendentif) sculpté à l'image d'une personne hideuse",
 "OV" : "",
 "Category": "TRINKETS",
 "Weight" : 0,
 "Price" : 0
  },
"Un crâne en argent de la taille d'une pièce de monnaie": {
 "Name" : "Un crâne en argent de la taille d'une pièce de monnaie",
 "OV" : "",
 "Category": "TRINKETS",
 "Weight" : 0,
 "Price" : 0
  },
"Un masque d'albâtre": {
 "Name" : "Un masque d'albâtre",
 "OV" : "",
 "Category": "TRINKETS",
 "Weight" : 0,
 "Price" : 0
  },
"Une pyramide de bâtonnets d'encens noir qui sent très mauvais": {
 "Name" : "Une pyramide de bâtonnets d'encens noir qui sent très mauvais",
 "OV" : "",
 "Category": "TRINKETS",
 "Weight" : 0,
 "Price" : 0
  },
"Un bonnet de nuit qui, lorsqu'il est porté, vous donne des rêves agréables": {
 "Name" : "Un bonnet de nuit qui, lorsqu'il est porté, vous donne des rêves agréables",
 "OV" : "",
 "Category": "TRINKETS",
 "Weight" : 0,
 "Price" : 0
  },
"Une chausse-trappe unique fabriquée à partir d'un os": {
 "Name" : "Une chausse-trappe unique fabriquée à partir d'un os",
 "OV" : "",
 "Category": "TRINKETS",
 "Weight" : 0,
 "Price" : 0
  },
"Un cadre de monocle en or sans la lentille": {
 "Name" : "Un cadre de monocle en or sans la lentille",
 "OV" : "",
 "Category": "TRINKETS",
 "Weight" : 0,
 "Price" : 0
  },
"Un cube de 2 centimètres de côté, avec chaque face peinte d'une couleur différente": {
 "Name" : "Un cube de 2 centimètres de côté, avec chaque face peinte d'une couleur différente",
 "OV" : "",
 "Category": "TRINKETS",
 "Weight" : 0,
 "Price" : 0
  },
"Un bouton de porte en cristal": {
 "Name" : "Un bouton de porte en cristal",
 "OV" : "",
 "Category": "TRINKETS",
 "Weight" : 0,
 "Price" : 0
  },
"Un petit paquet rempli de poussière rose": {
 "Name" : "Un petit paquet rempli de poussière rose",
 "OV" : "",
 "Category": "TRINKETS",
 "Weight" : 0,
 "Price" : 0
  },
"Un fragment d'une belle chanson, écrite avec des notes de musique sur deux morceaux de parchemin": {
 "Name" : "Un fragment d'une belle chanson, écrite avec des notes de musique sur deux morceaux de parchemin",
 "OV" : "",
 "Category": "TRINKETS",
 "Weight" : 0,
 "Price" : 0
  },
"Une boucle d'oreille en forme de goutte d'argent faite à partir d'une vraie larme": {
 "Name" : "Une boucle d'oreille en forme de goutte d'argent faite à partir d'une vraie larme",
 "OV" : "",
 "Category": "TRINKETS",
 "Weight" : 0,
 "Price" : 0
  },
"La coquille d'un oeuf peint avec des scènes de misère humaine d'un détail troublant": {
 "Name" : "La coquille d'un oeuf peint avec des scènes de misère humaine d'un détail troublant",
 "OV" : "",
 "Category": "TRINKETS",
 "Weight" : 0,
 "Price" : 0
  },
"Un éventail qui, une fois déplié, montre un chat endormi": {
 "Name" : "Un éventail qui, une fois déplié, montre un chat endormi",
 "OV" : "",
 "Category": "TRINKETS",
 "Weight" : 0,
 "Price" : 0
  },
"Un ensemble de tubes d'os": {
 "Name" : "Un ensemble de tubes d'os",
 "OV" : "",
 "Category": "TRINKETS",
 "Weight" : 0,
 "Price" : 0
  },
"Un trèfle à quatre feuilles à l'intérieur d'un livre qui traite des bonnes manières et de l'étiquette": {
 "Name" : "Un trèfle à quatre feuilles à l'intérieur d'un livre qui traite des bonnes manières et de l'étiquette",
 "OV" : "",
 "Category": "TRINKETS",
 "Weight" : 0,
 "Price" : 0
  },
"Une feuille de parchemin sur laquelle est dessiné un engin mécanique complexe": {
 "Name" : "Une feuille de parchemin sur laquelle est dessiné un engin mécanique complexe",
 "OV" : "",
 "Category": "TRINKETS",
 "Weight" : 0,
 "Price" : 0
  },
"Un fourreau orné dans lequel à ce jour aucune lame ne rentre": {
 "Name" : "Un fourreau orné dans lequel à ce jour aucune lame ne rentre",
 "OV" : "",
 "Category": "TRINKETS",
 "Weight" : 0,
 "Price" : 0
  },
"Une invitation à une fête où un assassinat a eu lieu": {
 "Name" : "Une invitation à une fête où un assassinat a eu lieu",
 "OV" : "",
 "Category": "TRINKETS",
 "Weight" : 0,
 "Price" : 0
  },
"Un pentacle de bronze avec la gravure d'une tête de rat au centre": {
 "Name" : "Un pentacle de bronze avec la gravure d'une tête de rat au centre",
 "OV" : "",
 "Category": "TRINKETS",
 "Weight" : 0,
 "Price" : 0
  },
"Un mouchoir violet brodé avec le nom d'un puissant archimage": {
 "Name" : "Un mouchoir violet brodé avec le nom d'un puissant archimage",
 "OV" : "",
 "Category": "TRINKETS",
 "Weight" : 0,
 "Price" : 0
  },
"La moitié du plan d'un temple, d'un château, ou d'une autre structure": {
 "Name" : "La moitié du plan d'un temple, d'un château, ou d'une autre structure",
 "OV" : "",
 "Category": "TRINKETS",
 "Weight" : 0,
 "Price" : 0
  },
"Un peu de tissu plié qui, une fois déplié, se transforme en un élégant chapeau": {
 "Name" : "Un peu de tissu plié qui, une fois déplié, se transforme en un élégant chapeau",
 "OV" : "",
 "Category": "TRINKETS",
 "Weight" : 0,
 "Price" : 0
  },
"Un récépissé de dépôt dans une banque d'une ville très éloignée": {
 "Name" : "Un récépissé de dépôt dans une banque d'une ville très éloignée",
 "OV" : "",
 "Category": "TRINKETS",
 "Weight" : 0,
 "Price" : 0
  },
"Un journal avec sept pages manquantes": {
 "Name" : "Un journal avec sept pages manquantes",
 "OV" : "",
 "Category": "TRINKETS",
 "Weight" : 0,
 "Price" : 0
  },
"Une tabatière en argent vide et portant une inscription sur le dessus qui dit « rêves »": {
 "Name" : "Une tabatière en argent vide et portant une inscription sur le dessus qui dit « rêves »",
 "OV" : "",
 "Category": "TRINKETS",
 "Weight" : 0,
 "Price" : 0
  },
"Un symbole sacré en fer et consacré à un dieu inconnu": {
 "Name" : "Un symbole sacré en fer et consacré à un dieu inconnu",
 "OV" : "",
 "Category": "TRINKETS",
 "Weight" : 0,
 "Price" : 0
  },
"Un livre qui raconte l'histoire de l'ascension et la chute d'un héros légendaire, avec le dernier chapitre manquant": {
 "Name" : "Un livre qui raconte l'histoire de l'ascension et la chute d'un héros légendaire, avec le dernier chapitre manquant",
 "OV" : "",
 "Category": "TRINKETS",
 "Weight" : 0,
 "Price" : 0
  },
"Un flacon de sang de dragon": {
 "Name" : "Un flacon de sang de dragon",
 "OV" : "",
 "Category": "TRINKETS",
 "Weight" : 0,
 "Price" : 0
  },
"Une ancienne flèche de conception elfique": {
 "Name" : "Une ancienne flèche de conception elfique",
 "OV" : "",
 "Category": "TRINKETS",
 "Weight" : 0,
 "Price" : 0
  },
"Une aiguille qui ne se plie pas": {
 "Name" : "Une aiguille qui ne se plie pas",
 "OV" : "",
 "Category": "TRINKETS",
 "Weight" : 0,
 "Price" : 0
  },
"Une broche ornée de conception naine": {
 "Name" : "Une broche ornée de conception naine",
 "OV" : "",
 "Category": "TRINKETS",
 "Weight" : 0,
 "Price" : 0
  },
"Une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
"Un couvercle avec une mosaïque multicolore en surface": {
 "Name" : "Un couvercle avec une mosaïque multicolore en surface",
 "OV" : "",
 "Category": "TRINKETS",
 "Weight" : 0,
 "Price" : 0
  },
"Une souris pétrifiée": {
 "Name" : "Une souris pétrifiée",
 "OV" : "",
 "Category": "TRINKETS",
 "Weight" : 0,
 "Price" : 0
  },
"Un drapeau de pirate noir orné d'un crâne et des os croisés d'un dragon": {
 "Name" : "Un drapeau de pirate noir orné d'un crâne et des os croisés d'un dragon",
 "OV" : "",
 "Category": "TRINKETS",
 "Weight" : 0,
 "Price" : 0
  },
"Un petit crabe ou araignée mécanique qui se déplace quand il n'est pas observé": {
 "Name" : "Un petit crabe ou araignée mécanique qui se déplace quand il n'est pas observé",
 "OV" : "",
 "Category": "TRINKETS",
 "Weight" : 0,
 "Price" : 0
  },
"Un pot de verre contenant du lard avec une étiquette qui dit « Graisse de griffon »": {
 "Name" : "Un pot de verre contenant du lard avec une étiquette qui dit « Graisse de griffon »",
 "OV" : "",
 "Category": "TRINKETS",
 "Weight" : 0,
 "Price" : 0
  },
"Une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
"Une urne en métal contenant les cendres d'un héros": {
 "Name" : "Une urne en métal contenant les cendres d'un héros",
 "OV" : "",
 "Category": "TRINKETS",
 "Weight" : 0,
 "Price" : 0
  }</v>
      </c>
    </row>
    <row r="182" spans="1:9">
      <c r="H182" t="str">
        <f>CONCATENATE(H2,",
",H13,",
",H18,",
",H23,",
",H43,",
",H46,",
",H56,",
",H62,",
",H63,",
",H64,",
",H78)</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row>
  </sheetData>
  <phoneticPr fontId="2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83" workbookViewId="0">
      <selection activeCell="B2" sqref="B2:B101"/>
    </sheetView>
  </sheetViews>
  <sheetFormatPr baseColWidth="10" defaultRowHeight="15"/>
  <cols>
    <col min="2" max="2" width="104.5703125" customWidth="1"/>
  </cols>
  <sheetData>
    <row r="1" spans="1:4" ht="15" customHeight="1">
      <c r="A1" s="96" t="s">
        <v>849</v>
      </c>
      <c r="B1" s="78" t="s">
        <v>850</v>
      </c>
    </row>
    <row r="2" spans="1:4" ht="15" customHeight="1">
      <c r="A2" s="92">
        <v>1</v>
      </c>
      <c r="B2" s="82" t="s">
        <v>851</v>
      </c>
      <c r="D2" t="str">
        <f t="shared" ref="D2:D33" si="0">""""&amp;A2&amp;""": {
 ""d100"" : "&amp;A2&amp;",
 ""Name"" : """&amp;B2&amp;"""
  }"</f>
        <v>"1": {
 "d100" : 1,
 "Name" : "Une main de gobelin momifiée"
  }</v>
      </c>
    </row>
    <row r="3" spans="1:4" ht="15" customHeight="1">
      <c r="A3" s="93">
        <v>2</v>
      </c>
      <c r="B3" s="80" t="s">
        <v>852</v>
      </c>
      <c r="D3" t="str">
        <f t="shared" si="0"/>
        <v>"2": {
 "d100" : 2,
 "Name" : "Un morceau de cristal qui brille faiblement au clair de lune"
  }</v>
      </c>
    </row>
    <row r="4" spans="1:4" ht="15" customHeight="1">
      <c r="A4" s="92">
        <v>3</v>
      </c>
      <c r="B4" s="82" t="s">
        <v>853</v>
      </c>
      <c r="D4" t="str">
        <f t="shared" si="0"/>
        <v>"3": {
 "d100" : 3,
 "Name" : "Une pièce d'or d'une terre inconnue"
  }</v>
      </c>
    </row>
    <row r="5" spans="1:4" ht="15" customHeight="1">
      <c r="A5" s="93">
        <v>4</v>
      </c>
      <c r="B5" s="80" t="s">
        <v>854</v>
      </c>
      <c r="D5" t="str">
        <f t="shared" si="0"/>
        <v>"4": {
 "d100" : 4,
 "Name" : "Un journal écrit dans une langue que vous ne connaissez pas"
  }</v>
      </c>
    </row>
    <row r="6" spans="1:4" ht="15" customHeight="1">
      <c r="A6" s="92">
        <v>5</v>
      </c>
      <c r="B6" s="82" t="s">
        <v>855</v>
      </c>
      <c r="D6" t="str">
        <f t="shared" si="0"/>
        <v>"5": {
 "d100" : 5,
 "Name" : "Un anneau de cuivre qui ne ternit pas"
  }</v>
      </c>
    </row>
    <row r="7" spans="1:4" ht="15" customHeight="1">
      <c r="A7" s="93">
        <v>6</v>
      </c>
      <c r="B7" s="80" t="s">
        <v>856</v>
      </c>
      <c r="D7" t="str">
        <f t="shared" si="0"/>
        <v>"6": {
 "d100" : 6,
 "Name" : "Une vieille pièce d'échecs en verre"
  }</v>
      </c>
    </row>
    <row r="8" spans="1:4" ht="14.25" customHeight="1">
      <c r="A8" s="92">
        <v>7</v>
      </c>
      <c r="B8" s="82" t="s">
        <v>857</v>
      </c>
      <c r="D8" t="str">
        <f t="shared" si="0"/>
        <v>"7": {
 "d100" : 7,
 "Name" : "Une paire de dés en osselet, chacun portant le symbole d'un crâne sur la face qui montrerait normalement le 6"
  }</v>
      </c>
    </row>
    <row r="9" spans="1:4" ht="26.25" customHeight="1">
      <c r="A9" s="93">
        <v>8</v>
      </c>
      <c r="B9" s="80" t="s">
        <v>858</v>
      </c>
      <c r="D9" t="str">
        <f t="shared" si="0"/>
        <v>"8": {
 "d100" : 8,
 "Name" : "Une petite idole représentant une créature cauchemardesque qui vous donne des rêves troublants quand vous dormez près d'elle"
  }</v>
      </c>
    </row>
    <row r="10" spans="1:4" ht="15" customHeight="1">
      <c r="A10" s="92">
        <v>9</v>
      </c>
      <c r="B10" s="82" t="s">
        <v>859</v>
      </c>
      <c r="D10" t="str">
        <f t="shared" si="0"/>
        <v>"9": {
 "d100" : 9,
 "Name" : "Un collier en corde duquel pendent quatre doigts elfes momifiés"
  }</v>
      </c>
    </row>
    <row r="11" spans="1:4" ht="15" customHeight="1">
      <c r="A11" s="93">
        <v>10</v>
      </c>
      <c r="B11" s="80" t="s">
        <v>860</v>
      </c>
      <c r="D11" t="str">
        <f t="shared" si="0"/>
        <v>"10": {
 "d100" : 10,
 "Name" : "L'acte d'une parcelle de terrain d'un domaine que vous ne connaissez pas"
  }</v>
      </c>
    </row>
    <row r="12" spans="1:4" ht="15" customHeight="1">
      <c r="A12" s="92">
        <v>11</v>
      </c>
      <c r="B12" s="82" t="s">
        <v>861</v>
      </c>
      <c r="D12" t="str">
        <f t="shared" si="0"/>
        <v>"11": {
 "d100" : 11,
 "Name" : "Un bloc de 30 grammes d'un matériau inconnu"
  }</v>
      </c>
    </row>
    <row r="13" spans="1:4" ht="15" customHeight="1">
      <c r="A13" s="93">
        <v>12</v>
      </c>
      <c r="B13" s="80" t="s">
        <v>862</v>
      </c>
      <c r="D13" t="str">
        <f t="shared" si="0"/>
        <v>"12": {
 "d100" : 12,
 "Name" : "Une petite poupée de chiffon piquée avec des aiguilles"
  }</v>
      </c>
    </row>
    <row r="14" spans="1:4" ht="15" customHeight="1">
      <c r="A14" s="92">
        <v>13</v>
      </c>
      <c r="B14" s="82" t="s">
        <v>863</v>
      </c>
      <c r="D14" t="str">
        <f t="shared" si="0"/>
        <v>"13": {
 "d100" : 13,
 "Name" : "Une dent d'une bête inconnue"
  }</v>
      </c>
    </row>
    <row r="15" spans="1:4" ht="15" customHeight="1">
      <c r="A15" s="93">
        <v>14</v>
      </c>
      <c r="B15" s="80" t="s">
        <v>864</v>
      </c>
      <c r="D15" t="str">
        <f t="shared" si="0"/>
        <v>"14": {
 "d100" : 14,
 "Name" : "Une énorme écaille, peut-être d'un dragon"
  }</v>
      </c>
    </row>
    <row r="16" spans="1:4" ht="15" customHeight="1">
      <c r="A16" s="92">
        <v>15</v>
      </c>
      <c r="B16" s="82" t="s">
        <v>865</v>
      </c>
      <c r="D16" t="str">
        <f t="shared" si="0"/>
        <v>"15": {
 "d100" : 15,
 "Name" : "Une plume vert clair"
  }</v>
      </c>
    </row>
    <row r="17" spans="1:4" ht="15" customHeight="1">
      <c r="A17" s="93">
        <v>16</v>
      </c>
      <c r="B17" s="80" t="s">
        <v>866</v>
      </c>
      <c r="D17" t="str">
        <f t="shared" si="0"/>
        <v>"16": {
 "d100" : 16,
 "Name" : "Une vieille carte de divination portant votre portrait"
  }</v>
      </c>
    </row>
    <row r="18" spans="1:4" ht="15" customHeight="1">
      <c r="A18" s="92">
        <v>17</v>
      </c>
      <c r="B18" s="82" t="s">
        <v>867</v>
      </c>
      <c r="D18" t="str">
        <f t="shared" si="0"/>
        <v>"17": {
 "d100" : 17,
 "Name" : "Un orbe en verre rempli de fumée qui se déplace"
  }</v>
      </c>
    </row>
    <row r="19" spans="1:4" ht="15" customHeight="1">
      <c r="A19" s="93">
        <v>18</v>
      </c>
      <c r="B19" s="80" t="s">
        <v>868</v>
      </c>
      <c r="D19" t="str">
        <f t="shared" si="0"/>
        <v>"18": {
 "d100" : 18,
 "Name" : "Un oeuf de 30 grammes avec une coque rouge vif"
  }</v>
      </c>
    </row>
    <row r="20" spans="1:4" ht="15" customHeight="1">
      <c r="A20" s="92">
        <v>19</v>
      </c>
      <c r="B20" s="82" t="s">
        <v>869</v>
      </c>
      <c r="D20" t="str">
        <f t="shared" si="0"/>
        <v>"19": {
 "d100" : 19,
 "Name" : "Une pipe qui fait des bulles"
  }</v>
      </c>
    </row>
    <row r="21" spans="1:4" ht="15" customHeight="1">
      <c r="A21" s="93">
        <v>20</v>
      </c>
      <c r="B21" s="80" t="s">
        <v>870</v>
      </c>
      <c r="D21" t="str">
        <f t="shared" si="0"/>
        <v>"20": {
 "d100" : 20,
 "Name" : "Un pot en verre contenant un morceau de chair bizarre qui flotte dans un liquide salé"
  }</v>
      </c>
    </row>
    <row r="22" spans="1:4" ht="15" customHeight="1">
      <c r="A22" s="92">
        <v>21</v>
      </c>
      <c r="B22" s="82" t="s">
        <v>871</v>
      </c>
      <c r="D22" t="str">
        <f t="shared" si="0"/>
        <v>"21": {
 "d100" : 21,
 "Name" : "Une petite boîte à musique de gnome qui joue une chanson qui vous rappelle vaguement votre enfance"
  }</v>
      </c>
    </row>
    <row r="23" spans="1:4" ht="15" customHeight="1">
      <c r="A23" s="93">
        <v>22</v>
      </c>
      <c r="B23" s="80" t="s">
        <v>872</v>
      </c>
      <c r="D23" t="str">
        <f t="shared" si="0"/>
        <v>"22": {
 "d100" : 22,
 "Name" : "Une petite statuette en bois d'un halfelin béat"
  }</v>
      </c>
    </row>
    <row r="24" spans="1:4" ht="15" customHeight="1">
      <c r="A24" s="92">
        <v>23</v>
      </c>
      <c r="B24" s="82" t="s">
        <v>873</v>
      </c>
      <c r="D24" t="str">
        <f t="shared" si="0"/>
        <v>"23": {
 "d100" : 23,
 "Name" : "Un orbe en cuivre gravé de runes étranges"
  }</v>
      </c>
    </row>
    <row r="25" spans="1:4" ht="15" customHeight="1">
      <c r="A25" s="93">
        <v>24</v>
      </c>
      <c r="B25" s="80" t="s">
        <v>874</v>
      </c>
      <c r="D25" t="str">
        <f t="shared" si="0"/>
        <v>"24": {
 "d100" : 24,
 "Name" : "Un disque de pierre multicolore"
  }</v>
      </c>
    </row>
    <row r="26" spans="1:4" ht="15" customHeight="1">
      <c r="A26" s="92">
        <v>25</v>
      </c>
      <c r="B26" s="82" t="s">
        <v>875</v>
      </c>
      <c r="D26" t="str">
        <f t="shared" si="0"/>
        <v>"25": {
 "d100" : 25,
 "Name" : "Une petite icône d'argent représentant un corbeau"
  }</v>
      </c>
    </row>
    <row r="27" spans="1:4" ht="15" customHeight="1">
      <c r="A27" s="93">
        <v>26</v>
      </c>
      <c r="B27" s="80" t="s">
        <v>876</v>
      </c>
      <c r="D27" t="str">
        <f t="shared" si="0"/>
        <v>"26": {
 "d100" : 26,
 "Name" : "Un sac contenant quarante-sept dents humanoïdes, dont l'une est cariée"
  }</v>
      </c>
    </row>
    <row r="28" spans="1:4" ht="15" customHeight="1">
      <c r="A28" s="92">
        <v>27</v>
      </c>
      <c r="B28" s="82" t="s">
        <v>877</v>
      </c>
      <c r="D28" t="str">
        <f t="shared" si="0"/>
        <v>"27": {
 "d100" : 27,
 "Name" : "Un fragment d'obsidienne qui se sent toujours chaud au toucher"
  }</v>
      </c>
    </row>
    <row r="29" spans="1:4" ht="15" customHeight="1">
      <c r="A29" s="93">
        <v>28</v>
      </c>
      <c r="B29" s="80" t="s">
        <v>878</v>
      </c>
      <c r="D29" t="str">
        <f t="shared" si="0"/>
        <v>"28": {
 "d100" : 28,
 "Name" : "Une griffe osseuse d'un dragon suspendue à un collier de cuir lisse"
  }</v>
      </c>
    </row>
    <row r="30" spans="1:4" ht="15" customHeight="1">
      <c r="A30" s="92">
        <v>29</v>
      </c>
      <c r="B30" s="82" t="s">
        <v>879</v>
      </c>
      <c r="D30" t="str">
        <f t="shared" si="0"/>
        <v>"29": {
 "d100" : 29,
 "Name" : "Une paire de vieilles chaussettes"
  }</v>
      </c>
    </row>
    <row r="31" spans="1:4" ht="15" customHeight="1">
      <c r="A31" s="93">
        <v>30</v>
      </c>
      <c r="B31" s="80" t="s">
        <v>880</v>
      </c>
      <c r="D31" t="str">
        <f t="shared" si="0"/>
        <v>"30": {
 "d100" : 30,
 "Name" : "Un livre blanc dont les pages refusent de retenir l'encre, la craie, la graphite ou toute autre substance ou marquage"
  }</v>
      </c>
    </row>
    <row r="32" spans="1:4" ht="15" customHeight="1">
      <c r="A32" s="92">
        <v>31</v>
      </c>
      <c r="B32" s="82" t="s">
        <v>881</v>
      </c>
      <c r="D32" t="str">
        <f t="shared" si="0"/>
        <v>"31": {
 "d100" : 31,
 "Name" : "Un badge en argent qui représente une étoile à cinq branches"
  }</v>
      </c>
    </row>
    <row r="33" spans="1:4" ht="15" customHeight="1">
      <c r="A33" s="93">
        <v>32</v>
      </c>
      <c r="B33" s="80" t="s">
        <v>882</v>
      </c>
      <c r="D33" t="str">
        <f t="shared" si="0"/>
        <v>"32": {
 "d100" : 32,
 "Name" : "Un couteau qui appartenait à un parent"
  }</v>
      </c>
    </row>
    <row r="34" spans="1:4" ht="15" customHeight="1">
      <c r="A34" s="92">
        <v>33</v>
      </c>
      <c r="B34" s="82" t="s">
        <v>883</v>
      </c>
      <c r="D34" t="str">
        <f t="shared" ref="D34:D65" si="1">""""&amp;A34&amp;""": {
 ""d100"" : "&amp;A34&amp;",
 ""Name"" : """&amp;B34&amp;"""
  }"</f>
        <v>"33": {
 "d100" : 33,
 "Name" : "Un flacon de verre rempli de rognures d'ongles"
  }</v>
      </c>
    </row>
    <row r="35" spans="1:4" ht="27.75" customHeight="1">
      <c r="A35" s="93">
        <v>34</v>
      </c>
      <c r="B35" s="80" t="s">
        <v>884</v>
      </c>
      <c r="D35" t="str">
        <f t="shared" si="1"/>
        <v>"34": {
 "d100" : 34,
 "Name" : "Un dispositif métallique et rectangulaire avec deux petites coupes en métal à une extrémité et qui jette des étincelles lorsqu'il est mouillé"
  }</v>
      </c>
    </row>
    <row r="36" spans="1:4" ht="15" customHeight="1">
      <c r="A36" s="92">
        <v>35</v>
      </c>
      <c r="B36" s="82" t="s">
        <v>885</v>
      </c>
      <c r="D36" t="str">
        <f t="shared" si="1"/>
        <v>"35": {
 "d100" : 35,
 "Name" : "Un gant blanc pailleté aux dimensions d'un humain"
  }</v>
      </c>
    </row>
    <row r="37" spans="1:4" ht="15" customHeight="1">
      <c r="A37" s="93">
        <v>36</v>
      </c>
      <c r="B37" s="80" t="s">
        <v>886</v>
      </c>
      <c r="D37" t="str">
        <f t="shared" si="1"/>
        <v>"36": {
 "d100" : 36,
 "Name" : "Une veste avec une centaine de minuscules poches"
  }</v>
      </c>
    </row>
    <row r="38" spans="1:4" ht="15" customHeight="1">
      <c r="A38" s="92">
        <v>37</v>
      </c>
      <c r="B38" s="82" t="s">
        <v>887</v>
      </c>
      <c r="D38" t="str">
        <f t="shared" si="1"/>
        <v>"37": {
 "d100" : 37,
 "Name" : "Un petit bloc de pierre léger"
  }</v>
      </c>
    </row>
    <row r="39" spans="1:4" ht="15" customHeight="1">
      <c r="A39" s="93">
        <v>38</v>
      </c>
      <c r="B39" s="80" t="s">
        <v>888</v>
      </c>
      <c r="D39" t="str">
        <f t="shared" si="1"/>
        <v>"38": {
 "d100" : 38,
 "Name" : "Un petit dessin qui représente le portrait d'un gobelin"
  }</v>
      </c>
    </row>
    <row r="40" spans="1:4" ht="15" customHeight="1">
      <c r="A40" s="92">
        <v>39</v>
      </c>
      <c r="B40" s="82" t="s">
        <v>889</v>
      </c>
      <c r="D40" t="str">
        <f t="shared" si="1"/>
        <v>"39": {
 "d100" : 39,
 "Name" : "Un flacon de verre vide qui sent le parfum lorsqu'il est ouvert"
  }</v>
      </c>
    </row>
    <row r="41" spans="1:4" ht="15" customHeight="1">
      <c r="A41" s="93">
        <v>40</v>
      </c>
      <c r="B41" s="80" t="s">
        <v>890</v>
      </c>
      <c r="D41" t="str">
        <f t="shared" si="1"/>
        <v>"40": {
 "d100" : 40,
 "Name" : "Une pierre précieuse qui ressemble à un morceau de charbon pour tout le monde, sauf pour vous"
  }</v>
      </c>
    </row>
    <row r="42" spans="1:4" ht="15" customHeight="1">
      <c r="A42" s="92">
        <v>41</v>
      </c>
      <c r="B42" s="82" t="s">
        <v>891</v>
      </c>
      <c r="D42" t="str">
        <f t="shared" si="1"/>
        <v>"41": {
 "d100" : 41,
 "Name" : "Un morceau de tissu d'une vieille bannière"
  }</v>
      </c>
    </row>
    <row r="43" spans="1:4" ht="15" customHeight="1">
      <c r="A43" s="93">
        <v>42</v>
      </c>
      <c r="B43" s="80" t="s">
        <v>892</v>
      </c>
      <c r="D43" t="str">
        <f t="shared" si="1"/>
        <v>"42": {
 "d100" : 42,
 "Name" : "Un insigne de grade d'un légionnaire perdu"
  }</v>
      </c>
    </row>
    <row r="44" spans="1:4" ht="15" customHeight="1">
      <c r="A44" s="92">
        <v>43</v>
      </c>
      <c r="B44" s="82" t="s">
        <v>893</v>
      </c>
      <c r="D44" t="str">
        <f t="shared" si="1"/>
        <v>"43": {
 "d100" : 43,
 "Name" : "Une cloche en argent minuscule et sans battant"
  }</v>
      </c>
    </row>
    <row r="45" spans="1:4" ht="15" customHeight="1">
      <c r="A45" s="93">
        <v>44</v>
      </c>
      <c r="B45" s="80" t="s">
        <v>894</v>
      </c>
      <c r="D45" t="str">
        <f t="shared" si="1"/>
        <v>"44": {
 "d100" : 44,
 "Name" : "Un canari mécanique à l'intérieur d'une lampe de gnome"
  }</v>
      </c>
    </row>
    <row r="46" spans="1:4" ht="15" customHeight="1">
      <c r="A46" s="92">
        <v>45</v>
      </c>
      <c r="B46" s="82" t="s">
        <v>895</v>
      </c>
      <c r="D46" t="str">
        <f t="shared" si="1"/>
        <v>"45": {
 "d100" : 45,
 "Name" : "Un petit coffre avec de nombreux pieds sculptés sur le fond"
  }</v>
      </c>
    </row>
    <row r="47" spans="1:4" ht="15" customHeight="1">
      <c r="A47" s="93">
        <v>46</v>
      </c>
      <c r="B47" s="80" t="s">
        <v>896</v>
      </c>
      <c r="D47" t="str">
        <f t="shared" si="1"/>
        <v>"46": {
 "d100" : 46,
 "Name" : "Une pixie morte à l'intérieur d'une bouteille en verre transparent"
  }</v>
      </c>
    </row>
    <row r="48" spans="1:4" ht="30.75" customHeight="1">
      <c r="A48" s="92">
        <v>47</v>
      </c>
      <c r="B48" s="82" t="s">
        <v>897</v>
      </c>
      <c r="D48" t="str">
        <f t="shared" si="1"/>
        <v>"47": {
 "d100" : 47,
 "Name" : "Une boîte métallique qui n'a pas d'ouverture mais qui sonne comme si elle était remplie de liquide, de sable, d'araignées ou de verre brisé (au choix)"
  }</v>
      </c>
    </row>
    <row r="49" spans="1:4" ht="15" customHeight="1">
      <c r="A49" s="93">
        <v>48</v>
      </c>
      <c r="B49" s="80" t="s">
        <v>898</v>
      </c>
      <c r="D49" t="str">
        <f t="shared" si="1"/>
        <v>"48": {
 "d100" : 48,
 "Name" : "Un orbe de verre rempli d'eau, dans lequel nage un poisson rouge mécanique"
  }</v>
      </c>
    </row>
    <row r="50" spans="1:4" ht="15" customHeight="1">
      <c r="A50" s="92">
        <v>49</v>
      </c>
      <c r="B50" s="82" t="s">
        <v>899</v>
      </c>
      <c r="D50" t="str">
        <f t="shared" si="1"/>
        <v>"49": {
 "d100" : 49,
 "Name" : "Une cuillère d'argent avec un M gravé sur le manche"
  }</v>
      </c>
    </row>
    <row r="51" spans="1:4" ht="15" customHeight="1">
      <c r="A51" s="93">
        <v>50</v>
      </c>
      <c r="B51" s="80" t="s">
        <v>900</v>
      </c>
      <c r="D51" t="str">
        <f t="shared" si="1"/>
        <v>"50": {
 "d100" : 50,
 "Name" : "Un sifflet en bois de couleur or"
  }</v>
      </c>
    </row>
    <row r="52" spans="1:4" ht="15" customHeight="1">
      <c r="A52" s="92">
        <v>51</v>
      </c>
      <c r="B52" s="82" t="s">
        <v>901</v>
      </c>
      <c r="D52" t="str">
        <f t="shared" si="1"/>
        <v>"51": {
 "d100" : 51,
 "Name" : "Un scarabée mort de la taille de votre main"
  }</v>
      </c>
    </row>
    <row r="53" spans="1:4" ht="15" customHeight="1">
      <c r="A53" s="93">
        <v>52</v>
      </c>
      <c r="B53" s="80" t="s">
        <v>902</v>
      </c>
      <c r="D53" t="str">
        <f t="shared" si="1"/>
        <v>"52": {
 "d100" : 52,
 "Name" : "Deux soldats de plomb, l'un avec la tête manquante"
  }</v>
      </c>
    </row>
    <row r="54" spans="1:4" ht="15" customHeight="1">
      <c r="A54" s="92">
        <v>53</v>
      </c>
      <c r="B54" s="82" t="s">
        <v>903</v>
      </c>
      <c r="D54" t="str">
        <f t="shared" si="1"/>
        <v>"53": {
 "d100" : 53,
 "Name" : "Une petite boîte remplie de boutons de différentes tailles"
  }</v>
      </c>
    </row>
    <row r="55" spans="1:4" ht="15" customHeight="1">
      <c r="A55" s="93">
        <v>54</v>
      </c>
      <c r="B55" s="80" t="s">
        <v>904</v>
      </c>
      <c r="D55" t="str">
        <f t="shared" si="1"/>
        <v>"54": {
 "d100" : 54,
 "Name" : "Une bougie qui ne peut pas être allumée"
  }</v>
      </c>
    </row>
    <row r="56" spans="1:4" ht="15" customHeight="1">
      <c r="A56" s="92">
        <v>55</v>
      </c>
      <c r="B56" s="82" t="s">
        <v>905</v>
      </c>
      <c r="D56" t="str">
        <f t="shared" si="1"/>
        <v>"55": {
 "d100" : 55,
 "Name" : "Une petite cage sans porte"
  }</v>
      </c>
    </row>
    <row r="57" spans="1:4" ht="15" customHeight="1">
      <c r="A57" s="93">
        <v>56</v>
      </c>
      <c r="B57" s="80" t="s">
        <v>906</v>
      </c>
      <c r="D57" t="str">
        <f t="shared" si="1"/>
        <v>"56": {
 "d100" : 56,
 "Name" : "Une vieille clé"
  }</v>
      </c>
    </row>
    <row r="58" spans="1:4" ht="15" customHeight="1">
      <c r="A58" s="92">
        <v>57</v>
      </c>
      <c r="B58" s="82" t="s">
        <v>907</v>
      </c>
      <c r="D58" t="str">
        <f t="shared" si="1"/>
        <v>"57": {
 "d100" : 57,
 "Name" : "Une carte au trésor indéchiffrable"
  }</v>
      </c>
    </row>
    <row r="59" spans="1:4" ht="15" customHeight="1">
      <c r="A59" s="93">
        <v>58</v>
      </c>
      <c r="B59" s="80" t="s">
        <v>908</v>
      </c>
      <c r="D59" t="str">
        <f t="shared" si="1"/>
        <v>"58": {
 "d100" : 58,
 "Name" : "Une poigne d'épée brisée"
  }</v>
      </c>
    </row>
    <row r="60" spans="1:4" ht="15" customHeight="1">
      <c r="A60" s="92">
        <v>59</v>
      </c>
      <c r="B60" s="82" t="s">
        <v>909</v>
      </c>
      <c r="D60" t="str">
        <f t="shared" si="1"/>
        <v>"59": {
 "d100" : 59,
 "Name" : "Une patte de lapin"
  }</v>
      </c>
    </row>
    <row r="61" spans="1:4" ht="15" customHeight="1">
      <c r="A61" s="93">
        <v>60</v>
      </c>
      <c r="B61" s="80" t="s">
        <v>910</v>
      </c>
      <c r="D61" t="str">
        <f t="shared" si="1"/>
        <v>"60": {
 "d100" : 60,
 "Name" : "Un œil de verre"
  }</v>
      </c>
    </row>
    <row r="62" spans="1:4" ht="15" customHeight="1">
      <c r="A62" s="92">
        <v>61</v>
      </c>
      <c r="B62" s="82" t="s">
        <v>911</v>
      </c>
      <c r="D62" t="str">
        <f t="shared" si="1"/>
        <v>"61": {
 "d100" : 61,
 "Name" : "Un camée (pendentif) sculpté à l'image d'une personne hideuse"
  }</v>
      </c>
    </row>
    <row r="63" spans="1:4" ht="15" customHeight="1">
      <c r="A63" s="93">
        <v>62</v>
      </c>
      <c r="B63" s="80" t="s">
        <v>912</v>
      </c>
      <c r="D63" t="str">
        <f t="shared" si="1"/>
        <v>"62": {
 "d100" : 62,
 "Name" : "Un crâne en argent de la taille d'une pièce de monnaie"
  }</v>
      </c>
    </row>
    <row r="64" spans="1:4" ht="15" customHeight="1">
      <c r="A64" s="92">
        <v>63</v>
      </c>
      <c r="B64" s="82" t="s">
        <v>913</v>
      </c>
      <c r="D64" t="str">
        <f t="shared" si="1"/>
        <v>"63": {
 "d100" : 63,
 "Name" : "Un masque d'albâtre"
  }</v>
      </c>
    </row>
    <row r="65" spans="1:4" ht="15" customHeight="1">
      <c r="A65" s="93">
        <v>64</v>
      </c>
      <c r="B65" s="80" t="s">
        <v>914</v>
      </c>
      <c r="D65" t="str">
        <f t="shared" si="1"/>
        <v>"64": {
 "d100" : 64,
 "Name" : "Une pyramide de bâtonnets d'encens noir qui sent très mauvais"
  }</v>
      </c>
    </row>
    <row r="66" spans="1:4" ht="15" customHeight="1">
      <c r="A66" s="92">
        <v>65</v>
      </c>
      <c r="B66" s="82" t="s">
        <v>915</v>
      </c>
      <c r="D66" t="str">
        <f t="shared" ref="D66:D101" si="2">""""&amp;A66&amp;""": {
 ""d100"" : "&amp;A66&amp;",
 ""Name"" : """&amp;B66&amp;"""
  }"</f>
        <v>"65": {
 "d100" : 65,
 "Name" : "Un bonnet de nuit qui, lorsqu'il est porté, vous donne des rêves agréables"
  }</v>
      </c>
    </row>
    <row r="67" spans="1:4" ht="15" customHeight="1">
      <c r="A67" s="93">
        <v>66</v>
      </c>
      <c r="B67" s="80" t="s">
        <v>916</v>
      </c>
      <c r="D67" t="str">
        <f t="shared" si="2"/>
        <v>"66": {
 "d100" : 66,
 "Name" : "Une chausse-trappe unique fabriquée à partir d'un os"
  }</v>
      </c>
    </row>
    <row r="68" spans="1:4" ht="15" customHeight="1">
      <c r="A68" s="92">
        <v>67</v>
      </c>
      <c r="B68" s="82" t="s">
        <v>917</v>
      </c>
      <c r="D68" t="str">
        <f t="shared" si="2"/>
        <v>"67": {
 "d100" : 67,
 "Name" : "Un cadre de monocle en or sans la lentille"
  }</v>
      </c>
    </row>
    <row r="69" spans="1:4" ht="15" customHeight="1">
      <c r="A69" s="93">
        <v>68</v>
      </c>
      <c r="B69" s="80" t="s">
        <v>918</v>
      </c>
      <c r="D69" t="str">
        <f t="shared" si="2"/>
        <v>"68": {
 "d100" : 68,
 "Name" : "Un cube de 2 centimètres de côté, avec chaque face peinte d'une couleur différente"
  }</v>
      </c>
    </row>
    <row r="70" spans="1:4" ht="15" customHeight="1">
      <c r="A70" s="92">
        <v>69</v>
      </c>
      <c r="B70" s="82" t="s">
        <v>919</v>
      </c>
      <c r="D70" t="str">
        <f t="shared" si="2"/>
        <v>"69": {
 "d100" : 69,
 "Name" : "Un bouton de porte en cristal"
  }</v>
      </c>
    </row>
    <row r="71" spans="1:4" ht="15" customHeight="1">
      <c r="A71" s="93">
        <v>70</v>
      </c>
      <c r="B71" s="80" t="s">
        <v>920</v>
      </c>
      <c r="D71" t="str">
        <f t="shared" si="2"/>
        <v>"70": {
 "d100" : 70,
 "Name" : "Un petit paquet rempli de poussière rose"
  }</v>
      </c>
    </row>
    <row r="72" spans="1:4" ht="15" customHeight="1">
      <c r="A72" s="92">
        <v>71</v>
      </c>
      <c r="B72" s="82" t="s">
        <v>921</v>
      </c>
      <c r="D72" t="str">
        <f t="shared" si="2"/>
        <v>"71": {
 "d100" : 71,
 "Name" : "Un fragment d'une belle chanson, écrite avec des notes de musique sur deux morceaux de parchemin"
  }</v>
      </c>
    </row>
    <row r="73" spans="1:4" ht="15" customHeight="1">
      <c r="A73" s="93">
        <v>72</v>
      </c>
      <c r="B73" s="80" t="s">
        <v>922</v>
      </c>
      <c r="D73" t="str">
        <f t="shared" si="2"/>
        <v>"72": {
 "d100" : 72,
 "Name" : "Une boucle d'oreille en forme de goutte d'argent faite à partir d'une vraie larme"
  }</v>
      </c>
    </row>
    <row r="74" spans="1:4" ht="15" customHeight="1">
      <c r="A74" s="92">
        <v>73</v>
      </c>
      <c r="B74" s="82" t="s">
        <v>923</v>
      </c>
      <c r="D74" t="str">
        <f t="shared" si="2"/>
        <v>"73": {
 "d100" : 73,
 "Name" : "La coquille d'un oeuf peint avec des scènes de misère humaine d'un détail troublant"
  }</v>
      </c>
    </row>
    <row r="75" spans="1:4" ht="15" customHeight="1">
      <c r="A75" s="93">
        <v>74</v>
      </c>
      <c r="B75" s="80" t="s">
        <v>924</v>
      </c>
      <c r="D75" t="str">
        <f t="shared" si="2"/>
        <v>"74": {
 "d100" : 74,
 "Name" : "Un éventail qui, une fois déplié, montre un chat endormi"
  }</v>
      </c>
    </row>
    <row r="76" spans="1:4" ht="15" customHeight="1">
      <c r="A76" s="92">
        <v>75</v>
      </c>
      <c r="B76" s="82" t="s">
        <v>925</v>
      </c>
      <c r="D76" t="str">
        <f t="shared" si="2"/>
        <v>"75": {
 "d100" : 75,
 "Name" : "Un ensemble de tubes d'os"
  }</v>
      </c>
    </row>
    <row r="77" spans="1:4" ht="15" customHeight="1">
      <c r="A77" s="93">
        <v>76</v>
      </c>
      <c r="B77" s="80" t="s">
        <v>926</v>
      </c>
      <c r="D77" t="str">
        <f t="shared" si="2"/>
        <v>"76": {
 "d100" : 76,
 "Name" : "Un trèfle à quatre feuilles à l'intérieur d'un livre qui traite des bonnes manières et de l'étiquette"
  }</v>
      </c>
    </row>
    <row r="78" spans="1:4" ht="15" customHeight="1">
      <c r="A78" s="92">
        <v>77</v>
      </c>
      <c r="B78" s="82" t="s">
        <v>927</v>
      </c>
      <c r="D78" t="str">
        <f t="shared" si="2"/>
        <v>"77": {
 "d100" : 77,
 "Name" : "Une feuille de parchemin sur laquelle est dessiné un engin mécanique complexe"
  }</v>
      </c>
    </row>
    <row r="79" spans="1:4" ht="15" customHeight="1">
      <c r="A79" s="93">
        <v>78</v>
      </c>
      <c r="B79" s="80" t="s">
        <v>928</v>
      </c>
      <c r="D79" t="str">
        <f t="shared" si="2"/>
        <v>"78": {
 "d100" : 78,
 "Name" : "Un fourreau orné dans lequel à ce jour aucune lame ne rentre"
  }</v>
      </c>
    </row>
    <row r="80" spans="1:4" ht="15" customHeight="1">
      <c r="A80" s="92">
        <v>79</v>
      </c>
      <c r="B80" s="82" t="s">
        <v>929</v>
      </c>
      <c r="D80" t="str">
        <f t="shared" si="2"/>
        <v>"79": {
 "d100" : 79,
 "Name" : "Une invitation à une fête où un assassinat a eu lieu"
  }</v>
      </c>
    </row>
    <row r="81" spans="1:4" ht="15" customHeight="1">
      <c r="A81" s="93">
        <v>80</v>
      </c>
      <c r="B81" s="80" t="s">
        <v>930</v>
      </c>
      <c r="D81" t="str">
        <f t="shared" si="2"/>
        <v>"80": {
 "d100" : 80,
 "Name" : "Un pentacle de bronze avec la gravure d'une tête de rat au centre"
  }</v>
      </c>
    </row>
    <row r="82" spans="1:4" ht="15" customHeight="1">
      <c r="A82" s="92">
        <v>81</v>
      </c>
      <c r="B82" s="82" t="s">
        <v>931</v>
      </c>
      <c r="D82" t="str">
        <f t="shared" si="2"/>
        <v>"81": {
 "d100" : 81,
 "Name" : "Un mouchoir violet brodé avec le nom d'un puissant archimage"
  }</v>
      </c>
    </row>
    <row r="83" spans="1:4" ht="15" customHeight="1">
      <c r="A83" s="93">
        <v>82</v>
      </c>
      <c r="B83" s="80" t="s">
        <v>932</v>
      </c>
      <c r="D83" t="str">
        <f t="shared" si="2"/>
        <v>"82": {
 "d100" : 82,
 "Name" : "La moitié du plan d'un temple, d'un château, ou d'une autre structure"
  }</v>
      </c>
    </row>
    <row r="84" spans="1:4" ht="15" customHeight="1">
      <c r="A84" s="92">
        <v>83</v>
      </c>
      <c r="B84" s="82" t="s">
        <v>933</v>
      </c>
      <c r="D84" t="str">
        <f t="shared" si="2"/>
        <v>"83": {
 "d100" : 83,
 "Name" : "Un peu de tissu plié qui, une fois déplié, se transforme en un élégant chapeau"
  }</v>
      </c>
    </row>
    <row r="85" spans="1:4" ht="15" customHeight="1">
      <c r="A85" s="93">
        <v>84</v>
      </c>
      <c r="B85" s="80" t="s">
        <v>934</v>
      </c>
      <c r="D85" t="str">
        <f t="shared" si="2"/>
        <v>"84": {
 "d100" : 84,
 "Name" : "Un récépissé de dépôt dans une banque d'une ville très éloignée"
  }</v>
      </c>
    </row>
    <row r="86" spans="1:4" ht="15" customHeight="1">
      <c r="A86" s="92">
        <v>85</v>
      </c>
      <c r="B86" s="82" t="s">
        <v>935</v>
      </c>
      <c r="D86" t="str">
        <f t="shared" si="2"/>
        <v>"85": {
 "d100" : 85,
 "Name" : "Un journal avec sept pages manquantes"
  }</v>
      </c>
    </row>
    <row r="87" spans="1:4" ht="15" customHeight="1">
      <c r="A87" s="93">
        <v>86</v>
      </c>
      <c r="B87" s="80" t="s">
        <v>936</v>
      </c>
      <c r="D87" t="str">
        <f t="shared" si="2"/>
        <v>"86": {
 "d100" : 86,
 "Name" : "Une tabatière en argent vide et portant une inscription sur le dessus qui dit « rêves »"
  }</v>
      </c>
    </row>
    <row r="88" spans="1:4" ht="15" customHeight="1">
      <c r="A88" s="92">
        <v>87</v>
      </c>
      <c r="B88" s="82" t="s">
        <v>937</v>
      </c>
      <c r="D88" t="str">
        <f t="shared" si="2"/>
        <v>"87": {
 "d100" : 87,
 "Name" : "Un symbole sacré en fer et consacré à un dieu inconnu"
  }</v>
      </c>
    </row>
    <row r="89" spans="1:4" ht="15" customHeight="1">
      <c r="A89" s="93">
        <v>88</v>
      </c>
      <c r="B89" s="80" t="s">
        <v>938</v>
      </c>
      <c r="D89" t="str">
        <f t="shared" si="2"/>
        <v>"88": {
 "d100" : 88,
 "Name" : "Un livre qui raconte l'histoire de l'ascension et la chute d'un héros légendaire, avec le dernier chapitre manquant"
  }</v>
      </c>
    </row>
    <row r="90" spans="1:4" ht="15" customHeight="1">
      <c r="A90" s="92">
        <v>89</v>
      </c>
      <c r="B90" s="82" t="s">
        <v>939</v>
      </c>
      <c r="D90" t="str">
        <f t="shared" si="2"/>
        <v>"89": {
 "d100" : 89,
 "Name" : "Un flacon de sang de dragon"
  }</v>
      </c>
    </row>
    <row r="91" spans="1:4" ht="15" customHeight="1">
      <c r="A91" s="93">
        <v>90</v>
      </c>
      <c r="B91" s="80" t="s">
        <v>940</v>
      </c>
      <c r="D91" t="str">
        <f t="shared" si="2"/>
        <v>"90": {
 "d100" : 90,
 "Name" : "Une ancienne flèche de conception elfique"
  }</v>
      </c>
    </row>
    <row r="92" spans="1:4" ht="15" customHeight="1">
      <c r="A92" s="92">
        <v>91</v>
      </c>
      <c r="B92" s="82" t="s">
        <v>941</v>
      </c>
      <c r="D92" t="str">
        <f t="shared" si="2"/>
        <v>"91": {
 "d100" : 91,
 "Name" : "Une aiguille qui ne se plie pas"
  }</v>
      </c>
    </row>
    <row r="93" spans="1:4" ht="15" customHeight="1">
      <c r="A93" s="93">
        <v>92</v>
      </c>
      <c r="B93" s="80" t="s">
        <v>942</v>
      </c>
      <c r="D93" t="str">
        <f t="shared" si="2"/>
        <v>"92": {
 "d100" : 92,
 "Name" : "Une broche ornée de conception naine"
  }</v>
      </c>
    </row>
    <row r="94" spans="1:4" ht="15.75" customHeight="1">
      <c r="A94" s="92">
        <v>93</v>
      </c>
      <c r="B94" s="82" t="s">
        <v>943</v>
      </c>
      <c r="D94" t="str">
        <f t="shared" si="2"/>
        <v>"93": {
 "d100" : 93,
 "Name" : "Une bouteille de vin vide portant une jolie étiquette qui dit « Le magicien des vins, Cuvée du Dragon Rouge, 331422-W »"
  }</v>
      </c>
    </row>
    <row r="95" spans="1:4" ht="15" customHeight="1">
      <c r="A95" s="93">
        <v>94</v>
      </c>
      <c r="B95" s="80" t="s">
        <v>944</v>
      </c>
      <c r="D95" t="str">
        <f t="shared" si="2"/>
        <v>"94": {
 "d100" : 94,
 "Name" : "Un couvercle avec une mosaïque multicolore en surface"
  }</v>
      </c>
    </row>
    <row r="96" spans="1:4" ht="15" customHeight="1">
      <c r="A96" s="92">
        <v>95</v>
      </c>
      <c r="B96" s="82" t="s">
        <v>945</v>
      </c>
      <c r="D96" t="str">
        <f t="shared" si="2"/>
        <v>"95": {
 "d100" : 95,
 "Name" : "Une souris pétrifiée"
  }</v>
      </c>
    </row>
    <row r="97" spans="1:4" ht="15" customHeight="1">
      <c r="A97" s="93">
        <v>96</v>
      </c>
      <c r="B97" s="80" t="s">
        <v>946</v>
      </c>
      <c r="D97" t="str">
        <f t="shared" si="2"/>
        <v>"96": {
 "d100" : 96,
 "Name" : "Un drapeau de pirate noir orné d'un crâne et des os croisés d'un dragon"
  }</v>
      </c>
    </row>
    <row r="98" spans="1:4" ht="15" customHeight="1">
      <c r="A98" s="92">
        <v>97</v>
      </c>
      <c r="B98" s="82" t="s">
        <v>947</v>
      </c>
      <c r="D98" t="str">
        <f t="shared" si="2"/>
        <v>"97": {
 "d100" : 97,
 "Name" : "Un petit crabe ou araignée mécanique qui se déplace quand il n'est pas observé"
  }</v>
      </c>
    </row>
    <row r="99" spans="1:4" ht="15" customHeight="1">
      <c r="A99" s="93">
        <v>98</v>
      </c>
      <c r="B99" s="80" t="s">
        <v>948</v>
      </c>
      <c r="D99" t="str">
        <f t="shared" si="2"/>
        <v>"98": {
 "d100" : 98,
 "Name" : "Un pot de verre contenant du lard avec une étiquette qui dit « Graisse de griffon »"
  }</v>
      </c>
    </row>
    <row r="100" spans="1:4" ht="15" customHeight="1">
      <c r="A100" s="92">
        <v>99</v>
      </c>
      <c r="B100" s="82" t="s">
        <v>949</v>
      </c>
      <c r="D100" t="str">
        <f t="shared" si="2"/>
        <v>"99": {
 "d100" : 99,
 "Name" : "Une boîte en bois avec un fond en céramique qui contient un ver vivant avec une tête à chaque extrémité de son corps"
  }</v>
      </c>
    </row>
    <row r="101" spans="1:4" ht="15" customHeight="1">
      <c r="A101" s="93">
        <v>100</v>
      </c>
      <c r="B101" s="80" t="s">
        <v>950</v>
      </c>
      <c r="D101" t="str">
        <f t="shared" si="2"/>
        <v>"100": {
 "d100" : 100,
 "Name"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85" t="s">
        <v>389</v>
      </c>
      <c r="B1" s="99" t="s">
        <v>18</v>
      </c>
    </row>
    <row r="2" spans="1:6">
      <c r="A2" s="80" t="s">
        <v>828</v>
      </c>
      <c r="B2" s="81" t="s">
        <v>805</v>
      </c>
      <c r="D2" t="s">
        <v>811</v>
      </c>
      <c r="E2" s="76">
        <f>LEFT(B2,LEN(B2)-3)*IF(RIGHT(B2,2)="po",100,IF(RIGHT(B2,2)="pa",10,1))</f>
        <v>7</v>
      </c>
      <c r="F2" t="str">
        <f>""""&amp;RIGHT(A2,LEN(A2)-2)&amp;""": {
 ""Name"" : """&amp;RIGHT(A2,LEN(A2)-2)&amp;""",
 ""Category"": """&amp;D2&amp;""",
 ""Price"" : "&amp;E2&amp;"
  }"</f>
        <v>"Auberge Sordide": {
 "Name" : "Auberge Sordide",
 "Category": "HOSTEL",
 "Price" : 7
  }</v>
      </c>
    </row>
    <row r="3" spans="1:6">
      <c r="A3" s="82" t="s">
        <v>829</v>
      </c>
      <c r="B3" s="83" t="s">
        <v>34</v>
      </c>
      <c r="D3" t="s">
        <v>811</v>
      </c>
      <c r="E3" s="76">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80" t="s">
        <v>830</v>
      </c>
      <c r="B4" s="81" t="s">
        <v>42</v>
      </c>
      <c r="D4" t="s">
        <v>811</v>
      </c>
      <c r="E4" s="76">
        <f t="shared" si="0"/>
        <v>50</v>
      </c>
      <c r="F4" t="str">
        <f t="shared" si="1"/>
        <v>"Auberge Modeste": {
 "Name" : "Auberge Modeste",
 "Category": "HOSTEL",
 "Price" : 50
  }</v>
      </c>
    </row>
    <row r="5" spans="1:6">
      <c r="A5" s="82" t="s">
        <v>831</v>
      </c>
      <c r="B5" s="83" t="s">
        <v>806</v>
      </c>
      <c r="D5" t="s">
        <v>811</v>
      </c>
      <c r="E5" s="76">
        <f t="shared" si="0"/>
        <v>80</v>
      </c>
      <c r="F5" t="str">
        <f t="shared" si="1"/>
        <v>"Auberge Confortable": {
 "Name" : "Auberge Confortable",
 "Category": "HOSTEL",
 "Price" : 80
  }</v>
      </c>
    </row>
    <row r="6" spans="1:6">
      <c r="A6" s="80" t="s">
        <v>832</v>
      </c>
      <c r="B6" s="81" t="s">
        <v>29</v>
      </c>
      <c r="D6" t="s">
        <v>811</v>
      </c>
      <c r="E6" s="76">
        <f t="shared" si="0"/>
        <v>200</v>
      </c>
      <c r="F6" t="str">
        <f t="shared" si="1"/>
        <v>"Auberge Riche": {
 "Name" : "Auberge Riche",
 "Category": "HOSTEL",
 "Price" : 200
  }</v>
      </c>
    </row>
    <row r="7" spans="1:6" ht="25.5">
      <c r="A7" s="82" t="s">
        <v>833</v>
      </c>
      <c r="B7" s="83" t="s">
        <v>497</v>
      </c>
      <c r="D7" t="s">
        <v>811</v>
      </c>
      <c r="E7" s="76">
        <f t="shared" si="0"/>
        <v>400</v>
      </c>
      <c r="F7" t="str">
        <f t="shared" si="1"/>
        <v>"Auberge Aristocratique": {
 "Name" : "Auberge Aristocratique",
 "Category": "HOSTEL",
 "Price" : 400
  }</v>
      </c>
    </row>
    <row r="8" spans="1:6">
      <c r="A8" s="82" t="s">
        <v>822</v>
      </c>
      <c r="B8" s="83" t="s">
        <v>807</v>
      </c>
      <c r="D8" t="s">
        <v>812</v>
      </c>
      <c r="E8" s="76">
        <f t="shared" si="0"/>
        <v>3</v>
      </c>
      <c r="F8" t="str">
        <f t="shared" si="1"/>
        <v>"Repas Sordide": {
 "Name" : "Repas Sordide",
 "Category": "MEAL",
 "Price" : 3
  }</v>
      </c>
    </row>
    <row r="9" spans="1:6">
      <c r="A9" s="80" t="s">
        <v>827</v>
      </c>
      <c r="B9" s="81" t="s">
        <v>808</v>
      </c>
      <c r="D9" t="s">
        <v>812</v>
      </c>
      <c r="E9" s="76">
        <f t="shared" si="0"/>
        <v>6</v>
      </c>
      <c r="F9" t="str">
        <f t="shared" si="1"/>
        <v>"Repas Pauvre": {
 "Name" : "Repas Pauvre",
 "Category": "MEAL",
 "Price" : 6
  }</v>
      </c>
    </row>
    <row r="10" spans="1:6">
      <c r="A10" s="82" t="s">
        <v>826</v>
      </c>
      <c r="B10" s="83" t="s">
        <v>809</v>
      </c>
      <c r="D10" t="s">
        <v>812</v>
      </c>
      <c r="E10" s="76">
        <f t="shared" si="0"/>
        <v>30</v>
      </c>
      <c r="F10" t="str">
        <f t="shared" si="1"/>
        <v>"Repas Modeste": {
 "Name" : "Repas Modeste",
 "Category": "MEAL",
 "Price" : 30
  }</v>
      </c>
    </row>
    <row r="11" spans="1:6">
      <c r="A11" s="80" t="s">
        <v>825</v>
      </c>
      <c r="B11" s="81" t="s">
        <v>42</v>
      </c>
      <c r="D11" t="s">
        <v>812</v>
      </c>
      <c r="E11" s="76">
        <f t="shared" si="0"/>
        <v>50</v>
      </c>
      <c r="F11" t="str">
        <f t="shared" si="1"/>
        <v>"Repas Confortable": {
 "Name" : "Repas Confortable",
 "Category": "MEAL",
 "Price" : 50
  }</v>
      </c>
    </row>
    <row r="12" spans="1:6">
      <c r="A12" s="82" t="s">
        <v>824</v>
      </c>
      <c r="B12" s="83" t="s">
        <v>806</v>
      </c>
      <c r="D12" t="s">
        <v>812</v>
      </c>
      <c r="E12" s="76">
        <f t="shared" si="0"/>
        <v>80</v>
      </c>
      <c r="F12" t="str">
        <f t="shared" si="1"/>
        <v>"Repas Riche": {
 "Name" : "Repas Riche",
 "Category": "MEAL",
 "Price" : 80
  }</v>
      </c>
    </row>
    <row r="13" spans="1:6">
      <c r="A13" s="80" t="s">
        <v>823</v>
      </c>
      <c r="B13" s="81" t="s">
        <v>29</v>
      </c>
      <c r="D13" t="s">
        <v>812</v>
      </c>
      <c r="E13" s="76">
        <f t="shared" si="0"/>
        <v>200</v>
      </c>
      <c r="F13" t="str">
        <f t="shared" si="1"/>
        <v>"Repas Aristocratique": {
 "Name" : "Repas Aristocratique",
 "Category": "MEAL",
 "Price" : 200
  }</v>
      </c>
    </row>
    <row r="14" spans="1:6" ht="25.5">
      <c r="A14" s="80" t="s">
        <v>813</v>
      </c>
      <c r="B14" s="81" t="s">
        <v>84</v>
      </c>
      <c r="D14" t="s">
        <v>812</v>
      </c>
      <c r="E14" s="76">
        <f t="shared" si="0"/>
        <v>1000</v>
      </c>
      <c r="F14" t="str">
        <f t="shared" si="1"/>
        <v>"Banquet (par personne)": {
 "Name" : "Banquet (par personne)",
 "Category": "MEAL",
 "Price" : 1000
  }</v>
      </c>
    </row>
    <row r="15" spans="1:6" ht="25.5">
      <c r="A15" s="82" t="s">
        <v>819</v>
      </c>
      <c r="B15" s="83" t="s">
        <v>809</v>
      </c>
      <c r="D15" t="s">
        <v>814</v>
      </c>
      <c r="E15" s="76">
        <f t="shared" si="0"/>
        <v>30</v>
      </c>
      <c r="F15" t="str">
        <f t="shared" si="1"/>
        <v>"Viande, gros morceau": {
 "Name" : "Viande, gros morceau",
 "Category": "FOOD",
 "Price" : 30
  }</v>
      </c>
    </row>
    <row r="16" spans="1:6" ht="25.5">
      <c r="A16" s="80" t="s">
        <v>818</v>
      </c>
      <c r="B16" s="81" t="s">
        <v>34</v>
      </c>
      <c r="D16" t="s">
        <v>814</v>
      </c>
      <c r="E16" s="76">
        <f t="shared" si="0"/>
        <v>10</v>
      </c>
      <c r="F16" t="str">
        <f t="shared" si="1"/>
        <v>"Fromage, gros morceau": {
 "Name" : "Fromage, gros morceau",
 "Category": "FOOD",
 "Price" : 10
  }</v>
      </c>
    </row>
    <row r="17" spans="1:6">
      <c r="A17" s="82" t="s">
        <v>817</v>
      </c>
      <c r="B17" s="83" t="s">
        <v>537</v>
      </c>
      <c r="D17" t="s">
        <v>814</v>
      </c>
      <c r="E17" s="76">
        <f t="shared" si="0"/>
        <v>2</v>
      </c>
      <c r="F17" t="str">
        <f t="shared" si="1"/>
        <v>"Pain, miche": {
 "Name" : "Pain, miche",
 "Category": "FOOD",
 "Price" : 2
  }</v>
      </c>
    </row>
    <row r="18" spans="1:6">
      <c r="A18" s="82" t="s">
        <v>816</v>
      </c>
      <c r="B18" s="83" t="s">
        <v>24</v>
      </c>
      <c r="D18" t="s">
        <v>815</v>
      </c>
      <c r="E18" s="76">
        <f t="shared" si="0"/>
        <v>20</v>
      </c>
      <c r="F18" t="str">
        <f t="shared" si="1"/>
        <v>"Vin Ordinaire (pichet)": {
 "Name" : "Vin Ordinaire (pichet)",
 "Category": "DRINK",
 "Price" : 20
  }</v>
      </c>
    </row>
    <row r="19" spans="1:6">
      <c r="A19" s="80" t="s">
        <v>810</v>
      </c>
      <c r="B19" s="80" t="s">
        <v>84</v>
      </c>
      <c r="D19" t="s">
        <v>815</v>
      </c>
      <c r="E19" s="76">
        <f t="shared" si="0"/>
        <v>1000</v>
      </c>
      <c r="F19" t="str">
        <f t="shared" si="1"/>
        <v>"Fin (bouteille)": {
 "Name" : "Fin (bouteille)",
 "Category": "DRINK",
 "Price" : 1000
  }</v>
      </c>
    </row>
    <row r="20" spans="1:6">
      <c r="A20" s="80" t="s">
        <v>820</v>
      </c>
      <c r="B20" s="81" t="s">
        <v>604</v>
      </c>
      <c r="D20" t="s">
        <v>815</v>
      </c>
      <c r="E20" s="76">
        <f t="shared" si="0"/>
        <v>4</v>
      </c>
      <c r="F20" t="str">
        <f t="shared" si="1"/>
        <v>"Chope de bière": {
 "Name" : "Chope de bière",
 "Category": "DRINK",
 "Price" : 4
  }</v>
      </c>
    </row>
    <row r="21" spans="1:6">
      <c r="A21" s="82" t="s">
        <v>821</v>
      </c>
      <c r="B21" s="83" t="s">
        <v>24</v>
      </c>
      <c r="D21" t="s">
        <v>815</v>
      </c>
      <c r="E21" s="76">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85" t="s">
        <v>848</v>
      </c>
      <c r="B23" s="85" t="s">
        <v>18</v>
      </c>
    </row>
    <row r="24" spans="1:6">
      <c r="A24" s="80" t="s">
        <v>834</v>
      </c>
      <c r="B24" s="80" t="s">
        <v>835</v>
      </c>
      <c r="D24" t="s">
        <v>843</v>
      </c>
      <c r="F24" t="str">
        <f>""""&amp;RIGHT(A24,LEN(A24)-2)&amp;""": {
 ""Name"" : """&amp;RIGHT(A24,LEN(A24)-2)&amp;""",
 ""Category"": """&amp;D24&amp;""",
 ""Price"" : """&amp;B24&amp;"""
  }"</f>
        <v>"Non qualifié": {
 "Name" : "Non qualifié",
 "Category": "HIRING",
 "Price" : "2 pa par jour"
  }</v>
      </c>
    </row>
    <row r="25" spans="1:6">
      <c r="A25" s="82" t="s">
        <v>836</v>
      </c>
      <c r="B25" s="82" t="s">
        <v>837</v>
      </c>
      <c r="D25" t="s">
        <v>843</v>
      </c>
      <c r="F25" t="str">
        <f t="shared" ref="F25:F30" si="2">""""&amp;RIGHT(A25,LEN(A25)-2)&amp;""": {
 ""Name"" : """&amp;RIGHT(A25,LEN(A25)-2)&amp;""",
 ""Category"": """&amp;D25&amp;""",
 ""Price"" : """&amp;B25&amp;"""
  }"</f>
        <v>"Qualifié": {
 "Name" : "Qualifié",
 "Category": "HIRING",
 "Price" : "2 po par jour"
  }</v>
      </c>
    </row>
    <row r="26" spans="1:6" ht="25.5">
      <c r="A26" s="80" t="s">
        <v>844</v>
      </c>
      <c r="B26" s="80" t="s">
        <v>838</v>
      </c>
      <c r="D26" t="s">
        <v>843</v>
      </c>
      <c r="F26" t="str">
        <f t="shared" si="2"/>
        <v>"Messager": {
 "Name" : "Messager",
 "Category": "HIRING",
 "Price" : "2 pc par 1,5 kilomètre"
  }</v>
      </c>
    </row>
    <row r="27" spans="1:6" ht="25.5">
      <c r="A27" s="82" t="s">
        <v>846</v>
      </c>
      <c r="B27" s="82" t="s">
        <v>505</v>
      </c>
      <c r="D27" t="s">
        <v>845</v>
      </c>
      <c r="F27" t="str">
        <f t="shared" si="2"/>
        <v>"Péage routier ou porte": {
 "Name" : "Péage routier ou porte",
 "Category": "TRANSPORT",
 "Price" : "1 pc"
  }</v>
      </c>
    </row>
    <row r="28" spans="1:6">
      <c r="A28" s="82" t="s">
        <v>839</v>
      </c>
      <c r="B28" s="82" t="s">
        <v>505</v>
      </c>
      <c r="D28" t="s">
        <v>845</v>
      </c>
      <c r="F28" t="str">
        <f t="shared" si="2"/>
        <v>"En ville": {
 "Name" : "En ville",
 "Category": "TRANSPORT",
 "Price" : "1 pc"
  }</v>
      </c>
    </row>
    <row r="29" spans="1:6" ht="25.5">
      <c r="A29" s="80" t="s">
        <v>840</v>
      </c>
      <c r="B29" s="80" t="s">
        <v>841</v>
      </c>
      <c r="D29" t="s">
        <v>845</v>
      </c>
      <c r="F29" t="str">
        <f t="shared" si="2"/>
        <v>"Entre deux villes": {
 "Name" : "Entre deux villes",
 "Category": "TRANSPORT",
 "Price" : "3 pc par 1,5 kilomètre"
  }</v>
      </c>
    </row>
    <row r="30" spans="1:6" ht="25.5">
      <c r="A30" s="82" t="s">
        <v>847</v>
      </c>
      <c r="B30" s="82" t="s">
        <v>842</v>
      </c>
      <c r="D30" t="s">
        <v>845</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85" t="s">
        <v>389</v>
      </c>
      <c r="B1" s="85" t="s">
        <v>15</v>
      </c>
      <c r="C1" s="85" t="s">
        <v>18</v>
      </c>
      <c r="D1" s="85" t="s">
        <v>17</v>
      </c>
    </row>
    <row r="2" spans="1:14" s="90" customFormat="1">
      <c r="A2" s="84" t="s">
        <v>556</v>
      </c>
      <c r="B2" s="84"/>
      <c r="C2" s="84"/>
      <c r="D2" s="84"/>
      <c r="E2" s="90" t="s">
        <v>700</v>
      </c>
      <c r="H2" s="90" t="str">
        <f>""""&amp;E2&amp;""": {""Code"": """&amp;E2&amp;""", ""Name"": """&amp;A2&amp;"""}"</f>
        <v>"ARCANE_FOCUSER": {"Code": "ARCANE_FOCUSER", "Name": "Focaliseur arcanique"}</v>
      </c>
    </row>
    <row r="3" spans="1:14">
      <c r="A3" s="82" t="s">
        <v>687</v>
      </c>
      <c r="B3" s="82" t="s">
        <v>557</v>
      </c>
      <c r="C3" s="83" t="s">
        <v>84</v>
      </c>
      <c r="D3" s="83" t="s">
        <v>28</v>
      </c>
      <c r="E3" s="41" t="s">
        <v>700</v>
      </c>
      <c r="F3" s="76">
        <f>LEFT(C3,LEN(C3)-3)*IF(RIGHT(C3,2)="po",100,IF(RIGHT(C3,2)="pa",10,1))</f>
        <v>1000</v>
      </c>
      <c r="G3" s="76" t="str">
        <f>IF(RIGHT(D3,2)="kg",LEFT(D3,LEN(D3)-3)*1000,LEFT(D3,LEN(D3)-2))</f>
        <v>500</v>
      </c>
      <c r="H3" s="90"/>
      <c r="I3" t="str">
        <f>""""&amp;A3&amp;""": {
 ""Name"" : """&amp;A3&amp;""",
 ""OV"" : """&amp;B3&amp;""",
 ""Category"": """&amp;E3&amp;""",
 ""Weight"" : "&amp;G3&amp;",
 ""Price"" : "&amp;F3&amp;"
  }"</f>
        <v>"Baguette": {
 "Name" : "Baguette",
 "OV" : "Wand",
 "Category": "ARCANE_FOCUSER",
 "Weight" : 500,
 "Price" : 1000
  }</v>
      </c>
      <c r="J3" s="41"/>
      <c r="K3" s="41"/>
      <c r="L3" s="41"/>
      <c r="M3" s="41"/>
      <c r="N3" s="41"/>
    </row>
    <row r="4" spans="1:14">
      <c r="A4" s="80" t="s">
        <v>951</v>
      </c>
      <c r="B4" s="80" t="s">
        <v>558</v>
      </c>
      <c r="C4" s="81" t="s">
        <v>38</v>
      </c>
      <c r="D4" s="81" t="s">
        <v>23</v>
      </c>
      <c r="E4" s="41" t="s">
        <v>700</v>
      </c>
      <c r="F4" s="76">
        <f t="shared" ref="F4:F67" si="0">LEFT(C4,LEN(C4)-3)*IF(RIGHT(C4,2)="po",100,IF(RIGHT(C4,2)="pa",10,1))</f>
        <v>500</v>
      </c>
      <c r="G4" s="76">
        <f t="shared" ref="G4:G67" si="1">IF(RIGHT(D4,2)="kg",LEFT(D4,LEN(D4)-3)*1000,LEFT(D4,LEN(D4)-2))</f>
        <v>2000</v>
      </c>
      <c r="H4" s="90"/>
      <c r="I4" t="str">
        <f>""""&amp;A4&amp;""": {
 ""Name"" : """&amp;A4&amp;""",
 ""OV"" : """&amp;B4&amp;""",
 ""Category"": """&amp;E4&amp;""",
 ""Weight"" : "&amp;G4&amp;",
 ""Price"" : "&amp;F4&amp;"
  }"</f>
        <v>"Bâton d'arcane": {
 "Name" : "Bâton d'arcane",
 "OV" : "Staff",
 "Category": "ARCANE_FOCUSER",
 "Weight" : 2000,
 "Price" : 500
  }</v>
      </c>
      <c r="J4" s="41"/>
      <c r="K4" s="41"/>
      <c r="L4" s="41"/>
      <c r="M4" s="41"/>
      <c r="N4" s="41"/>
    </row>
    <row r="5" spans="1:14">
      <c r="A5" s="82" t="s">
        <v>688</v>
      </c>
      <c r="B5" s="82" t="s">
        <v>559</v>
      </c>
      <c r="C5" s="83" t="s">
        <v>84</v>
      </c>
      <c r="D5" s="83" t="s">
        <v>28</v>
      </c>
      <c r="E5" s="41" t="s">
        <v>700</v>
      </c>
      <c r="F5" s="76">
        <f t="shared" si="0"/>
        <v>1000</v>
      </c>
      <c r="G5" s="76" t="str">
        <f t="shared" si="1"/>
        <v>500</v>
      </c>
      <c r="H5" s="90"/>
      <c r="I5" t="str">
        <f>""""&amp;A5&amp;""": {
 ""Name"" : """&amp;A5&amp;""",
 ""OV"" : """&amp;B5&amp;""",
 ""Category"": """&amp;E5&amp;""",
 ""Weight"" : "&amp;G5&amp;",
 ""Price"" : "&amp;F5&amp;"
  }"</f>
        <v>"Boule de cristal": {
 "Name" : "Boule de cristal",
 "OV" : "Crystal",
 "Category": "ARCANE_FOCUSER",
 "Weight" : 500,
 "Price" : 1000
  }</v>
      </c>
      <c r="J5" s="41"/>
      <c r="K5" s="41"/>
      <c r="L5" s="41"/>
      <c r="M5" s="41"/>
      <c r="N5" s="41"/>
    </row>
    <row r="6" spans="1:14">
      <c r="A6" s="80" t="s">
        <v>689</v>
      </c>
      <c r="B6" s="80" t="s">
        <v>560</v>
      </c>
      <c r="C6" s="81" t="s">
        <v>77</v>
      </c>
      <c r="D6" s="81" t="s">
        <v>45</v>
      </c>
      <c r="E6" s="41" t="s">
        <v>700</v>
      </c>
      <c r="F6" s="76">
        <f t="shared" si="0"/>
        <v>2000</v>
      </c>
      <c r="G6" s="76">
        <f t="shared" si="1"/>
        <v>1500</v>
      </c>
      <c r="H6" s="90"/>
      <c r="I6" t="str">
        <f>""""&amp;A6&amp;""": {
 ""Name"" : """&amp;A6&amp;""",
 ""OV"" : """&amp;B6&amp;""",
 ""Category"": """&amp;E6&amp;""",
 ""Weight"" : "&amp;G6&amp;",
 ""Price"" : "&amp;F6&amp;"
  }"</f>
        <v>"Orbe": {
 "Name" : "Orbe",
 "OV" : "Orb",
 "Category": "ARCANE_FOCUSER",
 "Weight" : 1500,
 "Price" : 2000
  }</v>
      </c>
      <c r="J6" s="41"/>
      <c r="K6" s="41"/>
      <c r="L6" s="41"/>
      <c r="M6" s="41"/>
      <c r="N6" s="41"/>
    </row>
    <row r="7" spans="1:14">
      <c r="A7" s="82" t="s">
        <v>690</v>
      </c>
      <c r="B7" s="82" t="s">
        <v>561</v>
      </c>
      <c r="C7" s="83" t="s">
        <v>84</v>
      </c>
      <c r="D7" s="83" t="s">
        <v>33</v>
      </c>
      <c r="E7" s="41" t="s">
        <v>700</v>
      </c>
      <c r="F7" s="76">
        <f t="shared" si="0"/>
        <v>1000</v>
      </c>
      <c r="G7" s="76">
        <f t="shared" si="1"/>
        <v>1000</v>
      </c>
      <c r="H7" s="90"/>
      <c r="I7" t="str">
        <f>""""&amp;A7&amp;""": {
 ""Name"" : """&amp;A7&amp;""",
 ""OV"" : """&amp;B7&amp;""",
 ""Category"": """&amp;E7&amp;""",
 ""Weight"" : "&amp;G7&amp;",
 ""Price"" : "&amp;F7&amp;"
  }"</f>
        <v>"Sceptre": {
 "Name" : "Sceptre",
 "OV" : "Rod",
 "Category": "ARCANE_FOCUSER",
 "Weight" : 1000,
 "Price" : 1000
  }</v>
      </c>
      <c r="J7" s="41"/>
      <c r="K7" s="41"/>
      <c r="L7" s="41"/>
      <c r="M7" s="41"/>
      <c r="N7" s="41"/>
    </row>
    <row r="8" spans="1:14" s="90" customFormat="1">
      <c r="A8" s="84" t="s">
        <v>562</v>
      </c>
      <c r="B8" s="84"/>
      <c r="C8" s="84"/>
      <c r="D8" s="84"/>
      <c r="E8" s="90" t="s">
        <v>701</v>
      </c>
      <c r="F8" s="89"/>
      <c r="G8" s="89"/>
      <c r="H8" s="90" t="str">
        <f>""""&amp;E8&amp;""": {""Code"": """&amp;E8&amp;""", ""Name"": """&amp;A8&amp;"""}"</f>
        <v>"DRUIDIC_FOCUSER": {"Code": "DRUIDIC_FOCUSER", "Name": "Focaliseur druidique"}</v>
      </c>
      <c r="I8"/>
    </row>
    <row r="9" spans="1:14">
      <c r="A9" s="82" t="s">
        <v>686</v>
      </c>
      <c r="B9" s="82" t="s">
        <v>563</v>
      </c>
      <c r="C9" s="83" t="s">
        <v>84</v>
      </c>
      <c r="D9" s="83" t="s">
        <v>28</v>
      </c>
      <c r="E9" s="41" t="s">
        <v>701</v>
      </c>
      <c r="F9" s="76">
        <f t="shared" si="0"/>
        <v>1000</v>
      </c>
      <c r="G9" s="76" t="str">
        <f t="shared" si="1"/>
        <v>500</v>
      </c>
      <c r="H9" s="90"/>
      <c r="I9" t="str">
        <f>""""&amp;A9&amp;""": {
 ""Name"" : """&amp;A9&amp;""",
 ""OV"" : """&amp;B9&amp;""",
 ""Category"": """&amp;E9&amp;""",
 ""Weight"" : "&amp;G9&amp;",
 ""Price"" : "&amp;F9&amp;"
  }"</f>
        <v>"Baguette d'if": {
 "Name" : "Baguette d'if",
 "OV" : "Yew wand",
 "Category": "DRUIDIC_FOCUSER",
 "Weight" : 500,
 "Price" : 1000
  }</v>
      </c>
      <c r="J9" s="41"/>
      <c r="K9" s="41"/>
      <c r="L9" s="41"/>
      <c r="M9" s="41"/>
      <c r="N9" s="41"/>
    </row>
    <row r="10" spans="1:14">
      <c r="A10" s="80" t="s">
        <v>952</v>
      </c>
      <c r="B10" s="80" t="s">
        <v>564</v>
      </c>
      <c r="C10" s="81" t="s">
        <v>38</v>
      </c>
      <c r="D10" s="81" t="s">
        <v>23</v>
      </c>
      <c r="E10" s="41" t="s">
        <v>701</v>
      </c>
      <c r="F10" s="76">
        <f t="shared" si="0"/>
        <v>500</v>
      </c>
      <c r="G10" s="76">
        <f t="shared" si="1"/>
        <v>2000</v>
      </c>
      <c r="H10" s="90"/>
      <c r="I10" t="str">
        <f>""""&amp;A10&amp;""": {
 ""Name"" : """&amp;A10&amp;""",
 ""OV"" : """&amp;B10&amp;""",
 ""Category"": """&amp;E10&amp;""",
 ""Weight"" : "&amp;G10&amp;",
 ""Price"" : "&amp;F10&amp;"
  }"</f>
        <v>"Bâton druidique": {
 "Name" : "Bâton druidique",
 "OV" : "Wooden staff",
 "Category": "DRUIDIC_FOCUSER",
 "Weight" : 2000,
 "Price" : 500
  }</v>
      </c>
      <c r="J10" s="41"/>
      <c r="K10" s="41"/>
      <c r="L10" s="41"/>
      <c r="M10" s="41"/>
      <c r="N10" s="41"/>
    </row>
    <row r="11" spans="1:14">
      <c r="A11" s="82" t="s">
        <v>685</v>
      </c>
      <c r="B11" s="82" t="s">
        <v>565</v>
      </c>
      <c r="C11" s="83" t="s">
        <v>46</v>
      </c>
      <c r="D11" s="92" t="s">
        <v>298</v>
      </c>
      <c r="E11" s="41" t="s">
        <v>701</v>
      </c>
      <c r="F11" s="76">
        <f t="shared" si="0"/>
        <v>100</v>
      </c>
      <c r="G11" s="76" t="str">
        <f t="shared" si="1"/>
        <v>0</v>
      </c>
      <c r="H11" s="90"/>
      <c r="I11" t="str">
        <f>""""&amp;A11&amp;""": {
 ""Name"" : """&amp;A11&amp;""",
 ""OV"" : """&amp;B11&amp;""",
 ""Category"": """&amp;E11&amp;""",
 ""Weight"" : "&amp;G11&amp;",
 ""Price"" : "&amp;F11&amp;"
  }"</f>
        <v>"Branche de gui": {
 "Name" : "Branche de gui",
 "OV" : "Sprig of mistletoe",
 "Category": "DRUIDIC_FOCUSER",
 "Weight" : 0,
 "Price" : 100
  }</v>
      </c>
      <c r="J11" s="41"/>
      <c r="K11" s="41"/>
      <c r="L11" s="41"/>
      <c r="M11" s="41"/>
      <c r="N11" s="41"/>
    </row>
    <row r="12" spans="1:14">
      <c r="A12" s="80" t="s">
        <v>566</v>
      </c>
      <c r="B12" s="80" t="s">
        <v>566</v>
      </c>
      <c r="C12" s="81" t="s">
        <v>46</v>
      </c>
      <c r="D12" s="93" t="s">
        <v>298</v>
      </c>
      <c r="E12" s="41" t="s">
        <v>701</v>
      </c>
      <c r="F12" s="76">
        <f t="shared" si="0"/>
        <v>100</v>
      </c>
      <c r="G12" s="76" t="str">
        <f t="shared" si="1"/>
        <v>0</v>
      </c>
      <c r="H12" s="90"/>
      <c r="I12" t="str">
        <f>""""&amp;A12&amp;""": {
 ""Name"" : """&amp;A12&amp;""",
 ""OV"" : """&amp;B12&amp;""",
 ""Category"": """&amp;E12&amp;""",
 ""Weight"" : "&amp;G12&amp;",
 ""Price"" : "&amp;F12&amp;"
  }"</f>
        <v>"Totem": {
 "Name" : "Totem",
 "OV" : "Totem",
 "Category": "DRUIDIC_FOCUSER",
 "Weight" : 0,
 "Price" : 100
  }</v>
      </c>
      <c r="J12" s="41"/>
      <c r="K12" s="41"/>
      <c r="L12" s="41"/>
      <c r="M12" s="41"/>
      <c r="N12" s="41"/>
    </row>
    <row r="13" spans="1:14" s="90" customFormat="1">
      <c r="A13" s="79" t="s">
        <v>601</v>
      </c>
      <c r="B13" s="79"/>
      <c r="C13" s="79"/>
      <c r="D13" s="79"/>
      <c r="E13" s="90" t="s">
        <v>702</v>
      </c>
      <c r="F13" s="89"/>
      <c r="G13" s="89"/>
      <c r="H13" s="90" t="str">
        <f>""""&amp;E13&amp;""": {""Code"": """&amp;E13&amp;""", ""Name"": """&amp;A13&amp;"""}"</f>
        <v>"AMMUNITION": {"Code": "AMMUNITION", "Name": "Munitions"}</v>
      </c>
      <c r="I13"/>
    </row>
    <row r="14" spans="1:14">
      <c r="A14" s="80" t="s">
        <v>694</v>
      </c>
      <c r="B14" s="80" t="s">
        <v>602</v>
      </c>
      <c r="C14" s="81" t="s">
        <v>46</v>
      </c>
      <c r="D14" s="81" t="s">
        <v>28</v>
      </c>
      <c r="E14" s="41" t="s">
        <v>702</v>
      </c>
      <c r="F14" s="76">
        <f t="shared" si="0"/>
        <v>100</v>
      </c>
      <c r="G14" s="76" t="str">
        <f t="shared" si="1"/>
        <v>500</v>
      </c>
      <c r="H14" s="90"/>
      <c r="I14" t="str">
        <f>""""&amp;A14&amp;""": {
 ""Name"" : """&amp;A14&amp;""",
 ""OV"" : """&amp;B14&amp;""",
 ""Category"": """&amp;E14&amp;""",
 ""Weight"" : "&amp;G14&amp;",
 ""Price"" : "&amp;F14&amp;"
  }"</f>
        <v>"Aiguilles de sarbacane (50)": {
 "Name" : "Aiguilles de sarbacane (50)",
 "OV" : "Blowgun needles",
 "Category": "AMMUNITION",
 "Weight" : 500,
 "Price" : 100
  }</v>
      </c>
      <c r="J14" s="41"/>
      <c r="K14" s="41"/>
      <c r="L14" s="41"/>
      <c r="M14" s="41"/>
      <c r="N14" s="41"/>
    </row>
    <row r="15" spans="1:14">
      <c r="A15" s="82" t="s">
        <v>693</v>
      </c>
      <c r="B15" s="82" t="s">
        <v>603</v>
      </c>
      <c r="C15" s="83" t="s">
        <v>604</v>
      </c>
      <c r="D15" s="83" t="s">
        <v>605</v>
      </c>
      <c r="E15" s="41" t="s">
        <v>702</v>
      </c>
      <c r="F15" s="76">
        <f t="shared" si="0"/>
        <v>4</v>
      </c>
      <c r="G15" s="76" t="str">
        <f t="shared" si="1"/>
        <v>750</v>
      </c>
      <c r="H15" s="90"/>
      <c r="I15" t="str">
        <f>""""&amp;A15&amp;""": {
 ""Name"" : """&amp;A15&amp;""",
 ""OV"" : """&amp;B15&amp;""",
 ""Category"": """&amp;E15&amp;""",
 ""Weight"" : "&amp;G15&amp;",
 ""Price"" : "&amp;F15&amp;"
  }"</f>
        <v>"Billes de fronde (20)": {
 "Name" : "Billes de fronde (20)",
 "OV" : "Sling bullets",
 "Category": "AMMUNITION",
 "Weight" : 750,
 "Price" : 4
  }</v>
      </c>
      <c r="J15" s="41"/>
      <c r="K15" s="41"/>
      <c r="L15" s="41"/>
      <c r="M15" s="41"/>
      <c r="N15" s="41"/>
    </row>
    <row r="16" spans="1:14">
      <c r="A16" s="80" t="s">
        <v>692</v>
      </c>
      <c r="B16" s="80" t="s">
        <v>606</v>
      </c>
      <c r="C16" s="81" t="s">
        <v>46</v>
      </c>
      <c r="D16" s="81" t="s">
        <v>605</v>
      </c>
      <c r="E16" s="41" t="s">
        <v>702</v>
      </c>
      <c r="F16" s="76">
        <f t="shared" si="0"/>
        <v>100</v>
      </c>
      <c r="G16" s="76" t="str">
        <f t="shared" si="1"/>
        <v>750</v>
      </c>
      <c r="H16" s="90"/>
      <c r="I16" t="str">
        <f>""""&amp;A16&amp;""": {
 ""Name"" : """&amp;A16&amp;""",
 ""OV"" : """&amp;B16&amp;""",
 ""Category"": """&amp;E16&amp;""",
 ""Weight"" : "&amp;G16&amp;",
 ""Price"" : "&amp;F16&amp;"
  }"</f>
        <v>"Carreaux d'arbalète (20)": {
 "Name" : "Carreaux d'arbalète (20)",
 "OV" : "Crossbow bolts",
 "Category": "AMMUNITION",
 "Weight" : 750,
 "Price" : 100
  }</v>
      </c>
      <c r="J16" s="41"/>
      <c r="K16" s="41"/>
      <c r="L16" s="41"/>
      <c r="M16" s="41"/>
      <c r="N16" s="41"/>
    </row>
    <row r="17" spans="1:14">
      <c r="A17" s="82" t="s">
        <v>691</v>
      </c>
      <c r="B17" s="82" t="s">
        <v>607</v>
      </c>
      <c r="C17" s="83" t="s">
        <v>46</v>
      </c>
      <c r="D17" s="83" t="s">
        <v>28</v>
      </c>
      <c r="E17" s="41" t="s">
        <v>702</v>
      </c>
      <c r="F17" s="76">
        <f t="shared" si="0"/>
        <v>100</v>
      </c>
      <c r="G17" s="76" t="str">
        <f t="shared" si="1"/>
        <v>500</v>
      </c>
      <c r="H17" s="90"/>
      <c r="I17" t="str">
        <f>""""&amp;A17&amp;""": {
 ""Name"" : """&amp;A17&amp;""",
 ""OV"" : """&amp;B17&amp;""",
 ""Category"": """&amp;E17&amp;""",
 ""Weight"" : "&amp;G17&amp;",
 ""Price"" : "&amp;F17&amp;"
  }"</f>
        <v>"Flèches (20)": {
 "Name" : "Flèches (20)",
 "OV" : "Arrows",
 "Category": "AMMUNITION",
 "Weight" : 500,
 "Price" : 100
  }</v>
      </c>
      <c r="J17" s="41"/>
      <c r="K17" s="41"/>
      <c r="L17" s="41"/>
      <c r="M17" s="41"/>
      <c r="N17" s="41"/>
    </row>
    <row r="18" spans="1:14" s="90" customFormat="1">
      <c r="A18" s="84" t="s">
        <v>663</v>
      </c>
      <c r="B18" s="84"/>
      <c r="C18" s="84"/>
      <c r="D18" s="84"/>
      <c r="E18" s="90" t="s">
        <v>703</v>
      </c>
      <c r="F18" s="89"/>
      <c r="G18" s="89"/>
      <c r="H18" s="90" t="str">
        <f>""""&amp;E18&amp;""": {""Code"": """&amp;E18&amp;""", ""Name"": """&amp;A18&amp;"""}"</f>
        <v>"SACRED_SYMBOL": {"Code": "SACRED_SYMBOL", "Name": "Symbole sacré"}</v>
      </c>
      <c r="I18"/>
    </row>
    <row r="19" spans="1:14">
      <c r="A19" s="82" t="s">
        <v>697</v>
      </c>
      <c r="B19" s="82" t="s">
        <v>664</v>
      </c>
      <c r="C19" s="83" t="s">
        <v>38</v>
      </c>
      <c r="D19" s="83" t="s">
        <v>28</v>
      </c>
      <c r="E19" s="41" t="s">
        <v>703</v>
      </c>
      <c r="F19" s="76">
        <f t="shared" si="0"/>
        <v>500</v>
      </c>
      <c r="G19" s="76" t="str">
        <f t="shared" si="1"/>
        <v>500</v>
      </c>
      <c r="H19" s="90"/>
      <c r="I19" t="str">
        <f>""""&amp;A19&amp;""": {
 ""Name"" : """&amp;A19&amp;""",
 ""OV"" : """&amp;B19&amp;""",
 ""Category"": """&amp;E19&amp;""",
 ""Weight"" : "&amp;G19&amp;",
 ""Price"" : "&amp;F19&amp;"
  }"</f>
        <v>"Amulette": {
 "Name" : "Amulette",
 "OV" : "Amulet",
 "Category": "SACRED_SYMBOL",
 "Weight" : 500,
 "Price" : 500
  }</v>
      </c>
      <c r="J19" s="41"/>
      <c r="K19" s="41"/>
      <c r="L19" s="41"/>
      <c r="M19" s="41"/>
      <c r="N19" s="41"/>
    </row>
    <row r="20" spans="1:14">
      <c r="A20" s="80" t="s">
        <v>696</v>
      </c>
      <c r="B20" s="80" t="s">
        <v>665</v>
      </c>
      <c r="C20" s="81" t="s">
        <v>38</v>
      </c>
      <c r="D20" s="93" t="s">
        <v>298</v>
      </c>
      <c r="E20" s="41" t="s">
        <v>703</v>
      </c>
      <c r="F20" s="76">
        <f t="shared" si="0"/>
        <v>500</v>
      </c>
      <c r="G20" s="76" t="str">
        <f t="shared" si="1"/>
        <v>0</v>
      </c>
      <c r="H20" s="90"/>
      <c r="I20" t="str">
        <f>""""&amp;A20&amp;""": {
 ""Name"" : """&amp;A20&amp;""",
 ""OV"" : """&amp;B20&amp;""",
 ""Category"": """&amp;E20&amp;""",
 ""Weight"" : "&amp;G20&amp;",
 ""Price"" : "&amp;F20&amp;"
  }"</f>
        <v>"Emblème": {
 "Name" : "Emblème",
 "OV" : "Emblem",
 "Category": "SACRED_SYMBOL",
 "Weight" : 0,
 "Price" : 500
  }</v>
      </c>
      <c r="J20" s="41"/>
      <c r="K20" s="41"/>
      <c r="L20" s="41"/>
      <c r="M20" s="41"/>
      <c r="N20" s="41"/>
    </row>
    <row r="21" spans="1:14">
      <c r="A21" s="82" t="s">
        <v>695</v>
      </c>
      <c r="B21" s="82" t="s">
        <v>666</v>
      </c>
      <c r="C21" s="83" t="s">
        <v>38</v>
      </c>
      <c r="D21" s="83" t="s">
        <v>33</v>
      </c>
      <c r="E21" s="41" t="s">
        <v>703</v>
      </c>
      <c r="F21" s="76">
        <f t="shared" si="0"/>
        <v>500</v>
      </c>
      <c r="G21" s="76">
        <f t="shared" si="1"/>
        <v>1000</v>
      </c>
      <c r="H21" s="90"/>
      <c r="I21" t="str">
        <f>""""&amp;A21&amp;""": {
 ""Name"" : """&amp;A21&amp;""",
 ""OV"" : """&amp;B21&amp;""",
 ""Category"": """&amp;E21&amp;""",
 ""Weight"" : "&amp;G21&amp;",
 ""Price"" : "&amp;F21&amp;"
  }"</f>
        <v>"Reliquaire": {
 "Name" : "Reliquaire",
 "OV" : "Reliquary",
 "Category": "SACRED_SYMBOL",
 "Weight" : 1000,
 "Price" : 500
  }</v>
      </c>
      <c r="J21" s="41"/>
      <c r="K21" s="41"/>
      <c r="L21" s="41"/>
      <c r="M21" s="41"/>
      <c r="N21" s="41"/>
    </row>
    <row r="22" spans="1:14" s="90" customFormat="1">
      <c r="A22" s="94" t="s">
        <v>698</v>
      </c>
      <c r="B22" s="94" t="s">
        <v>699</v>
      </c>
      <c r="C22" s="97"/>
      <c r="D22" s="97"/>
      <c r="E22" s="90" t="s">
        <v>704</v>
      </c>
      <c r="F22" s="89"/>
      <c r="G22" s="89"/>
      <c r="H22" s="90" t="str">
        <f>""""&amp;E22&amp;""": {""Code"": """&amp;E22&amp;""", ""Name"": """&amp;A22&amp;"""}"</f>
        <v>"CLOTHES": {"Code": "CLOTHES", "Name": "Vêtements"}</v>
      </c>
      <c r="I22"/>
    </row>
    <row r="23" spans="1:14" s="90" customFormat="1">
      <c r="A23" s="80" t="s">
        <v>676</v>
      </c>
      <c r="B23" s="80" t="s">
        <v>677</v>
      </c>
      <c r="C23" s="81" t="s">
        <v>42</v>
      </c>
      <c r="D23" s="81" t="s">
        <v>45</v>
      </c>
      <c r="E23" s="41" t="s">
        <v>704</v>
      </c>
      <c r="F23" s="76">
        <f t="shared" si="0"/>
        <v>50</v>
      </c>
      <c r="G23" s="76">
        <f t="shared" si="1"/>
        <v>1500</v>
      </c>
      <c r="I23" t="str">
        <f>""""&amp;A23&amp;""": {
 ""Name"" : """&amp;A23&amp;""",
 ""OV"" : """&amp;B23&amp;""",
 ""Category"": """&amp;E23&amp;""",
 ""Weight"" : "&amp;G23&amp;",
 ""Price"" : "&amp;F23&amp;"
  }"</f>
        <v>"Vêtements, communs": {
 "Name" : "Vêtements, communs",
 "OV" : "Clothes, common",
 "Category": "CLOTHES",
 "Weight" : 1500,
 "Price" : 50
  }</v>
      </c>
    </row>
    <row r="24" spans="1:14">
      <c r="A24" s="82" t="s">
        <v>678</v>
      </c>
      <c r="B24" s="82" t="s">
        <v>679</v>
      </c>
      <c r="C24" s="83" t="s">
        <v>38</v>
      </c>
      <c r="D24" s="83" t="s">
        <v>23</v>
      </c>
      <c r="E24" s="41" t="s">
        <v>704</v>
      </c>
      <c r="F24" s="76">
        <f t="shared" si="0"/>
        <v>500</v>
      </c>
      <c r="G24" s="76">
        <f t="shared" si="1"/>
        <v>2000</v>
      </c>
      <c r="H24" s="90"/>
      <c r="I24" t="str">
        <f>""""&amp;A24&amp;""": {
 ""Name"" : """&amp;A24&amp;""",
 ""OV"" : """&amp;B24&amp;""",
 ""Category"": """&amp;E24&amp;""",
 ""Weight"" : "&amp;G24&amp;",
 ""Price"" : "&amp;F24&amp;"
  }"</f>
        <v>"Vêtements, costume": {
 "Name" : "Vêtements, costume",
 "OV" : "Clothes, costume",
 "Category": "CLOTHES",
 "Weight" : 2000,
 "Price" : 500
  }</v>
      </c>
      <c r="J24" s="41"/>
      <c r="K24" s="41"/>
      <c r="L24" s="41"/>
      <c r="M24" s="41"/>
      <c r="N24" s="41"/>
    </row>
    <row r="25" spans="1:14">
      <c r="A25" s="80" t="s">
        <v>680</v>
      </c>
      <c r="B25" s="80" t="s">
        <v>681</v>
      </c>
      <c r="C25" s="81" t="s">
        <v>87</v>
      </c>
      <c r="D25" s="81" t="s">
        <v>76</v>
      </c>
      <c r="E25" s="41" t="s">
        <v>704</v>
      </c>
      <c r="F25" s="76">
        <f t="shared" si="0"/>
        <v>1500</v>
      </c>
      <c r="G25" s="76">
        <f t="shared" si="1"/>
        <v>3000</v>
      </c>
      <c r="H25" s="90"/>
      <c r="I25" t="str">
        <f>""""&amp;A25&amp;""": {
 ""Name"" : """&amp;A25&amp;""",
 ""OV"" : """&amp;B25&amp;""",
 ""Category"": """&amp;E25&amp;""",
 ""Weight"" : "&amp;G25&amp;",
 ""Price"" : "&amp;F25&amp;"
  }"</f>
        <v>"Vêtements, fins": {
 "Name" : "Vêtements, fins",
 "OV" : "Clothes, fine",
 "Category": "CLOTHES",
 "Weight" : 3000,
 "Price" : 1500
  }</v>
      </c>
      <c r="J25" s="41"/>
      <c r="K25" s="41"/>
      <c r="L25" s="41"/>
      <c r="M25" s="41"/>
      <c r="N25" s="41"/>
    </row>
    <row r="26" spans="1:14">
      <c r="A26" s="82" t="s">
        <v>682</v>
      </c>
      <c r="B26" s="82" t="s">
        <v>683</v>
      </c>
      <c r="C26" s="83" t="s">
        <v>29</v>
      </c>
      <c r="D26" s="83" t="s">
        <v>23</v>
      </c>
      <c r="E26" s="41" t="s">
        <v>704</v>
      </c>
      <c r="F26" s="76">
        <f t="shared" si="0"/>
        <v>200</v>
      </c>
      <c r="G26" s="76">
        <f t="shared" si="1"/>
        <v>2000</v>
      </c>
      <c r="H26" s="90"/>
      <c r="I26" t="str">
        <f>""""&amp;A26&amp;""": {
 ""Name"" : """&amp;A26&amp;""",
 ""OV"" : """&amp;B26&amp;""",
 ""Category"": """&amp;E26&amp;""",
 ""Weight"" : "&amp;G26&amp;",
 ""Price"" : "&amp;F26&amp;"
  }"</f>
        <v>"Vêtements, voyage": {
 "Name" : "Vêtements, voyage",
 "OV" : "Clothes, traveler’s",
 "Category": "CLOTHES",
 "Weight" : 2000,
 "Price" : 200
  }</v>
      </c>
      <c r="J26" s="41"/>
      <c r="K26" s="41"/>
      <c r="L26" s="41"/>
      <c r="M26" s="41"/>
      <c r="N26" s="41"/>
    </row>
    <row r="27" spans="1:14" s="90" customFormat="1">
      <c r="A27" s="94" t="s">
        <v>684</v>
      </c>
      <c r="B27" s="94"/>
      <c r="C27" s="97"/>
      <c r="D27" s="97"/>
      <c r="E27" s="90" t="s">
        <v>705</v>
      </c>
      <c r="F27" s="89"/>
      <c r="G27" s="89"/>
      <c r="H27" s="90" t="str">
        <f>""""&amp;E27&amp;""": {""Code"": """&amp;E27&amp;""", ""Name"": """&amp;A27&amp;"""}"</f>
        <v>"VARIOUS": {"Code": "VARIOUS", "Name": "Divers"}</v>
      </c>
      <c r="I27"/>
    </row>
    <row r="28" spans="1:14">
      <c r="A28" s="80" t="s">
        <v>667</v>
      </c>
      <c r="B28" s="80" t="s">
        <v>668</v>
      </c>
      <c r="C28" s="81" t="s">
        <v>29</v>
      </c>
      <c r="D28" s="81" t="s">
        <v>361</v>
      </c>
      <c r="E28" s="41" t="s">
        <v>705</v>
      </c>
      <c r="F28" s="76">
        <f t="shared" si="0"/>
        <v>200</v>
      </c>
      <c r="G28" s="76">
        <f t="shared" si="1"/>
        <v>10000</v>
      </c>
      <c r="H28" s="90"/>
      <c r="I28" t="str">
        <f>""""&amp;A28&amp;""": {
 ""Name"" : """&amp;A28&amp;""",
 ""OV"" : """&amp;B28&amp;""",
 ""Category"": """&amp;E28&amp;""",
 ""Weight"" : "&amp;G28&amp;",
 ""Price"" : "&amp;F28&amp;"
  }"</f>
        <v>"Tente": {
 "Name" : "Tente",
 "OV" : "Tent",
 "Category": "VARIOUS",
 "Weight" : 10000,
 "Price" : 200
  }</v>
      </c>
      <c r="J28" s="41"/>
      <c r="K28" s="41"/>
      <c r="L28" s="41"/>
      <c r="M28" s="41"/>
      <c r="N28" s="41"/>
    </row>
    <row r="29" spans="1:14">
      <c r="A29" s="82" t="s">
        <v>669</v>
      </c>
      <c r="B29" s="82" t="s">
        <v>670</v>
      </c>
      <c r="C29" s="83" t="s">
        <v>29</v>
      </c>
      <c r="D29" s="83" t="s">
        <v>671</v>
      </c>
      <c r="E29" s="41" t="s">
        <v>705</v>
      </c>
      <c r="F29" s="76">
        <f t="shared" si="0"/>
        <v>200</v>
      </c>
      <c r="G29" s="76">
        <f t="shared" si="1"/>
        <v>35000</v>
      </c>
      <c r="H29" s="90"/>
      <c r="I29" t="str">
        <f t="shared" ref="I29:I92" si="2">""""&amp;A29&amp;""": {
 ""Name"" : """&amp;A29&amp;""",
 ""OV"" : """&amp;B29&amp;""",
 ""Category"": """&amp;E29&amp;""",
 ""Weight"" : "&amp;G29&amp;",
 ""Price"" : "&amp;F29&amp;"
  }"</f>
        <v>"Tonneau": {
 "Name" : "Tonneau",
 "OV" : "Barrel",
 "Category": "VARIOUS",
 "Weight" : 35000,
 "Price" : 200
  }</v>
      </c>
      <c r="J29" s="41"/>
      <c r="K29" s="41"/>
      <c r="L29" s="41"/>
      <c r="M29" s="41"/>
      <c r="N29" s="41"/>
    </row>
    <row r="30" spans="1:14">
      <c r="A30" s="80" t="s">
        <v>672</v>
      </c>
      <c r="B30" s="80" t="s">
        <v>673</v>
      </c>
      <c r="C30" s="81" t="s">
        <v>505</v>
      </c>
      <c r="D30" s="81" t="s">
        <v>28</v>
      </c>
      <c r="E30" s="41" t="s">
        <v>705</v>
      </c>
      <c r="F30" s="76">
        <f t="shared" si="0"/>
        <v>1</v>
      </c>
      <c r="G30" s="76" t="str">
        <f t="shared" si="1"/>
        <v>500</v>
      </c>
      <c r="H30" s="90"/>
      <c r="I30" t="str">
        <f t="shared" si="2"/>
        <v>"Torche": {
 "Name" : "Torche",
 "OV" : "Torch",
 "Category": "VARIOUS",
 "Weight" : 500,
 "Price" : 1
  }</v>
      </c>
      <c r="J30" s="41"/>
      <c r="K30" s="41"/>
      <c r="L30" s="41"/>
      <c r="M30" s="41"/>
      <c r="N30" s="41"/>
    </row>
    <row r="31" spans="1:14">
      <c r="A31" s="82" t="s">
        <v>674</v>
      </c>
      <c r="B31" s="82" t="s">
        <v>675</v>
      </c>
      <c r="C31" s="83" t="s">
        <v>38</v>
      </c>
      <c r="D31" s="83" t="s">
        <v>45</v>
      </c>
      <c r="E31" s="41" t="s">
        <v>705</v>
      </c>
      <c r="F31" s="76">
        <f t="shared" si="0"/>
        <v>500</v>
      </c>
      <c r="G31" s="76">
        <f t="shared" si="1"/>
        <v>1500</v>
      </c>
      <c r="H31" s="90"/>
      <c r="I31" t="str">
        <f t="shared" si="2"/>
        <v>"Trousse de soins": {
 "Name" : "Trousse de soins",
 "OV" : "Healer’s Kit",
 "Category": "VARIOUS",
 "Weight" : 1500,
 "Price" : 500
  }</v>
      </c>
      <c r="J31" s="41"/>
      <c r="K31" s="41"/>
      <c r="L31" s="41"/>
      <c r="M31" s="41"/>
      <c r="N31" s="41"/>
    </row>
    <row r="32" spans="1:14">
      <c r="A32" s="80" t="s">
        <v>608</v>
      </c>
      <c r="B32" s="80" t="s">
        <v>609</v>
      </c>
      <c r="C32" s="81" t="s">
        <v>46</v>
      </c>
      <c r="D32" s="81" t="s">
        <v>60</v>
      </c>
      <c r="E32" s="41" t="s">
        <v>705</v>
      </c>
      <c r="F32" s="76">
        <f t="shared" si="0"/>
        <v>100</v>
      </c>
      <c r="G32" s="76">
        <f t="shared" si="1"/>
        <v>2500</v>
      </c>
      <c r="H32" s="90"/>
      <c r="I32" t="str">
        <f t="shared" si="2"/>
        <v>"Palan": {
 "Name" : "Palan",
 "OV" : "Block and tackle",
 "Category": "VARIOUS",
 "Weight" : 2500,
 "Price" : 100
  }</v>
      </c>
      <c r="J32" s="41"/>
      <c r="K32" s="41"/>
      <c r="L32" s="41"/>
      <c r="M32" s="41"/>
      <c r="N32" s="41"/>
    </row>
    <row r="33" spans="1:14" s="90" customFormat="1">
      <c r="A33" s="82" t="s">
        <v>610</v>
      </c>
      <c r="B33" s="82" t="s">
        <v>611</v>
      </c>
      <c r="C33" s="83" t="s">
        <v>612</v>
      </c>
      <c r="D33" s="83" t="s">
        <v>33</v>
      </c>
      <c r="E33" s="41" t="s">
        <v>705</v>
      </c>
      <c r="F33" s="76">
        <f t="shared" si="0"/>
        <v>40</v>
      </c>
      <c r="G33" s="76">
        <f t="shared" si="1"/>
        <v>1000</v>
      </c>
      <c r="I33" t="str">
        <f t="shared" si="2"/>
        <v>"Panier": {
 "Name" : "Panier",
 "OV" : "Basket",
 "Category": "VARIOUS",
 "Weight" : 1000,
 "Price" : 40
  }</v>
      </c>
    </row>
    <row r="34" spans="1:14">
      <c r="A34" s="80" t="s">
        <v>613</v>
      </c>
      <c r="B34" s="80" t="s">
        <v>614</v>
      </c>
      <c r="C34" s="81" t="s">
        <v>24</v>
      </c>
      <c r="D34" s="93" t="s">
        <v>298</v>
      </c>
      <c r="E34" s="41" t="s">
        <v>705</v>
      </c>
      <c r="F34" s="76">
        <f t="shared" si="0"/>
        <v>20</v>
      </c>
      <c r="G34" s="76" t="str">
        <f t="shared" si="1"/>
        <v>0</v>
      </c>
      <c r="H34" s="90"/>
      <c r="I34" t="str">
        <f t="shared" si="2"/>
        <v>"Papier (une feuille)": {
 "Name" : "Papier (une feuille)",
 "OV" : "Paper",
 "Category": "VARIOUS",
 "Weight" : 0,
 "Price" : 20
  }</v>
      </c>
      <c r="J34" s="41"/>
      <c r="K34" s="41"/>
      <c r="L34" s="41"/>
      <c r="M34" s="41"/>
      <c r="N34" s="41"/>
    </row>
    <row r="35" spans="1:14">
      <c r="A35" s="82" t="s">
        <v>615</v>
      </c>
      <c r="B35" s="82" t="s">
        <v>616</v>
      </c>
      <c r="C35" s="83" t="s">
        <v>34</v>
      </c>
      <c r="D35" s="92" t="s">
        <v>298</v>
      </c>
      <c r="E35" s="41" t="s">
        <v>705</v>
      </c>
      <c r="F35" s="76">
        <f t="shared" si="0"/>
        <v>10</v>
      </c>
      <c r="G35" s="76" t="str">
        <f t="shared" si="1"/>
        <v>0</v>
      </c>
      <c r="H35" s="90"/>
      <c r="I35" t="str">
        <f t="shared" si="2"/>
        <v>"Parchemin (une feuille)": {
 "Name" : "Parchemin (une feuille)",
 "OV" : "Parchment",
 "Category": "VARIOUS",
 "Weight" : 0,
 "Price" : 10
  }</v>
      </c>
      <c r="J35" s="41"/>
      <c r="K35" s="41"/>
      <c r="L35" s="41"/>
      <c r="M35" s="41"/>
      <c r="N35" s="41"/>
    </row>
    <row r="36" spans="1:14">
      <c r="A36" s="80" t="s">
        <v>617</v>
      </c>
      <c r="B36" s="80" t="s">
        <v>618</v>
      </c>
      <c r="C36" s="81" t="s">
        <v>38</v>
      </c>
      <c r="D36" s="93" t="s">
        <v>298</v>
      </c>
      <c r="E36" s="41" t="s">
        <v>705</v>
      </c>
      <c r="F36" s="76">
        <f t="shared" si="0"/>
        <v>500</v>
      </c>
      <c r="G36" s="76" t="str">
        <f t="shared" si="1"/>
        <v>0</v>
      </c>
      <c r="H36" s="90"/>
      <c r="I36" t="str">
        <f t="shared" si="2"/>
        <v>"Parfum (fiole)": {
 "Name" : "Parfum (fiole)",
 "OV" : "Perfum",
 "Category": "VARIOUS",
 "Weight" : 0,
 "Price" : 500
  }</v>
      </c>
      <c r="J36" s="41"/>
      <c r="K36" s="41"/>
      <c r="L36" s="41"/>
      <c r="M36" s="41"/>
      <c r="N36" s="41"/>
    </row>
    <row r="37" spans="1:14">
      <c r="A37" s="82" t="s">
        <v>619</v>
      </c>
      <c r="B37" s="82" t="s">
        <v>620</v>
      </c>
      <c r="C37" s="83" t="s">
        <v>29</v>
      </c>
      <c r="D37" s="83" t="s">
        <v>60</v>
      </c>
      <c r="E37" s="41" t="s">
        <v>705</v>
      </c>
      <c r="F37" s="76">
        <f t="shared" si="0"/>
        <v>200</v>
      </c>
      <c r="G37" s="76">
        <f t="shared" si="1"/>
        <v>2500</v>
      </c>
      <c r="H37" s="90"/>
      <c r="I37" t="str">
        <f t="shared" si="2"/>
        <v>"Pelle": {
 "Name" : "Pelle",
 "OV" : "Shovel",
 "Category": "VARIOUS",
 "Weight" : 2500,
 "Price" : 200
  }</v>
      </c>
      <c r="J37" s="41"/>
      <c r="K37" s="41"/>
      <c r="L37" s="41"/>
      <c r="M37" s="41"/>
      <c r="N37" s="41"/>
    </row>
    <row r="38" spans="1:14">
      <c r="A38" s="80" t="s">
        <v>621</v>
      </c>
      <c r="B38" s="80" t="s">
        <v>622</v>
      </c>
      <c r="C38" s="81" t="s">
        <v>67</v>
      </c>
      <c r="D38" s="81" t="s">
        <v>76</v>
      </c>
      <c r="E38" s="41" t="s">
        <v>705</v>
      </c>
      <c r="F38" s="76">
        <f t="shared" si="0"/>
        <v>5</v>
      </c>
      <c r="G38" s="76">
        <f t="shared" si="1"/>
        <v>3000</v>
      </c>
      <c r="H38" s="90"/>
      <c r="I38" t="str">
        <f t="shared" si="2"/>
        <v>"Perche (3 m)": {
 "Name" : "Perche (3 m)",
 "OV" : "Pole",
 "Category": "VARIOUS",
 "Weight" : 3000,
 "Price" : 5
  }</v>
      </c>
      <c r="J38" s="41"/>
      <c r="K38" s="41"/>
      <c r="L38" s="41"/>
      <c r="M38" s="41"/>
      <c r="N38" s="41"/>
    </row>
    <row r="39" spans="1:14" s="90" customFormat="1">
      <c r="A39" s="82" t="s">
        <v>623</v>
      </c>
      <c r="B39" s="82" t="s">
        <v>624</v>
      </c>
      <c r="C39" s="83" t="s">
        <v>29</v>
      </c>
      <c r="D39" s="83" t="s">
        <v>23</v>
      </c>
      <c r="E39" s="41" t="s">
        <v>705</v>
      </c>
      <c r="F39" s="76">
        <f t="shared" si="0"/>
        <v>200</v>
      </c>
      <c r="G39" s="76">
        <f t="shared" si="1"/>
        <v>2000</v>
      </c>
      <c r="I39" t="str">
        <f t="shared" si="2"/>
        <v>"Pied-de-biche": {
 "Name" : "Pied-de-biche",
 "OV" : "Crowbar",
 "Category": "VARIOUS",
 "Weight" : 2000,
 "Price" : 200
  }</v>
      </c>
    </row>
    <row r="40" spans="1:14">
      <c r="A40" s="80" t="s">
        <v>625</v>
      </c>
      <c r="B40" s="80" t="s">
        <v>626</v>
      </c>
      <c r="C40" s="81" t="s">
        <v>38</v>
      </c>
      <c r="D40" s="81" t="s">
        <v>526</v>
      </c>
      <c r="E40" s="41" t="s">
        <v>705</v>
      </c>
      <c r="F40" s="76">
        <f t="shared" si="0"/>
        <v>500</v>
      </c>
      <c r="G40" s="76">
        <f t="shared" si="1"/>
        <v>12500</v>
      </c>
      <c r="H40" s="90"/>
      <c r="I40" t="str">
        <f t="shared" si="2"/>
        <v>"Piège à mâchoires": {
 "Name" : "Piège à mâchoires",
 "OV" : "Hunting Trap",
 "Category": "VARIOUS",
 "Weight" : 12500,
 "Price" : 500
  }</v>
      </c>
      <c r="J40" s="41"/>
      <c r="K40" s="41"/>
      <c r="L40" s="41"/>
      <c r="M40" s="41"/>
      <c r="N40" s="41"/>
    </row>
    <row r="41" spans="1:14">
      <c r="A41" s="82" t="s">
        <v>627</v>
      </c>
      <c r="B41" s="82" t="s">
        <v>628</v>
      </c>
      <c r="C41" s="83" t="s">
        <v>505</v>
      </c>
      <c r="D41" s="83" t="s">
        <v>28</v>
      </c>
      <c r="E41" s="41" t="s">
        <v>705</v>
      </c>
      <c r="F41" s="76">
        <f t="shared" si="0"/>
        <v>1</v>
      </c>
      <c r="G41" s="76" t="str">
        <f t="shared" si="1"/>
        <v>500</v>
      </c>
      <c r="H41" s="90"/>
      <c r="I41" t="str">
        <f t="shared" si="2"/>
        <v>"Pierre à aiguiser": {
 "Name" : "Pierre à aiguiser",
 "OV" : "Whetstone",
 "Category": "VARIOUS",
 "Weight" : 500,
 "Price" : 1
  }</v>
      </c>
      <c r="J41" s="41"/>
      <c r="K41" s="41"/>
      <c r="L41" s="41"/>
      <c r="M41" s="41"/>
      <c r="N41" s="41"/>
    </row>
    <row r="42" spans="1:14">
      <c r="A42" s="80" t="s">
        <v>629</v>
      </c>
      <c r="B42" s="80" t="s">
        <v>630</v>
      </c>
      <c r="C42" s="81" t="s">
        <v>29</v>
      </c>
      <c r="D42" s="81" t="s">
        <v>53</v>
      </c>
      <c r="E42" s="41" t="s">
        <v>705</v>
      </c>
      <c r="F42" s="76">
        <f t="shared" si="0"/>
        <v>200</v>
      </c>
      <c r="G42" s="76">
        <f t="shared" si="1"/>
        <v>5000</v>
      </c>
      <c r="H42" s="90"/>
      <c r="I42" t="str">
        <f t="shared" si="2"/>
        <v>"Pioche de mineur": {
 "Name" : "Pioche de mineur",
 "OV" : "Pick, miner's",
 "Category": "VARIOUS",
 "Weight" : 5000,
 "Price" : 200
  }</v>
      </c>
      <c r="J42" s="41"/>
      <c r="K42" s="41"/>
      <c r="L42" s="41"/>
      <c r="M42" s="41"/>
      <c r="N42" s="41"/>
    </row>
    <row r="43" spans="1:14" s="90" customFormat="1">
      <c r="A43" s="82" t="s">
        <v>631</v>
      </c>
      <c r="B43" s="82" t="s">
        <v>631</v>
      </c>
      <c r="C43" s="83" t="s">
        <v>67</v>
      </c>
      <c r="D43" s="83" t="s">
        <v>66</v>
      </c>
      <c r="E43" s="41" t="s">
        <v>705</v>
      </c>
      <c r="F43" s="76">
        <f t="shared" si="0"/>
        <v>5</v>
      </c>
      <c r="G43" s="76" t="str">
        <f t="shared" si="1"/>
        <v>100</v>
      </c>
      <c r="I43" t="str">
        <f t="shared" si="2"/>
        <v>"Piton": {
 "Name" : "Piton",
 "OV" : "Piton",
 "Category": "VARIOUS",
 "Weight" : 100,
 "Price" : 5
  }</v>
      </c>
    </row>
    <row r="44" spans="1:14" s="90" customFormat="1">
      <c r="A44" s="80" t="s">
        <v>632</v>
      </c>
      <c r="B44" s="80" t="s">
        <v>633</v>
      </c>
      <c r="C44" s="81" t="s">
        <v>537</v>
      </c>
      <c r="D44" s="93" t="s">
        <v>298</v>
      </c>
      <c r="E44" s="41" t="s">
        <v>705</v>
      </c>
      <c r="F44" s="76">
        <f t="shared" si="0"/>
        <v>2</v>
      </c>
      <c r="G44" s="76" t="str">
        <f t="shared" si="1"/>
        <v>0</v>
      </c>
      <c r="I44" t="str">
        <f t="shared" si="2"/>
        <v>"Plume d’écriture": {
 "Name" : "Plume d’écriture",
 "OV" : "Ink pen",
 "Category": "VARIOUS",
 "Weight" : 0,
 "Price" : 2
  }</v>
      </c>
    </row>
    <row r="45" spans="1:14">
      <c r="A45" s="82" t="s">
        <v>634</v>
      </c>
      <c r="B45" s="82" t="s">
        <v>635</v>
      </c>
      <c r="C45" s="83" t="s">
        <v>46</v>
      </c>
      <c r="D45" s="83" t="s">
        <v>60</v>
      </c>
      <c r="E45" s="41" t="s">
        <v>705</v>
      </c>
      <c r="F45" s="76">
        <f t="shared" si="0"/>
        <v>100</v>
      </c>
      <c r="G45" s="76">
        <f t="shared" si="1"/>
        <v>2500</v>
      </c>
      <c r="H45" s="90"/>
      <c r="I45" t="str">
        <f t="shared" si="2"/>
        <v>"Pointes en fer (10)": {
 "Name" : "Pointes en fer (10)",
 "OV" : "Spikes, iron",
 "Category": "VARIOUS",
 "Weight" : 2500,
 "Price" : 100
  }</v>
      </c>
    </row>
    <row r="46" spans="1:14">
      <c r="A46" s="80" t="s">
        <v>636</v>
      </c>
      <c r="B46" s="80" t="s">
        <v>637</v>
      </c>
      <c r="C46" s="81" t="s">
        <v>590</v>
      </c>
      <c r="D46" s="93" t="s">
        <v>298</v>
      </c>
      <c r="E46" s="41" t="s">
        <v>705</v>
      </c>
      <c r="F46" s="76">
        <f t="shared" si="0"/>
        <v>10000</v>
      </c>
      <c r="G46" s="76" t="str">
        <f t="shared" si="1"/>
        <v>0</v>
      </c>
      <c r="H46" s="90"/>
      <c r="I46" t="str">
        <f t="shared" si="2"/>
        <v>"Poison (fiole)": {
 "Name" : "Poison (fiole)",
 "OV" : "Poison",
 "Category": "VARIOUS",
 "Weight" : 0,
 "Price" : 10000
  }</v>
      </c>
    </row>
    <row r="47" spans="1:14">
      <c r="A47" s="82" t="s">
        <v>638</v>
      </c>
      <c r="B47" s="82" t="s">
        <v>639</v>
      </c>
      <c r="C47" s="83" t="s">
        <v>29</v>
      </c>
      <c r="D47" s="83" t="s">
        <v>53</v>
      </c>
      <c r="E47" s="41" t="s">
        <v>705</v>
      </c>
      <c r="F47" s="76">
        <f t="shared" si="0"/>
        <v>200</v>
      </c>
      <c r="G47" s="76">
        <f t="shared" si="1"/>
        <v>5000</v>
      </c>
      <c r="H47" s="90"/>
      <c r="I47" t="str">
        <f t="shared" si="2"/>
        <v>"Pot en fer": {
 "Name" : "Pot en fer",
 "OV" : "Pot, iron",
 "Category": "VARIOUS",
 "Weight" : 5000,
 "Price" : 200
  }</v>
      </c>
    </row>
    <row r="48" spans="1:14">
      <c r="A48" s="91" t="s">
        <v>640</v>
      </c>
      <c r="B48" s="80" t="s">
        <v>641</v>
      </c>
      <c r="C48" s="81" t="s">
        <v>81</v>
      </c>
      <c r="D48" s="81" t="s">
        <v>421</v>
      </c>
      <c r="E48" s="41" t="s">
        <v>705</v>
      </c>
      <c r="F48" s="76">
        <f t="shared" si="0"/>
        <v>5000</v>
      </c>
      <c r="G48" s="76" t="str">
        <f t="shared" si="1"/>
        <v>250</v>
      </c>
      <c r="H48" s="90"/>
      <c r="I48" t="str">
        <f t="shared" si="2"/>
        <v>"Potion de soins": {
 "Name" : "Potion de soins",
 "OV" : "Potion of Healing",
 "Category": "VARIOUS",
 "Weight" : 250,
 "Price" : 5000
  }</v>
      </c>
    </row>
    <row r="49" spans="1:9" s="90" customFormat="1">
      <c r="A49" s="82" t="s">
        <v>642</v>
      </c>
      <c r="B49" s="82" t="s">
        <v>643</v>
      </c>
      <c r="C49" s="83" t="s">
        <v>42</v>
      </c>
      <c r="D49" s="83" t="s">
        <v>33</v>
      </c>
      <c r="E49" s="41" t="s">
        <v>705</v>
      </c>
      <c r="F49" s="76">
        <f t="shared" si="0"/>
        <v>50</v>
      </c>
      <c r="G49" s="76">
        <f t="shared" si="1"/>
        <v>1000</v>
      </c>
      <c r="I49" t="str">
        <f t="shared" si="2"/>
        <v>"Rations (1 jour)": {
 "Name" : "Rations (1 jour)",
 "OV" : "Rations",
 "Category": "VARIOUS",
 "Weight" : 1000,
 "Price" : 50
  }</v>
      </c>
    </row>
    <row r="50" spans="1:9">
      <c r="A50" s="80" t="s">
        <v>644</v>
      </c>
      <c r="B50" s="80" t="s">
        <v>644</v>
      </c>
      <c r="C50" s="81" t="s">
        <v>46</v>
      </c>
      <c r="D50" s="81" t="s">
        <v>23</v>
      </c>
      <c r="E50" s="41" t="s">
        <v>705</v>
      </c>
      <c r="F50" s="76">
        <f t="shared" si="0"/>
        <v>100</v>
      </c>
      <c r="G50" s="76">
        <f t="shared" si="1"/>
        <v>2000</v>
      </c>
      <c r="H50" s="90"/>
      <c r="I50" t="str">
        <f t="shared" si="2"/>
        <v>"Robes": {
 "Name" : "Robes",
 "OV" : "Robes",
 "Category": "VARIOUS",
 "Weight" : 2000,
 "Price" : 100
  }</v>
      </c>
    </row>
    <row r="51" spans="1:9">
      <c r="A51" s="82" t="s">
        <v>645</v>
      </c>
      <c r="B51" s="82" t="s">
        <v>646</v>
      </c>
      <c r="C51" s="83" t="s">
        <v>61</v>
      </c>
      <c r="D51" s="83" t="s">
        <v>28</v>
      </c>
      <c r="E51" s="41" t="s">
        <v>705</v>
      </c>
      <c r="F51" s="76">
        <f t="shared" si="0"/>
        <v>2500</v>
      </c>
      <c r="G51" s="76" t="str">
        <f t="shared" si="1"/>
        <v>500</v>
      </c>
      <c r="H51" s="90"/>
      <c r="I51" t="str">
        <f t="shared" si="2"/>
        <v>"Sablier": {
 "Name" : "Sablier",
 "OV" : "Hourglass",
 "Category": "VARIOUS",
 "Weight" : 500,
 "Price" : 2500
  }</v>
      </c>
    </row>
    <row r="52" spans="1:9">
      <c r="A52" s="80" t="s">
        <v>647</v>
      </c>
      <c r="B52" s="80" t="s">
        <v>648</v>
      </c>
      <c r="C52" s="81" t="s">
        <v>505</v>
      </c>
      <c r="D52" s="81" t="s">
        <v>421</v>
      </c>
      <c r="E52" s="41" t="s">
        <v>705</v>
      </c>
      <c r="F52" s="76">
        <f t="shared" si="0"/>
        <v>1</v>
      </c>
      <c r="G52" s="76" t="str">
        <f t="shared" si="1"/>
        <v>250</v>
      </c>
      <c r="H52" s="90"/>
      <c r="I52" t="str">
        <f t="shared" si="2"/>
        <v>"Sac": {
 "Name" : "Sac",
 "OV" : "Sack",
 "Category": "VARIOUS",
 "Weight" : 250,
 "Price" : 1
  }</v>
      </c>
    </row>
    <row r="53" spans="1:9" s="90" customFormat="1">
      <c r="A53" s="82" t="s">
        <v>649</v>
      </c>
      <c r="B53" s="82" t="s">
        <v>650</v>
      </c>
      <c r="C53" s="83" t="s">
        <v>29</v>
      </c>
      <c r="D53" s="83" t="s">
        <v>60</v>
      </c>
      <c r="E53" s="41" t="s">
        <v>705</v>
      </c>
      <c r="F53" s="76">
        <f t="shared" si="0"/>
        <v>200</v>
      </c>
      <c r="G53" s="76">
        <f t="shared" si="1"/>
        <v>2500</v>
      </c>
      <c r="I53" t="str">
        <f t="shared" si="2"/>
        <v>"Sac à dos": {
 "Name" : "Sac à dos",
 "OV" : "Backpack",
 "Category": "VARIOUS",
 "Weight" : 2500,
 "Price" : 200
  }</v>
      </c>
    </row>
    <row r="54" spans="1:9">
      <c r="A54" s="80" t="s">
        <v>651</v>
      </c>
      <c r="B54" s="80" t="s">
        <v>652</v>
      </c>
      <c r="C54" s="81" t="s">
        <v>46</v>
      </c>
      <c r="D54" s="81" t="s">
        <v>23</v>
      </c>
      <c r="E54" s="41" t="s">
        <v>705</v>
      </c>
      <c r="F54" s="76">
        <f t="shared" si="0"/>
        <v>100</v>
      </c>
      <c r="G54" s="76">
        <f t="shared" si="1"/>
        <v>2000</v>
      </c>
      <c r="H54" s="90"/>
      <c r="I54" t="str">
        <f t="shared" si="2"/>
        <v>"Sac de couchage": {
 "Name" : "Sac de couchage",
 "OV" : "Bedroll",
 "Category": "VARIOUS",
 "Weight" : 2000,
 "Price" : 100
  }</v>
      </c>
    </row>
    <row r="55" spans="1:9">
      <c r="A55" s="82" t="s">
        <v>653</v>
      </c>
      <c r="B55" s="82" t="s">
        <v>654</v>
      </c>
      <c r="C55" s="83" t="s">
        <v>42</v>
      </c>
      <c r="D55" s="83" t="s">
        <v>28</v>
      </c>
      <c r="E55" s="41" t="s">
        <v>705</v>
      </c>
      <c r="F55" s="76">
        <f t="shared" si="0"/>
        <v>50</v>
      </c>
      <c r="G55" s="76" t="str">
        <f t="shared" si="1"/>
        <v>500</v>
      </c>
      <c r="H55" s="90"/>
      <c r="I55" t="str">
        <f t="shared" si="2"/>
        <v>"Sacoche": {
 "Name" : "Sacoche",
 "OV" : "Pouch",
 "Category": "VARIOUS",
 "Weight" : 500,
 "Price" : 50
  }</v>
      </c>
    </row>
    <row r="56" spans="1:9">
      <c r="A56" s="80" t="s">
        <v>655</v>
      </c>
      <c r="B56" s="80" t="s">
        <v>656</v>
      </c>
      <c r="C56" s="81" t="s">
        <v>61</v>
      </c>
      <c r="D56" s="81" t="s">
        <v>33</v>
      </c>
      <c r="E56" s="41" t="s">
        <v>705</v>
      </c>
      <c r="F56" s="76">
        <f t="shared" si="0"/>
        <v>2500</v>
      </c>
      <c r="G56" s="76">
        <f t="shared" si="1"/>
        <v>1000</v>
      </c>
      <c r="H56" s="90"/>
      <c r="I56" t="str">
        <f t="shared" si="2"/>
        <v>"Sacoche à composantes": {
 "Name" : "Sacoche à composantes",
 "OV" : "Component Pouch",
 "Category": "VARIOUS",
 "Weight" : 1000,
 "Price" : 2500
  }</v>
      </c>
    </row>
    <row r="57" spans="1:9">
      <c r="A57" s="82" t="s">
        <v>657</v>
      </c>
      <c r="B57" s="82" t="s">
        <v>658</v>
      </c>
      <c r="C57" s="83" t="s">
        <v>537</v>
      </c>
      <c r="D57" s="92" t="s">
        <v>298</v>
      </c>
      <c r="E57" s="41" t="s">
        <v>705</v>
      </c>
      <c r="F57" s="76">
        <f t="shared" si="0"/>
        <v>2</v>
      </c>
      <c r="G57" s="76" t="str">
        <f t="shared" si="1"/>
        <v>0</v>
      </c>
      <c r="H57" s="90"/>
      <c r="I57" t="str">
        <f t="shared" si="2"/>
        <v>"Savon": {
 "Name" : "Savon",
 "OV" : "Soap",
 "Category": "VARIOUS",
 "Weight" : 0,
 "Price" : 2
  }</v>
      </c>
    </row>
    <row r="58" spans="1:9">
      <c r="A58" s="80" t="s">
        <v>659</v>
      </c>
      <c r="B58" s="80" t="s">
        <v>660</v>
      </c>
      <c r="C58" s="81" t="s">
        <v>67</v>
      </c>
      <c r="D58" s="81" t="s">
        <v>33</v>
      </c>
      <c r="E58" s="41" t="s">
        <v>705</v>
      </c>
      <c r="F58" s="76">
        <f t="shared" si="0"/>
        <v>5</v>
      </c>
      <c r="G58" s="76">
        <f t="shared" si="1"/>
        <v>1000</v>
      </c>
      <c r="H58" s="90"/>
      <c r="I58" t="str">
        <f t="shared" si="2"/>
        <v>"Seau": {
 "Name" : "Seau",
 "OV" : "Bucket",
 "Category": "VARIOUS",
 "Weight" : 1000,
 "Price" : 5
  }</v>
      </c>
    </row>
    <row r="59" spans="1:9">
      <c r="A59" s="82" t="s">
        <v>661</v>
      </c>
      <c r="B59" s="82" t="s">
        <v>662</v>
      </c>
      <c r="C59" s="83" t="s">
        <v>67</v>
      </c>
      <c r="D59" s="92" t="s">
        <v>298</v>
      </c>
      <c r="E59" s="41" t="s">
        <v>705</v>
      </c>
      <c r="F59" s="76">
        <f t="shared" si="0"/>
        <v>5</v>
      </c>
      <c r="G59" s="76" t="str">
        <f t="shared" si="1"/>
        <v>0</v>
      </c>
      <c r="H59" s="90"/>
      <c r="I59" t="str">
        <f t="shared" si="2"/>
        <v>"Sifflet": {
 "Name" : "Sifflet",
 "OV" : "Signal whistle",
 "Category": "VARIOUS",
 "Weight" : 0,
 "Price" : 5
  }</v>
      </c>
    </row>
    <row r="60" spans="1:9">
      <c r="A60" s="82" t="s">
        <v>567</v>
      </c>
      <c r="B60" s="82" t="s">
        <v>568</v>
      </c>
      <c r="C60" s="83" t="s">
        <v>24</v>
      </c>
      <c r="D60" s="83" t="s">
        <v>28</v>
      </c>
      <c r="E60" s="41" t="s">
        <v>705</v>
      </c>
      <c r="F60" s="76">
        <f t="shared" si="0"/>
        <v>20</v>
      </c>
      <c r="G60" s="76" t="str">
        <f t="shared" si="1"/>
        <v>500</v>
      </c>
      <c r="H60" s="90"/>
      <c r="I60" t="str">
        <f t="shared" si="2"/>
        <v>"Gamelle": {
 "Name" : "Gamelle",
 "OV" : "Mess Kit",
 "Category": "VARIOUS",
 "Weight" : 500,
 "Price" : 20
  }</v>
      </c>
    </row>
    <row r="61" spans="1:9">
      <c r="A61" s="80" t="s">
        <v>569</v>
      </c>
      <c r="B61" s="80" t="s">
        <v>570</v>
      </c>
      <c r="C61" s="81" t="s">
        <v>24</v>
      </c>
      <c r="D61" s="81" t="s">
        <v>60</v>
      </c>
      <c r="E61" s="41" t="s">
        <v>705</v>
      </c>
      <c r="F61" s="76">
        <f t="shared" si="0"/>
        <v>20</v>
      </c>
      <c r="G61" s="76">
        <f t="shared" si="1"/>
        <v>2500</v>
      </c>
      <c r="H61" s="90"/>
      <c r="I61" t="str">
        <f t="shared" si="2"/>
        <v>"Gourde (pleine)": {
 "Name" : "Gourde (pleine)",
 "OV" : "Waterskin",
 "Category": "VARIOUS",
 "Weight" : 2500,
 "Price" : 20
  }</v>
      </c>
    </row>
    <row r="62" spans="1:9">
      <c r="A62" s="82" t="s">
        <v>571</v>
      </c>
      <c r="B62" s="82" t="s">
        <v>572</v>
      </c>
      <c r="C62" s="83" t="s">
        <v>29</v>
      </c>
      <c r="D62" s="83" t="s">
        <v>23</v>
      </c>
      <c r="E62" s="41" t="s">
        <v>705</v>
      </c>
      <c r="F62" s="76">
        <f t="shared" si="0"/>
        <v>200</v>
      </c>
      <c r="G62" s="76">
        <f t="shared" si="1"/>
        <v>2000</v>
      </c>
      <c r="H62" s="90"/>
      <c r="I62" t="str">
        <f t="shared" si="2"/>
        <v>"Grappin": {
 "Name" : "Grappin",
 "OV" : "Grappling hook",
 "Category": "VARIOUS",
 "Weight" : 2000,
 "Price" : 200
  }</v>
      </c>
    </row>
    <row r="63" spans="1:9">
      <c r="A63" s="80" t="s">
        <v>573</v>
      </c>
      <c r="B63" s="80" t="s">
        <v>574</v>
      </c>
      <c r="C63" s="81" t="s">
        <v>81</v>
      </c>
      <c r="D63" s="81" t="s">
        <v>45</v>
      </c>
      <c r="E63" s="41" t="s">
        <v>705</v>
      </c>
      <c r="F63" s="76">
        <f t="shared" si="0"/>
        <v>5000</v>
      </c>
      <c r="G63" s="76">
        <f t="shared" si="1"/>
        <v>1500</v>
      </c>
      <c r="H63" s="90"/>
      <c r="I63" t="str">
        <f t="shared" si="2"/>
        <v>"Grimoire": {
 "Name" : "Grimoire",
 "OV" : "Spellbook",
 "Category": "VARIOUS",
 "Weight" : 1500,
 "Price" : 5000
  }</v>
      </c>
    </row>
    <row r="64" spans="1:9">
      <c r="A64" s="82" t="s">
        <v>575</v>
      </c>
      <c r="B64" s="82" t="s">
        <v>576</v>
      </c>
      <c r="C64" s="83" t="s">
        <v>34</v>
      </c>
      <c r="D64" s="83" t="s">
        <v>28</v>
      </c>
      <c r="E64" s="41" t="s">
        <v>705</v>
      </c>
      <c r="F64" s="76">
        <f t="shared" si="0"/>
        <v>10</v>
      </c>
      <c r="G64" s="76" t="str">
        <f t="shared" si="1"/>
        <v>500</v>
      </c>
      <c r="H64" s="90"/>
      <c r="I64" t="str">
        <f t="shared" si="2"/>
        <v>"Huile (flasque)": {
 "Name" : "Huile (flasque)",
 "OV" : "Oil",
 "Category": "VARIOUS",
 "Weight" : 500,
 "Price" : 10
  }</v>
      </c>
    </row>
    <row r="65" spans="1:9">
      <c r="A65" s="80" t="s">
        <v>577</v>
      </c>
      <c r="B65" s="80" t="s">
        <v>578</v>
      </c>
      <c r="C65" s="81" t="s">
        <v>42</v>
      </c>
      <c r="D65" s="81" t="s">
        <v>28</v>
      </c>
      <c r="E65" s="41" t="s">
        <v>705</v>
      </c>
      <c r="F65" s="76">
        <f t="shared" si="0"/>
        <v>50</v>
      </c>
      <c r="G65" s="76" t="str">
        <f t="shared" si="1"/>
        <v>500</v>
      </c>
      <c r="H65" s="90"/>
      <c r="I65" t="str">
        <f t="shared" si="2"/>
        <v>"Lampe": {
 "Name" : "Lampe",
 "OV" : "Lamp",
 "Category": "VARIOUS",
 "Weight" : 500,
 "Price" : 50
  }</v>
      </c>
    </row>
    <row r="66" spans="1:9">
      <c r="A66" s="82" t="s">
        <v>579</v>
      </c>
      <c r="B66" s="82" t="s">
        <v>580</v>
      </c>
      <c r="C66" s="83" t="s">
        <v>38</v>
      </c>
      <c r="D66" s="83" t="s">
        <v>33</v>
      </c>
      <c r="E66" s="41" t="s">
        <v>705</v>
      </c>
      <c r="F66" s="76">
        <f t="shared" si="0"/>
        <v>500</v>
      </c>
      <c r="G66" s="76">
        <f t="shared" si="1"/>
        <v>1000</v>
      </c>
      <c r="H66" s="90"/>
      <c r="I66" t="str">
        <f t="shared" si="2"/>
        <v>"Lanterne à capote": {
 "Name" : "Lanterne à capote",
 "OV" : "Lantern, hooded",
 "Category": "VARIOUS",
 "Weight" : 1000,
 "Price" : 500
  }</v>
      </c>
    </row>
    <row r="67" spans="1:9">
      <c r="A67" s="80" t="s">
        <v>581</v>
      </c>
      <c r="B67" s="80" t="s">
        <v>582</v>
      </c>
      <c r="C67" s="81" t="s">
        <v>84</v>
      </c>
      <c r="D67" s="81" t="s">
        <v>33</v>
      </c>
      <c r="E67" s="41" t="s">
        <v>705</v>
      </c>
      <c r="F67" s="76">
        <f t="shared" si="0"/>
        <v>1000</v>
      </c>
      <c r="G67" s="76">
        <f t="shared" si="1"/>
        <v>1000</v>
      </c>
      <c r="H67" s="90"/>
      <c r="I67" t="str">
        <f t="shared" si="2"/>
        <v>"Lanterne sourde": {
 "Name" : "Lanterne sourde",
 "OV" : "Lantern, bullseye",
 "Category": "VARIOUS",
 "Weight" : 1000,
 "Price" : 1000
  }</v>
      </c>
    </row>
    <row r="68" spans="1:9">
      <c r="A68" s="82" t="s">
        <v>583</v>
      </c>
      <c r="B68" s="82" t="s">
        <v>584</v>
      </c>
      <c r="C68" s="83" t="s">
        <v>61</v>
      </c>
      <c r="D68" s="83" t="s">
        <v>60</v>
      </c>
      <c r="E68" s="41" t="s">
        <v>705</v>
      </c>
      <c r="F68" s="76">
        <f t="shared" ref="F68:F106" si="3">LEFT(C68,LEN(C68)-3)*IF(RIGHT(C68,2)="po",100,IF(RIGHT(C68,2)="pa",10,1))</f>
        <v>2500</v>
      </c>
      <c r="G68" s="76">
        <f t="shared" ref="G68:G106" si="4">IF(RIGHT(D68,2)="kg",LEFT(D68,LEN(D68)-3)*1000,LEFT(D68,LEN(D68)-2))</f>
        <v>2500</v>
      </c>
      <c r="H68" s="90"/>
      <c r="I68" t="str">
        <f t="shared" si="2"/>
        <v>"Livre": {
 "Name" : "Livre",
 "OV" : "Book",
 "Category": "VARIOUS",
 "Weight" : 2500,
 "Price" : 2500
  }</v>
      </c>
    </row>
    <row r="69" spans="1:9">
      <c r="A69" s="80" t="s">
        <v>585</v>
      </c>
      <c r="B69" s="80" t="s">
        <v>586</v>
      </c>
      <c r="C69" s="81" t="s">
        <v>587</v>
      </c>
      <c r="D69" s="81" t="s">
        <v>28</v>
      </c>
      <c r="E69" s="41" t="s">
        <v>705</v>
      </c>
      <c r="F69" s="76">
        <f t="shared" si="3"/>
        <v>100000</v>
      </c>
      <c r="G69" s="76" t="str">
        <f t="shared" si="4"/>
        <v>500</v>
      </c>
      <c r="H69" s="90"/>
      <c r="I69" t="str">
        <f t="shared" si="2"/>
        <v>"Longue-vue": {
 "Name" : "Longue-vue",
 "OV" : "Spyglass",
 "Category": "VARIOUS",
 "Weight" : 500,
 "Price" : 100000
  }</v>
      </c>
    </row>
    <row r="70" spans="1:9">
      <c r="A70" s="82" t="s">
        <v>588</v>
      </c>
      <c r="B70" s="82" t="s">
        <v>589</v>
      </c>
      <c r="C70" s="83" t="s">
        <v>590</v>
      </c>
      <c r="D70" s="92" t="s">
        <v>298</v>
      </c>
      <c r="E70" s="41" t="s">
        <v>705</v>
      </c>
      <c r="F70" s="76">
        <f t="shared" si="3"/>
        <v>10000</v>
      </c>
      <c r="G70" s="76" t="str">
        <f t="shared" si="4"/>
        <v>0</v>
      </c>
      <c r="H70" s="90"/>
      <c r="I70" t="str">
        <f t="shared" si="2"/>
        <v>"Loupe": {
 "Name" : "Loupe",
 "OV" : "Magnifying Glass",
 "Category": "VARIOUS",
 "Weight" : 0,
 "Price" : 10000
  }</v>
      </c>
    </row>
    <row r="71" spans="1:9">
      <c r="A71" s="80" t="s">
        <v>591</v>
      </c>
      <c r="B71" s="80" t="s">
        <v>592</v>
      </c>
      <c r="C71" s="81" t="s">
        <v>46</v>
      </c>
      <c r="D71" s="81" t="s">
        <v>45</v>
      </c>
      <c r="E71" s="41" t="s">
        <v>705</v>
      </c>
      <c r="F71" s="76">
        <f t="shared" si="3"/>
        <v>100</v>
      </c>
      <c r="G71" s="76">
        <f t="shared" si="4"/>
        <v>1500</v>
      </c>
      <c r="H71" s="90"/>
      <c r="I71" t="str">
        <f t="shared" si="2"/>
        <v>"Marteau": {
 "Name" : "Marteau",
 "OV" : "Hammer",
 "Category": "VARIOUS",
 "Weight" : 1500,
 "Price" : 100
  }</v>
      </c>
    </row>
    <row r="72" spans="1:9">
      <c r="A72" s="82" t="s">
        <v>593</v>
      </c>
      <c r="B72" s="82" t="s">
        <v>594</v>
      </c>
      <c r="C72" s="83" t="s">
        <v>29</v>
      </c>
      <c r="D72" s="83" t="s">
        <v>53</v>
      </c>
      <c r="E72" s="41" t="s">
        <v>705</v>
      </c>
      <c r="F72" s="76">
        <f t="shared" si="3"/>
        <v>200</v>
      </c>
      <c r="G72" s="76">
        <f t="shared" si="4"/>
        <v>5000</v>
      </c>
      <c r="H72" s="90"/>
      <c r="I72" t="str">
        <f t="shared" si="2"/>
        <v>"Marteau de forgeron": {
 "Name" : "Marteau de forgeron",
 "OV" : "Hammer, sledge",
 "Category": "VARIOUS",
 "Weight" : 5000,
 "Price" : 200
  }</v>
      </c>
    </row>
    <row r="73" spans="1:9">
      <c r="A73" s="80" t="s">
        <v>595</v>
      </c>
      <c r="B73" s="80" t="s">
        <v>596</v>
      </c>
      <c r="C73" s="81" t="s">
        <v>46</v>
      </c>
      <c r="D73" s="81" t="s">
        <v>23</v>
      </c>
      <c r="E73" s="41" t="s">
        <v>705</v>
      </c>
      <c r="F73" s="76">
        <f t="shared" si="3"/>
        <v>100</v>
      </c>
      <c r="G73" s="76">
        <f t="shared" si="4"/>
        <v>2000</v>
      </c>
      <c r="H73" s="90"/>
      <c r="I73" t="str">
        <f t="shared" si="2"/>
        <v>"Matériel de pêche": {
 "Name" : "Matériel de pêche",
 "OV" : "Fishing Tackle",
 "Category": "VARIOUS",
 "Weight" : 2000,
 "Price" : 100
  }</v>
      </c>
    </row>
    <row r="74" spans="1:9">
      <c r="A74" s="82" t="s">
        <v>597</v>
      </c>
      <c r="B74" s="82" t="s">
        <v>598</v>
      </c>
      <c r="C74" s="83" t="s">
        <v>29</v>
      </c>
      <c r="D74" s="83" t="s">
        <v>76</v>
      </c>
      <c r="E74" s="41" t="s">
        <v>705</v>
      </c>
      <c r="F74" s="76">
        <f t="shared" si="3"/>
        <v>200</v>
      </c>
      <c r="G74" s="76">
        <f t="shared" si="4"/>
        <v>3000</v>
      </c>
      <c r="H74" s="90"/>
      <c r="I74" t="str">
        <f t="shared" si="2"/>
        <v>"Menottes": {
 "Name" : "Menottes",
 "OV" : "Manacles",
 "Category": "VARIOUS",
 "Weight" : 3000,
 "Price" : 200
  }</v>
      </c>
    </row>
    <row r="75" spans="1:9">
      <c r="A75" s="80" t="s">
        <v>599</v>
      </c>
      <c r="B75" s="80" t="s">
        <v>600</v>
      </c>
      <c r="C75" s="81" t="s">
        <v>38</v>
      </c>
      <c r="D75" s="81" t="s">
        <v>421</v>
      </c>
      <c r="E75" s="41" t="s">
        <v>705</v>
      </c>
      <c r="F75" s="76">
        <f t="shared" si="3"/>
        <v>500</v>
      </c>
      <c r="G75" s="76" t="str">
        <f t="shared" si="4"/>
        <v>250</v>
      </c>
      <c r="H75" s="90"/>
      <c r="I75" t="str">
        <f t="shared" si="2"/>
        <v>"Miroir en acier": {
 "Name" : "Miroir en acier",
 "OV" : "Mirror, steel",
 "Category": "VARIOUS",
 "Weight" : 250,
 "Price" : 500
  }</v>
      </c>
    </row>
    <row r="76" spans="1:9">
      <c r="A76" s="82" t="s">
        <v>489</v>
      </c>
      <c r="B76" s="82" t="s">
        <v>490</v>
      </c>
      <c r="C76" s="83" t="s">
        <v>61</v>
      </c>
      <c r="D76" s="83" t="s">
        <v>28</v>
      </c>
      <c r="E76" s="41" t="s">
        <v>705</v>
      </c>
      <c r="F76" s="76">
        <f t="shared" si="3"/>
        <v>2500</v>
      </c>
      <c r="G76" s="76" t="str">
        <f t="shared" si="4"/>
        <v>500</v>
      </c>
      <c r="H76" s="90"/>
      <c r="I76" t="str">
        <f t="shared" si="2"/>
        <v>"Acide (fiole)": {
 "Name" : "Acide (fiole)",
 "OV" : "Acid",
 "Category": "VARIOUS",
 "Weight" : 500,
 "Price" : 2500
  }</v>
      </c>
    </row>
    <row r="77" spans="1:9">
      <c r="A77" s="80" t="s">
        <v>491</v>
      </c>
      <c r="B77" s="80" t="s">
        <v>492</v>
      </c>
      <c r="C77" s="81" t="s">
        <v>81</v>
      </c>
      <c r="D77" s="93" t="s">
        <v>298</v>
      </c>
      <c r="E77" s="41" t="s">
        <v>705</v>
      </c>
      <c r="F77" s="76">
        <f t="shared" si="3"/>
        <v>5000</v>
      </c>
      <c r="G77" s="76" t="str">
        <f t="shared" si="4"/>
        <v>0</v>
      </c>
      <c r="H77" s="90"/>
      <c r="I77" t="str">
        <f t="shared" si="2"/>
        <v>"Antidote (fiole)": {
 "Name" : "Antidote (fiole)",
 "OV" : "Antitoxin",
 "Category": "VARIOUS",
 "Weight" : 0,
 "Price" : 5000
  }</v>
      </c>
    </row>
    <row r="78" spans="1:9">
      <c r="A78" s="82" t="s">
        <v>493</v>
      </c>
      <c r="B78" s="82" t="s">
        <v>494</v>
      </c>
      <c r="C78" s="83" t="s">
        <v>38</v>
      </c>
      <c r="D78" s="83" t="s">
        <v>45</v>
      </c>
      <c r="E78" s="41" t="s">
        <v>705</v>
      </c>
      <c r="F78" s="76">
        <f t="shared" si="3"/>
        <v>500</v>
      </c>
      <c r="G78" s="76">
        <f t="shared" si="4"/>
        <v>1500</v>
      </c>
      <c r="H78" s="90"/>
      <c r="I78" t="str">
        <f t="shared" si="2"/>
        <v>"Balance de marchand": {
 "Name" : "Balance de marchand",
 "OV" : "Scale, Merchant’s",
 "Category": "VARIOUS",
 "Weight" : 1500,
 "Price" : 500
  }</v>
      </c>
    </row>
    <row r="79" spans="1:9">
      <c r="A79" s="80" t="s">
        <v>495</v>
      </c>
      <c r="B79" s="80" t="s">
        <v>496</v>
      </c>
      <c r="C79" s="81" t="s">
        <v>497</v>
      </c>
      <c r="D79" s="81" t="s">
        <v>498</v>
      </c>
      <c r="E79" s="41" t="s">
        <v>705</v>
      </c>
      <c r="F79" s="76">
        <f t="shared" si="3"/>
        <v>400</v>
      </c>
      <c r="G79" s="76">
        <f t="shared" si="4"/>
        <v>17500</v>
      </c>
      <c r="H79" s="90"/>
      <c r="I79" t="str">
        <f t="shared" si="2"/>
        <v>"Bélier portatif": {
 "Name" : "Bélier portatif",
 "OV" : "Ram, Portable",
 "Category": "VARIOUS",
 "Weight" : 17500,
 "Price" : 400
  }</v>
      </c>
    </row>
    <row r="80" spans="1:9">
      <c r="A80" s="82" t="s">
        <v>499</v>
      </c>
      <c r="B80" s="82" t="s">
        <v>500</v>
      </c>
      <c r="C80" s="83" t="s">
        <v>46</v>
      </c>
      <c r="D80" s="83" t="s">
        <v>33</v>
      </c>
      <c r="E80" s="41" t="s">
        <v>705</v>
      </c>
      <c r="F80" s="76">
        <f t="shared" si="3"/>
        <v>100</v>
      </c>
      <c r="G80" s="76">
        <f t="shared" si="4"/>
        <v>1000</v>
      </c>
      <c r="H80" s="90"/>
      <c r="I80" t="str">
        <f t="shared" si="2"/>
        <v>"Billes (sac de 1000)": {
 "Name" : "Billes (sac de 1000)",
 "OV" : "Ball Bearings",
 "Category": "VARIOUS",
 "Weight" : 1000,
 "Price" : 100
  }</v>
      </c>
    </row>
    <row r="81" spans="1:9">
      <c r="A81" s="80" t="s">
        <v>501</v>
      </c>
      <c r="B81" s="80" t="s">
        <v>502</v>
      </c>
      <c r="C81" s="81" t="s">
        <v>42</v>
      </c>
      <c r="D81" s="81" t="s">
        <v>28</v>
      </c>
      <c r="E81" s="41" t="s">
        <v>705</v>
      </c>
      <c r="F81" s="76">
        <f t="shared" si="3"/>
        <v>50</v>
      </c>
      <c r="G81" s="76" t="str">
        <f t="shared" si="4"/>
        <v>500</v>
      </c>
      <c r="H81" s="90"/>
      <c r="I81" t="str">
        <f t="shared" si="2"/>
        <v>"Boite d'allume-feu": {
 "Name" : "Boite d'allume-feu",
 "OV" : "Tinderbox",
 "Category": "VARIOUS",
 "Weight" : 500,
 "Price" : 50
  }</v>
      </c>
    </row>
    <row r="82" spans="1:9">
      <c r="A82" s="82" t="s">
        <v>503</v>
      </c>
      <c r="B82" s="82" t="s">
        <v>504</v>
      </c>
      <c r="C82" s="83" t="s">
        <v>505</v>
      </c>
      <c r="D82" s="92" t="s">
        <v>298</v>
      </c>
      <c r="E82" s="41" t="s">
        <v>705</v>
      </c>
      <c r="F82" s="76">
        <f t="shared" si="3"/>
        <v>1</v>
      </c>
      <c r="G82" s="76" t="str">
        <f t="shared" si="4"/>
        <v>0</v>
      </c>
      <c r="H82" s="90"/>
      <c r="I82" t="str">
        <f t="shared" si="2"/>
        <v>"Bougie": {
 "Name" : "Bougie",
 "OV" : "Candle",
 "Category": "VARIOUS",
 "Weight" : 0,
 "Price" : 1
  }</v>
      </c>
    </row>
    <row r="83" spans="1:9">
      <c r="A83" s="80" t="s">
        <v>506</v>
      </c>
      <c r="B83" s="80" t="s">
        <v>507</v>
      </c>
      <c r="C83" s="81" t="s">
        <v>29</v>
      </c>
      <c r="D83" s="81" t="s">
        <v>33</v>
      </c>
      <c r="E83" s="41" t="s">
        <v>705</v>
      </c>
      <c r="F83" s="76">
        <f t="shared" si="3"/>
        <v>200</v>
      </c>
      <c r="G83" s="76">
        <f t="shared" si="4"/>
        <v>1000</v>
      </c>
      <c r="H83" s="90"/>
      <c r="I83" t="str">
        <f t="shared" si="2"/>
        <v>"Boulier": {
 "Name" : "Boulier",
 "OV" : "Abacus",
 "Category": "VARIOUS",
 "Weight" : 1000,
 "Price" : 200
  }</v>
      </c>
    </row>
    <row r="84" spans="1:9">
      <c r="A84" s="82" t="s">
        <v>508</v>
      </c>
      <c r="B84" s="82" t="s">
        <v>509</v>
      </c>
      <c r="C84" s="83" t="s">
        <v>29</v>
      </c>
      <c r="D84" s="83" t="s">
        <v>33</v>
      </c>
      <c r="E84" s="41" t="s">
        <v>705</v>
      </c>
      <c r="F84" s="76">
        <f t="shared" si="3"/>
        <v>200</v>
      </c>
      <c r="G84" s="76">
        <f t="shared" si="4"/>
        <v>1000</v>
      </c>
      <c r="H84" s="90"/>
      <c r="I84" t="str">
        <f t="shared" si="2"/>
        <v>"Bouteille en verre": {
 "Name" : "Bouteille en verre",
 "OV" : "Bottle, glass",
 "Category": "VARIOUS",
 "Weight" : 1000,
 "Price" : 200
  }</v>
      </c>
    </row>
    <row r="85" spans="1:9">
      <c r="A85" s="80" t="s">
        <v>510</v>
      </c>
      <c r="B85" s="80" t="s">
        <v>511</v>
      </c>
      <c r="C85" s="81" t="s">
        <v>84</v>
      </c>
      <c r="D85" s="81" t="s">
        <v>28</v>
      </c>
      <c r="E85" s="41" t="s">
        <v>705</v>
      </c>
      <c r="F85" s="76">
        <f t="shared" si="3"/>
        <v>1000</v>
      </c>
      <c r="G85" s="76" t="str">
        <f t="shared" si="4"/>
        <v>500</v>
      </c>
      <c r="H85" s="90"/>
      <c r="I85" t="str">
        <f t="shared" si="2"/>
        <v>"Cadenas": {
 "Name" : "Cadenas",
 "OV" : "Lock",
 "Category": "VARIOUS",
 "Weight" : 500,
 "Price" : 1000
  }</v>
      </c>
    </row>
    <row r="86" spans="1:9">
      <c r="A86" s="82" t="s">
        <v>512</v>
      </c>
      <c r="B86" s="82" t="s">
        <v>513</v>
      </c>
      <c r="C86" s="83" t="s">
        <v>46</v>
      </c>
      <c r="D86" s="83" t="s">
        <v>28</v>
      </c>
      <c r="E86" s="41" t="s">
        <v>705</v>
      </c>
      <c r="F86" s="76">
        <f t="shared" si="3"/>
        <v>100</v>
      </c>
      <c r="G86" s="76" t="str">
        <f t="shared" si="4"/>
        <v>500</v>
      </c>
      <c r="H86" s="90"/>
      <c r="I86" t="str">
        <f t="shared" si="2"/>
        <v>"Carquois": {
 "Name" : "Carquois",
 "OV" : "Quiver",
 "Category": "VARIOUS",
 "Weight" : 500,
 "Price" : 100
  }</v>
      </c>
    </row>
    <row r="87" spans="1:9">
      <c r="A87" s="80" t="s">
        <v>514</v>
      </c>
      <c r="B87" s="80" t="s">
        <v>515</v>
      </c>
      <c r="C87" s="81" t="s">
        <v>38</v>
      </c>
      <c r="D87" s="81" t="s">
        <v>53</v>
      </c>
      <c r="E87" s="41" t="s">
        <v>705</v>
      </c>
      <c r="F87" s="76">
        <f t="shared" si="3"/>
        <v>500</v>
      </c>
      <c r="G87" s="76">
        <f t="shared" si="4"/>
        <v>5000</v>
      </c>
      <c r="H87" s="90"/>
      <c r="I87" t="str">
        <f t="shared" si="2"/>
        <v>"Chaîne (3 m)": {
 "Name" : "Chaîne (3 m)",
 "OV" : "Chain",
 "Category": "VARIOUS",
 "Weight" : 5000,
 "Price" : 500
  }</v>
      </c>
    </row>
    <row r="88" spans="1:9">
      <c r="A88" s="82" t="s">
        <v>516</v>
      </c>
      <c r="B88" s="82" t="s">
        <v>517</v>
      </c>
      <c r="C88" s="83" t="s">
        <v>38</v>
      </c>
      <c r="D88" s="92" t="s">
        <v>298</v>
      </c>
      <c r="E88" s="41" t="s">
        <v>705</v>
      </c>
      <c r="F88" s="76">
        <f t="shared" si="3"/>
        <v>500</v>
      </c>
      <c r="G88" s="76" t="str">
        <f t="shared" si="4"/>
        <v>0</v>
      </c>
      <c r="H88" s="90"/>
      <c r="I88" t="str">
        <f t="shared" si="2"/>
        <v>"Chevalière": {
 "Name" : "Chevalière",
 "OV" : "Signet ring",
 "Category": "VARIOUS",
 "Weight" : 0,
 "Price" : 500
  }</v>
      </c>
    </row>
    <row r="89" spans="1:9">
      <c r="A89" s="80" t="s">
        <v>518</v>
      </c>
      <c r="B89" s="80" t="s">
        <v>519</v>
      </c>
      <c r="C89" s="81" t="s">
        <v>46</v>
      </c>
      <c r="D89" s="81" t="s">
        <v>33</v>
      </c>
      <c r="E89" s="41" t="s">
        <v>705</v>
      </c>
      <c r="F89" s="76">
        <f t="shared" si="3"/>
        <v>100</v>
      </c>
      <c r="G89" s="76">
        <f t="shared" si="4"/>
        <v>1000</v>
      </c>
      <c r="H89" s="90"/>
      <c r="I89" t="str">
        <f t="shared" si="2"/>
        <v>"Chausse-trappes (sac de 20)": {
 "Name" : "Chausse-trappes (sac de 20)",
 "OV" : "Caltrops",
 "Category": "VARIOUS",
 "Weight" : 1000,
 "Price" : 100
  }</v>
      </c>
    </row>
    <row r="90" spans="1:9">
      <c r="A90" s="82" t="s">
        <v>520</v>
      </c>
      <c r="B90" s="82" t="s">
        <v>521</v>
      </c>
      <c r="C90" s="83" t="s">
        <v>42</v>
      </c>
      <c r="D90" s="92" t="s">
        <v>298</v>
      </c>
      <c r="E90" s="41" t="s">
        <v>705</v>
      </c>
      <c r="F90" s="76">
        <f t="shared" si="3"/>
        <v>50</v>
      </c>
      <c r="G90" s="76" t="str">
        <f t="shared" si="4"/>
        <v>0</v>
      </c>
      <c r="H90" s="90"/>
      <c r="I90" t="str">
        <f t="shared" si="2"/>
        <v>"Cire à cacheter": {
 "Name" : "Cire à cacheter",
 "OV" : "Sealing wax",
 "Category": "VARIOUS",
 "Weight" : 0,
 "Price" : 50
  }</v>
      </c>
    </row>
    <row r="91" spans="1:9">
      <c r="A91" s="80" t="s">
        <v>522</v>
      </c>
      <c r="B91" s="80" t="s">
        <v>523</v>
      </c>
      <c r="C91" s="81" t="s">
        <v>46</v>
      </c>
      <c r="D91" s="93" t="s">
        <v>298</v>
      </c>
      <c r="E91" s="41" t="s">
        <v>705</v>
      </c>
      <c r="F91" s="76">
        <f t="shared" si="3"/>
        <v>100</v>
      </c>
      <c r="G91" s="76" t="str">
        <f t="shared" si="4"/>
        <v>0</v>
      </c>
      <c r="H91" s="90"/>
      <c r="I91" t="str">
        <f t="shared" si="2"/>
        <v>"Cloche": {
 "Name" : "Cloche",
 "OV" : "Bell",
 "Category": "VARIOUS",
 "Weight" : 0,
 "Price" : 100
  }</v>
      </c>
    </row>
    <row r="92" spans="1:9">
      <c r="A92" s="82" t="s">
        <v>524</v>
      </c>
      <c r="B92" s="82" t="s">
        <v>525</v>
      </c>
      <c r="C92" s="83" t="s">
        <v>38</v>
      </c>
      <c r="D92" s="83" t="s">
        <v>526</v>
      </c>
      <c r="E92" s="41" t="s">
        <v>705</v>
      </c>
      <c r="F92" s="76">
        <f t="shared" si="3"/>
        <v>500</v>
      </c>
      <c r="G92" s="76">
        <f t="shared" si="4"/>
        <v>12500</v>
      </c>
      <c r="H92" s="90"/>
      <c r="I92" t="str">
        <f t="shared" si="2"/>
        <v>"Coffre": {
 "Name" : "Coffre",
 "OV" : "Chest",
 "Category": "VARIOUS",
 "Weight" : 12500,
 "Price" : 500
  }</v>
      </c>
    </row>
    <row r="93" spans="1:9">
      <c r="A93" s="80" t="s">
        <v>527</v>
      </c>
      <c r="B93" s="80" t="s">
        <v>528</v>
      </c>
      <c r="C93" s="81" t="s">
        <v>46</v>
      </c>
      <c r="D93" s="81" t="s">
        <v>53</v>
      </c>
      <c r="E93" s="41" t="s">
        <v>705</v>
      </c>
      <c r="F93" s="76">
        <f t="shared" si="3"/>
        <v>100</v>
      </c>
      <c r="G93" s="76">
        <f t="shared" si="4"/>
        <v>5000</v>
      </c>
      <c r="H93" s="90"/>
      <c r="I93" t="str">
        <f t="shared" ref="I93:I106" si="5">""""&amp;A93&amp;""": {
 ""Name"" : """&amp;A93&amp;""",
 ""OV"" : """&amp;B93&amp;""",
 ""Category"": """&amp;E93&amp;""",
 ""Weight"" : "&amp;G93&amp;",
 ""Price"" : "&amp;F93&amp;"
  }"</f>
        <v>"Corde en chanvre (15 m)": {
 "Name" : "Corde en chanvre (15 m)",
 "OV" : "Rope, hempen",
 "Category": "VARIOUS",
 "Weight" : 5000,
 "Price" : 100
  }</v>
      </c>
    </row>
    <row r="94" spans="1:9">
      <c r="A94" s="82" t="s">
        <v>529</v>
      </c>
      <c r="B94" s="82" t="s">
        <v>530</v>
      </c>
      <c r="C94" s="83" t="s">
        <v>84</v>
      </c>
      <c r="D94" s="83" t="s">
        <v>60</v>
      </c>
      <c r="E94" s="41" t="s">
        <v>705</v>
      </c>
      <c r="F94" s="76">
        <f t="shared" si="3"/>
        <v>1000</v>
      </c>
      <c r="G94" s="76">
        <f t="shared" si="4"/>
        <v>2500</v>
      </c>
      <c r="H94" s="90"/>
      <c r="I94" t="str">
        <f t="shared" si="5"/>
        <v>"Corde en soie (15 m)": {
 "Name" : "Corde en soie (15 m)",
 "OV" : "Rope, silk",
 "Category": "VARIOUS",
 "Weight" : 2500,
 "Price" : 1000
  }</v>
      </c>
    </row>
    <row r="95" spans="1:9">
      <c r="A95" s="80" t="s">
        <v>531</v>
      </c>
      <c r="B95" s="80" t="s">
        <v>532</v>
      </c>
      <c r="C95" s="81" t="s">
        <v>42</v>
      </c>
      <c r="D95" s="81" t="s">
        <v>45</v>
      </c>
      <c r="E95" s="41" t="s">
        <v>705</v>
      </c>
      <c r="F95" s="76">
        <f t="shared" si="3"/>
        <v>50</v>
      </c>
      <c r="G95" s="76">
        <f t="shared" si="4"/>
        <v>1500</v>
      </c>
      <c r="H95" s="90"/>
      <c r="I95" t="str">
        <f t="shared" si="5"/>
        <v>"Couverture": {
 "Name" : "Couverture",
 "OV" : "Blanket",
 "Category": "VARIOUS",
 "Weight" : 1500,
 "Price" : 50
  }</v>
      </c>
    </row>
    <row r="96" spans="1:9">
      <c r="A96" s="82" t="s">
        <v>533</v>
      </c>
      <c r="B96" s="82" t="s">
        <v>534</v>
      </c>
      <c r="C96" s="83" t="s">
        <v>505</v>
      </c>
      <c r="D96" s="92" t="s">
        <v>298</v>
      </c>
      <c r="E96" s="41" t="s">
        <v>705</v>
      </c>
      <c r="F96" s="76">
        <f t="shared" si="3"/>
        <v>1</v>
      </c>
      <c r="G96" s="76" t="str">
        <f t="shared" si="4"/>
        <v>0</v>
      </c>
      <c r="H96" s="90"/>
      <c r="I96" t="str">
        <f t="shared" si="5"/>
        <v>"Craie (un morceau)": {
 "Name" : "Craie (un morceau)",
 "OV" : "Chalk",
 "Category": "VARIOUS",
 "Weight" : 0,
 "Price" : 1
  }</v>
      </c>
    </row>
    <row r="97" spans="1:9">
      <c r="A97" s="80" t="s">
        <v>535</v>
      </c>
      <c r="B97" s="80" t="s">
        <v>536</v>
      </c>
      <c r="C97" s="81" t="s">
        <v>537</v>
      </c>
      <c r="D97" s="81" t="s">
        <v>23</v>
      </c>
      <c r="E97" s="41" t="s">
        <v>705</v>
      </c>
      <c r="F97" s="76">
        <f t="shared" si="3"/>
        <v>2</v>
      </c>
      <c r="G97" s="76">
        <f t="shared" si="4"/>
        <v>2000</v>
      </c>
      <c r="H97" s="90"/>
      <c r="I97" t="str">
        <f t="shared" si="5"/>
        <v>"Cruche ou pichet": {
 "Name" : "Cruche ou pichet",
 "OV" : "Jug or pitcher",
 "Category": "VARIOUS",
 "Weight" : 2000,
 "Price" : 2
  }</v>
      </c>
    </row>
    <row r="98" spans="1:9">
      <c r="A98" s="82" t="s">
        <v>538</v>
      </c>
      <c r="B98" s="82" t="s">
        <v>539</v>
      </c>
      <c r="C98" s="83" t="s">
        <v>61</v>
      </c>
      <c r="D98" s="83" t="s">
        <v>28</v>
      </c>
      <c r="E98" s="41" t="s">
        <v>705</v>
      </c>
      <c r="F98" s="76">
        <f t="shared" si="3"/>
        <v>2500</v>
      </c>
      <c r="G98" s="76" t="str">
        <f t="shared" si="4"/>
        <v>500</v>
      </c>
      <c r="H98" s="90"/>
      <c r="I98" t="str">
        <f t="shared" si="5"/>
        <v>"Eau bénite (flasque)": {
 "Name" : "Eau bénite (flasque)",
 "OV" : "Holy Water",
 "Category": "VARIOUS",
 "Weight" : 500,
 "Price" : 2500
  }</v>
      </c>
    </row>
    <row r="99" spans="1:9">
      <c r="A99" s="80" t="s">
        <v>540</v>
      </c>
      <c r="B99" s="80" t="s">
        <v>541</v>
      </c>
      <c r="C99" s="81" t="s">
        <v>34</v>
      </c>
      <c r="D99" s="81" t="s">
        <v>526</v>
      </c>
      <c r="E99" s="41" t="s">
        <v>705</v>
      </c>
      <c r="F99" s="76">
        <f t="shared" si="3"/>
        <v>10</v>
      </c>
      <c r="G99" s="76">
        <f t="shared" si="4"/>
        <v>12500</v>
      </c>
      <c r="H99" s="90"/>
      <c r="I99" t="str">
        <f t="shared" si="5"/>
        <v>"Échelle (3 m)": {
 "Name" : "Échelle (3 m)",
 "OV" : "Ladder",
 "Category": "VARIOUS",
 "Weight" : 12500,
 "Price" : 10
  }</v>
      </c>
    </row>
    <row r="100" spans="1:9">
      <c r="A100" s="82" t="s">
        <v>542</v>
      </c>
      <c r="B100" s="82" t="s">
        <v>543</v>
      </c>
      <c r="C100" s="83" t="s">
        <v>84</v>
      </c>
      <c r="D100" s="92" t="s">
        <v>298</v>
      </c>
      <c r="E100" s="41" t="s">
        <v>705</v>
      </c>
      <c r="F100" s="76">
        <f t="shared" si="3"/>
        <v>1000</v>
      </c>
      <c r="G100" s="76" t="str">
        <f t="shared" si="4"/>
        <v>0</v>
      </c>
      <c r="H100" s="90"/>
      <c r="I100" t="str">
        <f t="shared" si="5"/>
        <v>"Encre (bouteille de 30 ml)": {
 "Name" : "Encre (bouteille de 30 ml)",
 "OV" : "Ink",
 "Category": "VARIOUS",
 "Weight" : 0,
 "Price" : 1000
  }</v>
      </c>
    </row>
    <row r="101" spans="1:9">
      <c r="A101" s="80" t="s">
        <v>544</v>
      </c>
      <c r="B101" s="80" t="s">
        <v>545</v>
      </c>
      <c r="C101" s="81" t="s">
        <v>61</v>
      </c>
      <c r="D101" s="81" t="s">
        <v>358</v>
      </c>
      <c r="E101" s="41" t="s">
        <v>705</v>
      </c>
      <c r="F101" s="76">
        <f t="shared" si="3"/>
        <v>2500</v>
      </c>
      <c r="G101" s="76">
        <f t="shared" si="4"/>
        <v>6000</v>
      </c>
      <c r="H101" s="90"/>
      <c r="I101" t="str">
        <f t="shared" si="5"/>
        <v>"Équipement d’escalade": {
 "Name" : "Équipement d’escalade",
 "OV" : "Climber’s Kit",
 "Category": "VARIOUS",
 "Weight" : 6000,
 "Price" : 2500
  }</v>
      </c>
    </row>
    <row r="102" spans="1:9">
      <c r="A102" s="82" t="s">
        <v>546</v>
      </c>
      <c r="B102" s="82" t="s">
        <v>547</v>
      </c>
      <c r="C102" s="83" t="s">
        <v>46</v>
      </c>
      <c r="D102" s="83" t="s">
        <v>28</v>
      </c>
      <c r="E102" s="41" t="s">
        <v>705</v>
      </c>
      <c r="F102" s="76">
        <f t="shared" si="3"/>
        <v>100</v>
      </c>
      <c r="G102" s="76" t="str">
        <f t="shared" si="4"/>
        <v>500</v>
      </c>
      <c r="H102" s="90"/>
      <c r="I102" t="str">
        <f t="shared" si="5"/>
        <v>"Étui à carreaux": {
 "Name" : "Étui à carreaux",
 "OV" : "Case, Crossbow Bolt",
 "Category": "VARIOUS",
 "Weight" : 500,
 "Price" : 100
  }</v>
      </c>
    </row>
    <row r="103" spans="1:9">
      <c r="A103" s="80" t="s">
        <v>548</v>
      </c>
      <c r="B103" s="80" t="s">
        <v>549</v>
      </c>
      <c r="C103" s="81" t="s">
        <v>46</v>
      </c>
      <c r="D103" s="81" t="s">
        <v>28</v>
      </c>
      <c r="E103" s="41" t="s">
        <v>705</v>
      </c>
      <c r="F103" s="76">
        <f t="shared" si="3"/>
        <v>100</v>
      </c>
      <c r="G103" s="76" t="str">
        <f t="shared" si="4"/>
        <v>500</v>
      </c>
      <c r="H103" s="90"/>
      <c r="I103" t="str">
        <f t="shared" si="5"/>
        <v>"Étui à cartes ou parchemins": {
 "Name" : "Étui à cartes ou parchemins",
 "OV" : "Case, Map or Scroll",
 "Category": "VARIOUS",
 "Weight" : 500,
 "Price" : 100
  }</v>
      </c>
    </row>
    <row r="104" spans="1:9">
      <c r="A104" s="82" t="s">
        <v>550</v>
      </c>
      <c r="B104" s="82" t="s">
        <v>551</v>
      </c>
      <c r="C104" s="83" t="s">
        <v>81</v>
      </c>
      <c r="D104" s="83" t="s">
        <v>28</v>
      </c>
      <c r="E104" s="41" t="s">
        <v>705</v>
      </c>
      <c r="F104" s="76">
        <f t="shared" si="3"/>
        <v>5000</v>
      </c>
      <c r="G104" s="76" t="str">
        <f t="shared" si="4"/>
        <v>500</v>
      </c>
      <c r="H104" s="90"/>
      <c r="I104" t="str">
        <f t="shared" si="5"/>
        <v>"Feu grégeois (flasque)": {
 "Name" : "Feu grégeois (flasque)",
 "OV" : "Alchemist’s Fire",
 "Category": "VARIOUS",
 "Weight" : 500,
 "Price" : 5000
  }</v>
      </c>
    </row>
    <row r="105" spans="1:9">
      <c r="A105" s="80" t="s">
        <v>552</v>
      </c>
      <c r="B105" s="80" t="s">
        <v>553</v>
      </c>
      <c r="C105" s="81" t="s">
        <v>46</v>
      </c>
      <c r="D105" s="93" t="s">
        <v>298</v>
      </c>
      <c r="E105" s="41" t="s">
        <v>705</v>
      </c>
      <c r="F105" s="76">
        <f t="shared" si="3"/>
        <v>100</v>
      </c>
      <c r="G105" s="76" t="str">
        <f t="shared" si="4"/>
        <v>0</v>
      </c>
      <c r="H105" s="90"/>
      <c r="I105" t="str">
        <f t="shared" si="5"/>
        <v>"Fiole (10 cl)": {
 "Name" : "Fiole (10 cl)",
 "OV" : "Vial",
 "Category": "VARIOUS",
 "Weight" : 0,
 "Price" : 100
  }</v>
      </c>
    </row>
    <row r="106" spans="1:9">
      <c r="A106" s="82" t="s">
        <v>554</v>
      </c>
      <c r="B106" s="82" t="s">
        <v>555</v>
      </c>
      <c r="C106" s="83" t="s">
        <v>537</v>
      </c>
      <c r="D106" s="83" t="s">
        <v>28</v>
      </c>
      <c r="E106" s="41" t="s">
        <v>705</v>
      </c>
      <c r="F106" s="76">
        <f t="shared" si="3"/>
        <v>2</v>
      </c>
      <c r="G106" s="76" t="str">
        <f t="shared" si="4"/>
        <v>500</v>
      </c>
      <c r="H106" s="90"/>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E32" activePane="bottomRight" state="frozenSplit"/>
      <selection pane="topRight" activeCell="E1" sqref="E1"/>
      <selection pane="bottomLeft" activeCell="A12" sqref="A12"/>
      <selection pane="bottomRight" activeCell="B36" sqref="B36"/>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28" customWidth="1"/>
    <col min="12" max="12" width="8.140625" customWidth="1"/>
  </cols>
  <sheetData>
    <row r="1" spans="1:13">
      <c r="A1" s="157" t="s">
        <v>1071</v>
      </c>
      <c r="B1" s="157" t="s">
        <v>1069</v>
      </c>
      <c r="C1" s="157" t="s">
        <v>1070</v>
      </c>
      <c r="D1" s="157" t="s">
        <v>15</v>
      </c>
      <c r="E1" s="157" t="s">
        <v>1072</v>
      </c>
      <c r="F1" s="157" t="s">
        <v>1073</v>
      </c>
      <c r="G1" s="157" t="s">
        <v>1074</v>
      </c>
      <c r="H1" s="157" t="s">
        <v>1075</v>
      </c>
      <c r="I1" s="157" t="s">
        <v>1076</v>
      </c>
      <c r="J1" s="157" t="s">
        <v>1077</v>
      </c>
      <c r="K1" s="227" t="s">
        <v>13</v>
      </c>
      <c r="M1" s="156"/>
    </row>
    <row r="2" spans="1:13">
      <c r="A2">
        <v>0</v>
      </c>
      <c r="B2" t="s">
        <v>1108</v>
      </c>
      <c r="D2" t="s">
        <v>1109</v>
      </c>
      <c r="E2" t="s">
        <v>2886</v>
      </c>
      <c r="F2" t="s">
        <v>1087</v>
      </c>
      <c r="G2" t="s">
        <v>1074</v>
      </c>
      <c r="I2" t="s">
        <v>1111</v>
      </c>
      <c r="J2" t="s">
        <v>1112</v>
      </c>
      <c r="K2" s="228" t="s">
        <v>3924</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1171</v>
      </c>
      <c r="C3" t="s">
        <v>1172</v>
      </c>
      <c r="D3" t="s">
        <v>1173</v>
      </c>
      <c r="E3" t="s">
        <v>2889</v>
      </c>
      <c r="F3" t="s">
        <v>1087</v>
      </c>
      <c r="I3" t="s">
        <v>1174</v>
      </c>
      <c r="J3" t="s">
        <v>1089</v>
      </c>
      <c r="K3" s="228" t="s">
        <v>3925</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1178</v>
      </c>
      <c r="D4" t="s">
        <v>1179</v>
      </c>
      <c r="E4" t="s">
        <v>1180</v>
      </c>
      <c r="F4" t="s">
        <v>1087</v>
      </c>
      <c r="G4" t="s">
        <v>1074</v>
      </c>
      <c r="I4" t="s">
        <v>1181</v>
      </c>
      <c r="J4" t="s">
        <v>1089</v>
      </c>
      <c r="K4" s="228" t="s">
        <v>2929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1378</v>
      </c>
      <c r="D5" t="s">
        <v>1379</v>
      </c>
      <c r="E5" t="s">
        <v>1122</v>
      </c>
      <c r="F5" t="s">
        <v>1087</v>
      </c>
      <c r="I5" t="s">
        <v>1380</v>
      </c>
      <c r="J5" t="s">
        <v>1089</v>
      </c>
      <c r="K5" s="228" t="s">
        <v>3926</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1396</v>
      </c>
      <c r="D6" t="s">
        <v>1397</v>
      </c>
      <c r="E6" t="s">
        <v>1086</v>
      </c>
      <c r="F6" t="s">
        <v>1087</v>
      </c>
      <c r="I6" t="s">
        <v>1398</v>
      </c>
      <c r="J6" t="s">
        <v>1083</v>
      </c>
      <c r="K6" s="228" t="s">
        <v>3927</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1420</v>
      </c>
      <c r="C7" t="s">
        <v>1421</v>
      </c>
      <c r="D7" t="s">
        <v>1422</v>
      </c>
      <c r="E7" t="s">
        <v>1180</v>
      </c>
      <c r="F7" t="s">
        <v>1087</v>
      </c>
      <c r="G7" t="s">
        <v>1074</v>
      </c>
      <c r="I7" t="s">
        <v>1423</v>
      </c>
      <c r="J7" t="s">
        <v>1089</v>
      </c>
      <c r="K7" s="228" t="s">
        <v>3924</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1424</v>
      </c>
      <c r="D8" t="s">
        <v>1425</v>
      </c>
      <c r="E8" t="s">
        <v>1156</v>
      </c>
      <c r="F8" t="s">
        <v>1087</v>
      </c>
      <c r="I8" t="s">
        <v>1426</v>
      </c>
      <c r="J8" t="s">
        <v>1083</v>
      </c>
      <c r="K8" s="228" t="s">
        <v>3928</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1466</v>
      </c>
      <c r="C9" t="s">
        <v>1467</v>
      </c>
      <c r="D9" t="s">
        <v>1468</v>
      </c>
      <c r="E9" t="s">
        <v>1156</v>
      </c>
      <c r="F9" t="s">
        <v>1087</v>
      </c>
      <c r="I9" t="s">
        <v>1469</v>
      </c>
      <c r="J9" t="s">
        <v>1089</v>
      </c>
      <c r="K9" s="228" t="s">
        <v>2956</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1538</v>
      </c>
      <c r="D10" t="s">
        <v>1539</v>
      </c>
      <c r="E10" t="s">
        <v>1086</v>
      </c>
      <c r="F10" t="s">
        <v>1087</v>
      </c>
      <c r="I10" t="s">
        <v>1540</v>
      </c>
      <c r="J10" t="s">
        <v>1089</v>
      </c>
      <c r="K10" s="228" t="s">
        <v>2930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1564</v>
      </c>
      <c r="D11" t="s">
        <v>1565</v>
      </c>
      <c r="E11" t="s">
        <v>1099</v>
      </c>
      <c r="F11" t="s">
        <v>1087</v>
      </c>
      <c r="G11" t="s">
        <v>1074</v>
      </c>
      <c r="I11" t="s">
        <v>1566</v>
      </c>
      <c r="J11" t="s">
        <v>1083</v>
      </c>
      <c r="K11" s="228" t="s">
        <v>3929</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1610</v>
      </c>
      <c r="D12" t="s">
        <v>1611</v>
      </c>
      <c r="E12" t="s">
        <v>1099</v>
      </c>
      <c r="F12" t="s">
        <v>1087</v>
      </c>
      <c r="I12" t="s">
        <v>1612</v>
      </c>
      <c r="J12" t="s">
        <v>1613</v>
      </c>
      <c r="K12" s="228" t="s">
        <v>3926</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1624</v>
      </c>
      <c r="C13" t="s">
        <v>1625</v>
      </c>
      <c r="D13" t="s">
        <v>1626</v>
      </c>
      <c r="E13" t="s">
        <v>1086</v>
      </c>
      <c r="F13" t="s">
        <v>1087</v>
      </c>
      <c r="I13" t="s">
        <v>1627</v>
      </c>
      <c r="J13" t="s">
        <v>1083</v>
      </c>
      <c r="K13" s="228" t="s">
        <v>3927</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1617</v>
      </c>
      <c r="C14" t="s">
        <v>1618</v>
      </c>
      <c r="D14" t="s">
        <v>1619</v>
      </c>
      <c r="E14" t="s">
        <v>1086</v>
      </c>
      <c r="F14" t="s">
        <v>1087</v>
      </c>
      <c r="I14" t="s">
        <v>1620</v>
      </c>
      <c r="J14" t="s">
        <v>1083</v>
      </c>
      <c r="K14" s="228" t="s">
        <v>3927</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1648</v>
      </c>
      <c r="D15" t="s">
        <v>1649</v>
      </c>
      <c r="E15" t="s">
        <v>1156</v>
      </c>
      <c r="F15" t="s">
        <v>1087</v>
      </c>
      <c r="I15" t="s">
        <v>1650</v>
      </c>
      <c r="J15" t="s">
        <v>1089</v>
      </c>
      <c r="K15" s="228" t="s">
        <v>2925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1697</v>
      </c>
      <c r="D16" t="s">
        <v>1698</v>
      </c>
      <c r="E16" t="s">
        <v>1086</v>
      </c>
      <c r="F16" t="s">
        <v>1087</v>
      </c>
      <c r="I16" t="s">
        <v>1699</v>
      </c>
      <c r="J16" t="s">
        <v>1112</v>
      </c>
      <c r="K16" s="228" t="s">
        <v>2930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1700</v>
      </c>
      <c r="C17" t="s">
        <v>1701</v>
      </c>
      <c r="D17" t="s">
        <v>1702</v>
      </c>
      <c r="E17" t="s">
        <v>1156</v>
      </c>
      <c r="F17" t="s">
        <v>1087</v>
      </c>
      <c r="I17" t="s">
        <v>1703</v>
      </c>
      <c r="J17" t="s">
        <v>1613</v>
      </c>
      <c r="K17" s="228" t="s">
        <v>3926</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1733</v>
      </c>
      <c r="D18" t="s">
        <v>1734</v>
      </c>
      <c r="E18" t="s">
        <v>1156</v>
      </c>
      <c r="F18" t="s">
        <v>1087</v>
      </c>
      <c r="I18" t="s">
        <v>1735</v>
      </c>
      <c r="J18" t="s">
        <v>1083</v>
      </c>
      <c r="K18" s="228" t="s">
        <v>3930</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1736</v>
      </c>
      <c r="C19" t="s">
        <v>1737</v>
      </c>
      <c r="D19" t="s">
        <v>1738</v>
      </c>
      <c r="E19" t="s">
        <v>1122</v>
      </c>
      <c r="F19" t="s">
        <v>1087</v>
      </c>
      <c r="I19" t="s">
        <v>1739</v>
      </c>
      <c r="J19" t="s">
        <v>1083</v>
      </c>
      <c r="K19" s="228" t="s">
        <v>3931</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1746</v>
      </c>
      <c r="D20" t="s">
        <v>1747</v>
      </c>
      <c r="E20" t="s">
        <v>1086</v>
      </c>
      <c r="F20" t="s">
        <v>1152</v>
      </c>
      <c r="I20" t="s">
        <v>1748</v>
      </c>
      <c r="J20" t="s">
        <v>1089</v>
      </c>
      <c r="K20" s="228" t="s">
        <v>2930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1776</v>
      </c>
      <c r="D21" t="s">
        <v>1777</v>
      </c>
      <c r="E21" t="s">
        <v>1129</v>
      </c>
      <c r="F21" t="s">
        <v>1087</v>
      </c>
      <c r="I21" t="s">
        <v>1778</v>
      </c>
      <c r="J21" t="s">
        <v>1089</v>
      </c>
      <c r="K21" s="228" t="s">
        <v>3924</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1800</v>
      </c>
      <c r="D22" t="s">
        <v>1800</v>
      </c>
      <c r="E22" t="s">
        <v>1099</v>
      </c>
      <c r="F22" t="s">
        <v>1087</v>
      </c>
      <c r="I22" t="s">
        <v>1801</v>
      </c>
      <c r="J22" t="s">
        <v>1083</v>
      </c>
      <c r="K22" s="228" t="s">
        <v>3929</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1867</v>
      </c>
      <c r="D23" t="s">
        <v>1868</v>
      </c>
      <c r="E23" t="s">
        <v>1156</v>
      </c>
      <c r="F23" t="s">
        <v>1087</v>
      </c>
      <c r="I23" t="s">
        <v>1869</v>
      </c>
      <c r="J23" t="s">
        <v>1613</v>
      </c>
      <c r="K23" s="228" t="s">
        <v>3926</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1876</v>
      </c>
      <c r="D24" t="s">
        <v>1877</v>
      </c>
      <c r="E24" t="s">
        <v>1156</v>
      </c>
      <c r="F24" t="s">
        <v>1087</v>
      </c>
      <c r="I24" t="s">
        <v>1878</v>
      </c>
      <c r="J24" t="s">
        <v>1613</v>
      </c>
      <c r="K24" s="228" t="s">
        <v>3926</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1925</v>
      </c>
      <c r="D25" t="s">
        <v>1926</v>
      </c>
      <c r="E25" t="s">
        <v>1156</v>
      </c>
      <c r="F25" t="s">
        <v>1087</v>
      </c>
      <c r="I25" t="s">
        <v>1927</v>
      </c>
      <c r="J25" t="s">
        <v>1089</v>
      </c>
      <c r="K25" s="228" t="s">
        <v>3932</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1931</v>
      </c>
      <c r="D26" t="s">
        <v>1932</v>
      </c>
      <c r="E26" t="s">
        <v>1156</v>
      </c>
      <c r="F26" t="s">
        <v>1087</v>
      </c>
      <c r="G26" t="s">
        <v>1074</v>
      </c>
      <c r="I26" t="s">
        <v>1933</v>
      </c>
      <c r="J26" t="s">
        <v>1089</v>
      </c>
      <c r="K26" s="228" t="s">
        <v>3933</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1940</v>
      </c>
      <c r="C27" t="s">
        <v>1941</v>
      </c>
      <c r="D27" t="s">
        <v>1942</v>
      </c>
      <c r="E27" t="s">
        <v>1099</v>
      </c>
      <c r="F27" t="s">
        <v>1087</v>
      </c>
      <c r="I27" t="s">
        <v>1943</v>
      </c>
      <c r="J27" t="s">
        <v>1089</v>
      </c>
      <c r="K27" s="228" t="s">
        <v>3924</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1969</v>
      </c>
      <c r="D28" t="s">
        <v>1969</v>
      </c>
      <c r="E28" t="s">
        <v>1086</v>
      </c>
      <c r="F28" t="s">
        <v>1087</v>
      </c>
      <c r="I28" t="s">
        <v>1970</v>
      </c>
      <c r="J28" t="s">
        <v>1089</v>
      </c>
      <c r="K28" s="228" t="s">
        <v>3933</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2008</v>
      </c>
      <c r="D29" t="s">
        <v>2009</v>
      </c>
      <c r="E29" t="s">
        <v>1110</v>
      </c>
      <c r="F29" t="s">
        <v>1087</v>
      </c>
      <c r="I29" t="s">
        <v>2010</v>
      </c>
      <c r="J29" t="s">
        <v>1089</v>
      </c>
      <c r="K29" s="228" t="s">
        <v>2924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2033</v>
      </c>
      <c r="D30" t="s">
        <v>2034</v>
      </c>
      <c r="E30" t="s">
        <v>1156</v>
      </c>
      <c r="F30" t="s">
        <v>1087</v>
      </c>
      <c r="I30" t="s">
        <v>2035</v>
      </c>
      <c r="J30" t="s">
        <v>1083</v>
      </c>
      <c r="K30" s="228" t="s">
        <v>2925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2158</v>
      </c>
      <c r="D31" t="s">
        <v>2159</v>
      </c>
      <c r="E31" t="s">
        <v>1086</v>
      </c>
      <c r="F31" t="s">
        <v>1152</v>
      </c>
      <c r="I31" t="s">
        <v>2160</v>
      </c>
      <c r="J31" t="s">
        <v>1083</v>
      </c>
      <c r="K31" s="228" t="s">
        <v>2957</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2161</v>
      </c>
      <c r="D32" t="s">
        <v>2162</v>
      </c>
      <c r="E32" t="s">
        <v>1156</v>
      </c>
      <c r="F32" t="s">
        <v>1087</v>
      </c>
      <c r="I32" t="s">
        <v>2163</v>
      </c>
      <c r="J32" t="s">
        <v>1089</v>
      </c>
      <c r="K32" s="228" t="s">
        <v>3925</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2183</v>
      </c>
      <c r="D33" t="s">
        <v>2183</v>
      </c>
      <c r="E33" t="s">
        <v>1086</v>
      </c>
      <c r="F33" t="s">
        <v>1087</v>
      </c>
      <c r="I33" t="s">
        <v>2184</v>
      </c>
      <c r="J33" t="s">
        <v>1089</v>
      </c>
      <c r="K33" s="228" t="s">
        <v>3924</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2196</v>
      </c>
      <c r="C34" t="s">
        <v>2197</v>
      </c>
      <c r="D34" t="s">
        <v>2198</v>
      </c>
      <c r="E34" t="s">
        <v>1099</v>
      </c>
      <c r="F34" t="s">
        <v>1087</v>
      </c>
      <c r="I34" t="s">
        <v>2199</v>
      </c>
      <c r="J34" t="s">
        <v>1089</v>
      </c>
      <c r="K34" s="228" t="s">
        <v>2930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2219</v>
      </c>
      <c r="D35" t="s">
        <v>2220</v>
      </c>
      <c r="E35" t="s">
        <v>1080</v>
      </c>
      <c r="F35" t="s">
        <v>1087</v>
      </c>
      <c r="I35" t="s">
        <v>2221</v>
      </c>
      <c r="J35" t="s">
        <v>1112</v>
      </c>
      <c r="K35" s="228" t="s">
        <v>3924</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2239</v>
      </c>
      <c r="D36" t="s">
        <v>2240</v>
      </c>
      <c r="E36" t="s">
        <v>1086</v>
      </c>
      <c r="F36" t="s">
        <v>1087</v>
      </c>
      <c r="I36" t="s">
        <v>2241</v>
      </c>
      <c r="J36" t="s">
        <v>1083</v>
      </c>
      <c r="K36" s="228" t="s">
        <v>3927</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2252</v>
      </c>
      <c r="D37" t="s">
        <v>2253</v>
      </c>
      <c r="E37" t="s">
        <v>1156</v>
      </c>
      <c r="F37" t="s">
        <v>1087</v>
      </c>
      <c r="I37" t="s">
        <v>2254</v>
      </c>
      <c r="J37" t="s">
        <v>1089</v>
      </c>
      <c r="K37" s="228" t="s">
        <v>3925</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2284</v>
      </c>
      <c r="D38" t="s">
        <v>2285</v>
      </c>
      <c r="E38" t="s">
        <v>1086</v>
      </c>
      <c r="F38" t="s">
        <v>1095</v>
      </c>
      <c r="I38" t="s">
        <v>2286</v>
      </c>
      <c r="J38" t="s">
        <v>1089</v>
      </c>
      <c r="K38" s="228" t="s">
        <v>3934</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2295</v>
      </c>
      <c r="D39" t="s">
        <v>2296</v>
      </c>
      <c r="E39" t="s">
        <v>1080</v>
      </c>
      <c r="F39" t="s">
        <v>1087</v>
      </c>
      <c r="G39" t="s">
        <v>1074</v>
      </c>
      <c r="I39" t="s">
        <v>2297</v>
      </c>
      <c r="J39" t="s">
        <v>1089</v>
      </c>
      <c r="K39" s="228" t="s">
        <v>2929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2342</v>
      </c>
      <c r="D40" t="s">
        <v>2343</v>
      </c>
      <c r="E40" t="s">
        <v>1086</v>
      </c>
      <c r="F40" t="s">
        <v>1087</v>
      </c>
      <c r="I40" t="s">
        <v>2344</v>
      </c>
      <c r="J40" t="s">
        <v>1083</v>
      </c>
      <c r="K40" s="228" t="s">
        <v>2930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2416</v>
      </c>
      <c r="C41" t="s">
        <v>2417</v>
      </c>
      <c r="D41" t="s">
        <v>2418</v>
      </c>
      <c r="E41" t="s">
        <v>1122</v>
      </c>
      <c r="F41" t="s">
        <v>1087</v>
      </c>
      <c r="I41" t="s">
        <v>2419</v>
      </c>
      <c r="J41" t="s">
        <v>1089</v>
      </c>
      <c r="K41" s="228" t="s">
        <v>2925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2475</v>
      </c>
      <c r="D42" t="s">
        <v>2476</v>
      </c>
      <c r="E42" t="s">
        <v>1086</v>
      </c>
      <c r="F42" t="s">
        <v>1087</v>
      </c>
      <c r="I42" t="s">
        <v>2477</v>
      </c>
      <c r="J42" t="s">
        <v>1089</v>
      </c>
      <c r="K42" s="228" t="s">
        <v>2925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2491</v>
      </c>
      <c r="D43" t="s">
        <v>2492</v>
      </c>
      <c r="E43" t="s">
        <v>1156</v>
      </c>
      <c r="F43" t="s">
        <v>1087</v>
      </c>
      <c r="I43" t="s">
        <v>2493</v>
      </c>
      <c r="J43" t="s">
        <v>1089</v>
      </c>
      <c r="K43" s="228" t="s">
        <v>3925</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2519</v>
      </c>
      <c r="C44" t="s">
        <v>2520</v>
      </c>
      <c r="D44" t="s">
        <v>2521</v>
      </c>
      <c r="E44" t="s">
        <v>1099</v>
      </c>
      <c r="F44" t="s">
        <v>1087</v>
      </c>
      <c r="I44" t="s">
        <v>2522</v>
      </c>
      <c r="J44" t="s">
        <v>1089</v>
      </c>
      <c r="K44" s="228" t="s">
        <v>3929</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1078</v>
      </c>
      <c r="D45" t="s">
        <v>1079</v>
      </c>
      <c r="E45" t="s">
        <v>1080</v>
      </c>
      <c r="F45" t="s">
        <v>1081</v>
      </c>
      <c r="I45" t="s">
        <v>1082</v>
      </c>
      <c r="J45" t="s">
        <v>1083</v>
      </c>
      <c r="K45" s="228" t="s">
        <v>3935</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1093</v>
      </c>
      <c r="D46" t="s">
        <v>1094</v>
      </c>
      <c r="E46" t="s">
        <v>1080</v>
      </c>
      <c r="F46" t="s">
        <v>1095</v>
      </c>
      <c r="H46" t="s">
        <v>1075</v>
      </c>
      <c r="I46" t="s">
        <v>1096</v>
      </c>
      <c r="J46" t="s">
        <v>1089</v>
      </c>
      <c r="K46" s="228" t="s">
        <v>3935</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1113</v>
      </c>
      <c r="D47" t="s">
        <v>1114</v>
      </c>
      <c r="E47" t="s">
        <v>1110</v>
      </c>
      <c r="F47" t="s">
        <v>1087</v>
      </c>
      <c r="I47" t="s">
        <v>1115</v>
      </c>
      <c r="J47" t="s">
        <v>1089</v>
      </c>
      <c r="K47" s="228" t="s">
        <v>2944</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1131</v>
      </c>
      <c r="D48" t="s">
        <v>1132</v>
      </c>
      <c r="E48" t="s">
        <v>1099</v>
      </c>
      <c r="F48" t="s">
        <v>1133</v>
      </c>
      <c r="H48" t="s">
        <v>1075</v>
      </c>
      <c r="I48" t="s">
        <v>1134</v>
      </c>
      <c r="J48" t="s">
        <v>1089</v>
      </c>
      <c r="K48" s="228" t="s">
        <v>3936</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1161</v>
      </c>
      <c r="D49" t="s">
        <v>1162</v>
      </c>
      <c r="E49" t="s">
        <v>1080</v>
      </c>
      <c r="F49" t="s">
        <v>1087</v>
      </c>
      <c r="I49" t="s">
        <v>1163</v>
      </c>
      <c r="J49" t="s">
        <v>1112</v>
      </c>
      <c r="K49" s="228" t="s">
        <v>2956</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1164</v>
      </c>
      <c r="C50" t="s">
        <v>1165</v>
      </c>
      <c r="D50" t="s">
        <v>1166</v>
      </c>
      <c r="E50" t="s">
        <v>1080</v>
      </c>
      <c r="F50" t="s">
        <v>1087</v>
      </c>
      <c r="I50" t="s">
        <v>1167</v>
      </c>
      <c r="J50" t="s">
        <v>1089</v>
      </c>
      <c r="K50" s="228" t="s">
        <v>3925</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1212</v>
      </c>
      <c r="D51" t="s">
        <v>1213</v>
      </c>
      <c r="E51" t="s">
        <v>1086</v>
      </c>
      <c r="F51" t="s">
        <v>1087</v>
      </c>
      <c r="I51" t="s">
        <v>1214</v>
      </c>
      <c r="J51" t="s">
        <v>1089</v>
      </c>
      <c r="K51" s="228" t="s">
        <v>2945</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1221</v>
      </c>
      <c r="D52" t="s">
        <v>1222</v>
      </c>
      <c r="E52" t="s">
        <v>1110</v>
      </c>
      <c r="F52" t="s">
        <v>1087</v>
      </c>
      <c r="G52" t="s">
        <v>1074</v>
      </c>
      <c r="I52" t="s">
        <v>1223</v>
      </c>
      <c r="J52" t="s">
        <v>1089</v>
      </c>
      <c r="K52" s="228" t="s">
        <v>2938</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1224</v>
      </c>
      <c r="D53" t="s">
        <v>1225</v>
      </c>
      <c r="E53" t="s">
        <v>1122</v>
      </c>
      <c r="F53" t="s">
        <v>1087</v>
      </c>
      <c r="I53" t="s">
        <v>1226</v>
      </c>
      <c r="J53" t="s">
        <v>1089</v>
      </c>
      <c r="K53" s="228" t="s">
        <v>2925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386</v>
      </c>
      <c r="D54" t="s">
        <v>388</v>
      </c>
      <c r="E54" t="s">
        <v>1080</v>
      </c>
      <c r="F54" t="s">
        <v>1081</v>
      </c>
      <c r="I54" t="s">
        <v>1233</v>
      </c>
      <c r="J54" t="s">
        <v>1089</v>
      </c>
      <c r="K54" s="228" t="s">
        <v>3925</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1237</v>
      </c>
      <c r="D55" t="s">
        <v>1238</v>
      </c>
      <c r="E55" t="s">
        <v>1080</v>
      </c>
      <c r="F55" t="s">
        <v>1152</v>
      </c>
      <c r="G55" t="s">
        <v>1074</v>
      </c>
      <c r="I55" t="s">
        <v>1239</v>
      </c>
      <c r="J55" t="s">
        <v>1089</v>
      </c>
      <c r="K55" s="228" t="s">
        <v>2938</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1260</v>
      </c>
      <c r="D56" t="s">
        <v>1261</v>
      </c>
      <c r="E56" t="s">
        <v>1086</v>
      </c>
      <c r="F56" t="s">
        <v>1087</v>
      </c>
      <c r="I56" t="s">
        <v>1262</v>
      </c>
      <c r="J56" t="s">
        <v>1083</v>
      </c>
      <c r="K56" s="228" t="s">
        <v>3925</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1277</v>
      </c>
      <c r="D57" t="s">
        <v>1278</v>
      </c>
      <c r="E57" t="s">
        <v>1080</v>
      </c>
      <c r="F57" t="s">
        <v>1133</v>
      </c>
      <c r="H57" t="s">
        <v>1075</v>
      </c>
      <c r="I57" t="s">
        <v>1279</v>
      </c>
      <c r="J57" t="s">
        <v>1083</v>
      </c>
      <c r="K57" s="228" t="s">
        <v>2938</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1295</v>
      </c>
      <c r="D58" t="s">
        <v>1296</v>
      </c>
      <c r="E58" t="s">
        <v>1110</v>
      </c>
      <c r="F58" t="s">
        <v>1087</v>
      </c>
      <c r="I58" t="s">
        <v>1297</v>
      </c>
      <c r="J58" t="s">
        <v>1089</v>
      </c>
      <c r="K58" s="228" t="s">
        <v>3928</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1298</v>
      </c>
      <c r="C59" t="s">
        <v>1299</v>
      </c>
      <c r="D59" t="s">
        <v>1300</v>
      </c>
      <c r="E59" t="s">
        <v>1156</v>
      </c>
      <c r="F59" t="s">
        <v>1152</v>
      </c>
      <c r="G59" t="s">
        <v>1074</v>
      </c>
      <c r="I59" t="s">
        <v>1301</v>
      </c>
      <c r="J59" t="s">
        <v>1149</v>
      </c>
      <c r="K59" s="228" t="s">
        <v>2939</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1310</v>
      </c>
      <c r="C60" t="s">
        <v>1311</v>
      </c>
      <c r="D60" t="s">
        <v>1312</v>
      </c>
      <c r="E60" t="s">
        <v>1156</v>
      </c>
      <c r="F60" t="s">
        <v>1152</v>
      </c>
      <c r="G60" t="s">
        <v>1074</v>
      </c>
      <c r="I60" t="s">
        <v>1313</v>
      </c>
      <c r="J60" t="s">
        <v>1149</v>
      </c>
      <c r="K60" s="228" t="s">
        <v>2939</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1322</v>
      </c>
      <c r="C61" t="s">
        <v>1323</v>
      </c>
      <c r="D61" t="s">
        <v>1324</v>
      </c>
      <c r="E61" t="s">
        <v>1156</v>
      </c>
      <c r="F61" t="s">
        <v>1152</v>
      </c>
      <c r="G61" t="s">
        <v>1074</v>
      </c>
      <c r="I61" t="s">
        <v>1325</v>
      </c>
      <c r="J61" t="s">
        <v>1149</v>
      </c>
      <c r="K61" s="228" t="s">
        <v>2939</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1339</v>
      </c>
      <c r="D62" t="s">
        <v>1340</v>
      </c>
      <c r="E62" t="s">
        <v>1080</v>
      </c>
      <c r="F62" t="s">
        <v>1095</v>
      </c>
      <c r="I62" t="s">
        <v>1341</v>
      </c>
      <c r="J62" t="s">
        <v>1083</v>
      </c>
      <c r="K62" s="228" t="s">
        <v>3937</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1349</v>
      </c>
      <c r="D63" t="s">
        <v>1350</v>
      </c>
      <c r="E63" t="s">
        <v>1180</v>
      </c>
      <c r="F63" t="s">
        <v>1087</v>
      </c>
      <c r="H63" t="s">
        <v>1075</v>
      </c>
      <c r="I63" t="s">
        <v>1351</v>
      </c>
      <c r="J63" t="s">
        <v>1089</v>
      </c>
      <c r="K63" s="228" t="s">
        <v>2944</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1364</v>
      </c>
      <c r="D64" t="s">
        <v>1365</v>
      </c>
      <c r="E64" t="s">
        <v>1180</v>
      </c>
      <c r="F64" t="s">
        <v>1087</v>
      </c>
      <c r="H64" t="s">
        <v>1075</v>
      </c>
      <c r="I64" t="s">
        <v>1366</v>
      </c>
      <c r="J64" t="s">
        <v>1089</v>
      </c>
      <c r="K64" s="228" t="s">
        <v>3924</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1417</v>
      </c>
      <c r="D65" t="s">
        <v>1418</v>
      </c>
      <c r="E65" t="s">
        <v>1129</v>
      </c>
      <c r="F65" t="s">
        <v>1087</v>
      </c>
      <c r="I65" t="s">
        <v>1419</v>
      </c>
      <c r="J65" t="s">
        <v>1089</v>
      </c>
      <c r="K65" s="228" t="s">
        <v>3925</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1433</v>
      </c>
      <c r="D66" t="s">
        <v>1434</v>
      </c>
      <c r="E66" t="s">
        <v>1099</v>
      </c>
      <c r="F66" t="s">
        <v>1087</v>
      </c>
      <c r="I66" t="s">
        <v>1435</v>
      </c>
      <c r="J66" t="s">
        <v>1083</v>
      </c>
      <c r="K66" s="228" t="s">
        <v>3927</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1448</v>
      </c>
      <c r="D67" t="s">
        <v>1449</v>
      </c>
      <c r="E67" t="s">
        <v>1086</v>
      </c>
      <c r="F67" t="s">
        <v>1087</v>
      </c>
      <c r="I67" t="s">
        <v>1450</v>
      </c>
      <c r="J67" t="s">
        <v>1089</v>
      </c>
      <c r="K67" s="228" t="s">
        <v>2929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1470</v>
      </c>
      <c r="D68" t="s">
        <v>1471</v>
      </c>
      <c r="E68" t="s">
        <v>1129</v>
      </c>
      <c r="F68" t="s">
        <v>1087</v>
      </c>
      <c r="I68" t="s">
        <v>1472</v>
      </c>
      <c r="J68" t="s">
        <v>1089</v>
      </c>
      <c r="K68" s="228" t="s">
        <v>3933</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1486</v>
      </c>
      <c r="D69" t="s">
        <v>1487</v>
      </c>
      <c r="E69" t="s">
        <v>1180</v>
      </c>
      <c r="F69" t="s">
        <v>1087</v>
      </c>
      <c r="G69" t="s">
        <v>1074</v>
      </c>
      <c r="H69" t="s">
        <v>1075</v>
      </c>
      <c r="I69" t="s">
        <v>1488</v>
      </c>
      <c r="J69" t="s">
        <v>1089</v>
      </c>
      <c r="K69" s="228" t="s">
        <v>3938</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1492</v>
      </c>
      <c r="D70" t="s">
        <v>1493</v>
      </c>
      <c r="E70" t="s">
        <v>1180</v>
      </c>
      <c r="F70" t="s">
        <v>1087</v>
      </c>
      <c r="G70" t="s">
        <v>1074</v>
      </c>
      <c r="I70" t="s">
        <v>1494</v>
      </c>
      <c r="J70" t="s">
        <v>1089</v>
      </c>
      <c r="K70" s="228" t="s">
        <v>2938</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1495</v>
      </c>
      <c r="D71" t="s">
        <v>1496</v>
      </c>
      <c r="E71" t="s">
        <v>1180</v>
      </c>
      <c r="F71" t="s">
        <v>1087</v>
      </c>
      <c r="G71" t="s">
        <v>1074</v>
      </c>
      <c r="H71" t="s">
        <v>1075</v>
      </c>
      <c r="I71" t="s">
        <v>1497</v>
      </c>
      <c r="J71" t="s">
        <v>1089</v>
      </c>
      <c r="K71" s="228" t="s">
        <v>2946</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1498</v>
      </c>
      <c r="D72" t="s">
        <v>1499</v>
      </c>
      <c r="E72" t="s">
        <v>1099</v>
      </c>
      <c r="F72" t="s">
        <v>1087</v>
      </c>
      <c r="H72" t="s">
        <v>1075</v>
      </c>
      <c r="I72" t="s">
        <v>1500</v>
      </c>
      <c r="J72" t="s">
        <v>1089</v>
      </c>
      <c r="K72" s="228" t="s">
        <v>3936</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1541</v>
      </c>
      <c r="D73" t="s">
        <v>1542</v>
      </c>
      <c r="E73" t="s">
        <v>1110</v>
      </c>
      <c r="F73" t="s">
        <v>1152</v>
      </c>
      <c r="G73" t="s">
        <v>1074</v>
      </c>
      <c r="I73" t="s">
        <v>1543</v>
      </c>
      <c r="J73" t="s">
        <v>1149</v>
      </c>
      <c r="K73" s="228" t="s">
        <v>2939</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1547</v>
      </c>
      <c r="D74" t="s">
        <v>1548</v>
      </c>
      <c r="E74" t="s">
        <v>1156</v>
      </c>
      <c r="F74" t="s">
        <v>1087</v>
      </c>
      <c r="I74" t="s">
        <v>1549</v>
      </c>
      <c r="J74" t="s">
        <v>1083</v>
      </c>
      <c r="K74" s="228" t="s">
        <v>2935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1550</v>
      </c>
      <c r="C75" t="s">
        <v>1551</v>
      </c>
      <c r="D75" t="s">
        <v>1552</v>
      </c>
      <c r="E75" t="s">
        <v>1156</v>
      </c>
      <c r="F75" t="s">
        <v>1087</v>
      </c>
      <c r="G75" t="s">
        <v>1074</v>
      </c>
      <c r="I75" t="s">
        <v>1553</v>
      </c>
      <c r="J75" t="s">
        <v>1112</v>
      </c>
      <c r="K75" s="228" t="s">
        <v>3926</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1554</v>
      </c>
      <c r="C76" t="s">
        <v>1555</v>
      </c>
      <c r="D76" t="s">
        <v>1556</v>
      </c>
      <c r="E76" t="s">
        <v>1156</v>
      </c>
      <c r="F76" t="s">
        <v>1087</v>
      </c>
      <c r="I76" t="s">
        <v>1557</v>
      </c>
      <c r="J76" t="s">
        <v>1089</v>
      </c>
      <c r="K76" s="228" t="s">
        <v>2925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1570</v>
      </c>
      <c r="D77" t="s">
        <v>1571</v>
      </c>
      <c r="E77" t="s">
        <v>1099</v>
      </c>
      <c r="F77" t="s">
        <v>1087</v>
      </c>
      <c r="G77" t="s">
        <v>1074</v>
      </c>
      <c r="I77" t="s">
        <v>1572</v>
      </c>
      <c r="J77" t="s">
        <v>1089</v>
      </c>
      <c r="K77" s="228" t="s">
        <v>2930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1632</v>
      </c>
      <c r="D78" t="s">
        <v>1633</v>
      </c>
      <c r="E78" t="s">
        <v>1156</v>
      </c>
      <c r="F78" t="s">
        <v>1152</v>
      </c>
      <c r="G78" t="s">
        <v>1074</v>
      </c>
      <c r="I78" t="s">
        <v>1634</v>
      </c>
      <c r="J78" t="s">
        <v>1089</v>
      </c>
      <c r="K78" s="228" t="s">
        <v>2939</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1638</v>
      </c>
      <c r="C79" t="s">
        <v>1639</v>
      </c>
      <c r="D79" t="s">
        <v>1640</v>
      </c>
      <c r="E79" t="s">
        <v>1086</v>
      </c>
      <c r="F79" t="s">
        <v>1081</v>
      </c>
      <c r="I79" t="s">
        <v>1641</v>
      </c>
      <c r="J79" t="s">
        <v>1089</v>
      </c>
      <c r="K79" s="228" t="s">
        <v>3933</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1651</v>
      </c>
      <c r="D80" t="s">
        <v>1652</v>
      </c>
      <c r="E80" t="s">
        <v>1110</v>
      </c>
      <c r="F80" t="s">
        <v>1087</v>
      </c>
      <c r="G80" t="s">
        <v>1074</v>
      </c>
      <c r="I80" t="s">
        <v>1653</v>
      </c>
      <c r="J80" t="s">
        <v>1089</v>
      </c>
      <c r="K80" s="228" t="s">
        <v>2926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1694</v>
      </c>
      <c r="D81" t="s">
        <v>1695</v>
      </c>
      <c r="E81" t="s">
        <v>1110</v>
      </c>
      <c r="F81" t="s">
        <v>1087</v>
      </c>
      <c r="G81" t="s">
        <v>1074</v>
      </c>
      <c r="I81" t="s">
        <v>1696</v>
      </c>
      <c r="J81" t="s">
        <v>1089</v>
      </c>
      <c r="K81" s="228" t="s">
        <v>5670</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v>
      </c>
    </row>
    <row r="82" spans="1:13">
      <c r="A82">
        <v>1</v>
      </c>
      <c r="B82" t="s">
        <v>1711</v>
      </c>
      <c r="D82" t="s">
        <v>1712</v>
      </c>
      <c r="E82" t="s">
        <v>1086</v>
      </c>
      <c r="F82" t="s">
        <v>1152</v>
      </c>
      <c r="G82" t="s">
        <v>1074</v>
      </c>
      <c r="I82" t="s">
        <v>1713</v>
      </c>
      <c r="J82" t="s">
        <v>1083</v>
      </c>
      <c r="K82" s="228" t="s">
        <v>2947</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1714</v>
      </c>
      <c r="C83" t="s">
        <v>1715</v>
      </c>
      <c r="D83" t="s">
        <v>1716</v>
      </c>
      <c r="E83" t="s">
        <v>1099</v>
      </c>
      <c r="F83" t="s">
        <v>1152</v>
      </c>
      <c r="G83" t="s">
        <v>1074</v>
      </c>
      <c r="I83" t="s">
        <v>1717</v>
      </c>
      <c r="J83" t="s">
        <v>1149</v>
      </c>
      <c r="K83" s="228" t="s">
        <v>2947</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1718</v>
      </c>
      <c r="D84" t="s">
        <v>1719</v>
      </c>
      <c r="E84" t="s">
        <v>1122</v>
      </c>
      <c r="F84" t="s">
        <v>1087</v>
      </c>
      <c r="G84" t="s">
        <v>1074</v>
      </c>
      <c r="I84" t="s">
        <v>1720</v>
      </c>
      <c r="J84" t="s">
        <v>1083</v>
      </c>
      <c r="K84" s="228" t="s">
        <v>3940</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1749</v>
      </c>
      <c r="D85" t="s">
        <v>1750</v>
      </c>
      <c r="E85" t="s">
        <v>1099</v>
      </c>
      <c r="F85" t="s">
        <v>1087</v>
      </c>
      <c r="I85" t="s">
        <v>1751</v>
      </c>
      <c r="J85" t="s">
        <v>1089</v>
      </c>
      <c r="K85" s="228" t="s">
        <v>3936</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1752</v>
      </c>
      <c r="D86" t="s">
        <v>1753</v>
      </c>
      <c r="E86" t="s">
        <v>1086</v>
      </c>
      <c r="F86" t="s">
        <v>1087</v>
      </c>
      <c r="I86" t="s">
        <v>1754</v>
      </c>
      <c r="J86" t="s">
        <v>1089</v>
      </c>
      <c r="K86" s="228" t="s">
        <v>3941</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1755</v>
      </c>
      <c r="D87" t="s">
        <v>1756</v>
      </c>
      <c r="E87" t="s">
        <v>1099</v>
      </c>
      <c r="F87" t="s">
        <v>1152</v>
      </c>
      <c r="G87" t="s">
        <v>1074</v>
      </c>
      <c r="I87" t="s">
        <v>1757</v>
      </c>
      <c r="J87" t="s">
        <v>1149</v>
      </c>
      <c r="K87" s="228" t="s">
        <v>2947</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1767</v>
      </c>
      <c r="D88" t="s">
        <v>1768</v>
      </c>
      <c r="E88" t="s">
        <v>1110</v>
      </c>
      <c r="F88" t="s">
        <v>1087</v>
      </c>
      <c r="G88" t="s">
        <v>1074</v>
      </c>
      <c r="I88" t="s">
        <v>1769</v>
      </c>
      <c r="J88" t="s">
        <v>1089</v>
      </c>
      <c r="K88" s="228" t="s">
        <v>2941</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1773</v>
      </c>
      <c r="D89" t="s">
        <v>1774</v>
      </c>
      <c r="E89" t="s">
        <v>1180</v>
      </c>
      <c r="F89" t="s">
        <v>1095</v>
      </c>
      <c r="H89" t="s">
        <v>1075</v>
      </c>
      <c r="I89" t="s">
        <v>1775</v>
      </c>
      <c r="J89" t="s">
        <v>1089</v>
      </c>
      <c r="K89" s="228" t="s">
        <v>3939</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1788</v>
      </c>
      <c r="D90" t="s">
        <v>1789</v>
      </c>
      <c r="E90" t="s">
        <v>1129</v>
      </c>
      <c r="F90" t="s">
        <v>1087</v>
      </c>
      <c r="G90" t="s">
        <v>1074</v>
      </c>
      <c r="I90" t="s">
        <v>1790</v>
      </c>
      <c r="J90" t="s">
        <v>1089</v>
      </c>
      <c r="K90" s="228" t="s">
        <v>3933</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1802</v>
      </c>
      <c r="D91" t="s">
        <v>1803</v>
      </c>
      <c r="E91" t="s">
        <v>1110</v>
      </c>
      <c r="F91" t="s">
        <v>1087</v>
      </c>
      <c r="I91" t="s">
        <v>1804</v>
      </c>
      <c r="J91" t="s">
        <v>1089</v>
      </c>
      <c r="K91" s="228" t="s">
        <v>5663</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"FIENDISH"]
   }</v>
      </c>
    </row>
    <row r="92" spans="1:13">
      <c r="A92">
        <v>1</v>
      </c>
      <c r="B92" t="s">
        <v>1897</v>
      </c>
      <c r="C92" t="s">
        <v>1898</v>
      </c>
      <c r="D92" t="s">
        <v>1899</v>
      </c>
      <c r="E92" t="s">
        <v>1180</v>
      </c>
      <c r="F92" t="s">
        <v>1087</v>
      </c>
      <c r="G92" t="s">
        <v>1074</v>
      </c>
      <c r="I92" t="s">
        <v>1900</v>
      </c>
      <c r="J92" t="s">
        <v>1083</v>
      </c>
      <c r="K92" s="228" t="s">
        <v>2945</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1922</v>
      </c>
      <c r="D93" t="s">
        <v>1923</v>
      </c>
      <c r="E93" t="s">
        <v>1156</v>
      </c>
      <c r="F93" t="s">
        <v>1087</v>
      </c>
      <c r="G93" t="s">
        <v>1074</v>
      </c>
      <c r="I93" t="s">
        <v>1924</v>
      </c>
      <c r="J93" t="s">
        <v>1089</v>
      </c>
      <c r="K93" s="228" t="s">
        <v>5658</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v>
      </c>
    </row>
    <row r="94" spans="1:13">
      <c r="A94">
        <v>1</v>
      </c>
      <c r="B94" t="s">
        <v>1944</v>
      </c>
      <c r="D94" t="s">
        <v>1945</v>
      </c>
      <c r="E94" t="s">
        <v>1156</v>
      </c>
      <c r="F94" t="s">
        <v>1087</v>
      </c>
      <c r="I94" t="s">
        <v>1946</v>
      </c>
      <c r="J94" t="s">
        <v>1089</v>
      </c>
      <c r="K94" s="228" t="s">
        <v>5664</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v>
      </c>
    </row>
    <row r="95" spans="1:13">
      <c r="A95">
        <v>1</v>
      </c>
      <c r="B95" t="s">
        <v>1951</v>
      </c>
      <c r="D95" t="s">
        <v>1952</v>
      </c>
      <c r="E95" t="s">
        <v>1110</v>
      </c>
      <c r="F95" t="s">
        <v>1152</v>
      </c>
      <c r="G95" t="s">
        <v>1074</v>
      </c>
      <c r="I95" t="s">
        <v>1953</v>
      </c>
      <c r="J95" t="s">
        <v>1112</v>
      </c>
      <c r="K95" s="228" t="s">
        <v>2956</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1963</v>
      </c>
      <c r="D96" t="s">
        <v>1964</v>
      </c>
      <c r="E96" t="s">
        <v>1180</v>
      </c>
      <c r="F96" t="s">
        <v>1152</v>
      </c>
      <c r="G96" t="s">
        <v>1074</v>
      </c>
      <c r="I96" t="s">
        <v>1965</v>
      </c>
      <c r="J96" t="s">
        <v>1089</v>
      </c>
      <c r="K96" s="228" t="s">
        <v>2947</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2015</v>
      </c>
      <c r="D97" t="s">
        <v>2016</v>
      </c>
      <c r="E97" t="s">
        <v>1156</v>
      </c>
      <c r="F97" t="s">
        <v>1152</v>
      </c>
      <c r="I97" t="s">
        <v>2017</v>
      </c>
      <c r="J97" t="s">
        <v>1089</v>
      </c>
      <c r="K97" s="228" t="s">
        <v>2932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2073</v>
      </c>
      <c r="D98" t="s">
        <v>2074</v>
      </c>
      <c r="E98" t="s">
        <v>1110</v>
      </c>
      <c r="F98" t="s">
        <v>1087</v>
      </c>
      <c r="I98" t="s">
        <v>2075</v>
      </c>
      <c r="J98" t="s">
        <v>1112</v>
      </c>
      <c r="K98" s="228" t="s">
        <v>5671</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"GREAT_OLD"]
   }</v>
      </c>
    </row>
    <row r="99" spans="1:13">
      <c r="A99">
        <v>1</v>
      </c>
      <c r="B99" t="s">
        <v>2076</v>
      </c>
      <c r="D99" t="s">
        <v>2077</v>
      </c>
      <c r="E99" t="s">
        <v>1099</v>
      </c>
      <c r="F99" t="s">
        <v>1087</v>
      </c>
      <c r="G99" t="s">
        <v>1074</v>
      </c>
      <c r="I99" t="s">
        <v>2078</v>
      </c>
      <c r="J99" t="s">
        <v>1089</v>
      </c>
      <c r="K99" s="228" t="s">
        <v>3942</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2106</v>
      </c>
      <c r="C100" t="s">
        <v>2107</v>
      </c>
      <c r="D100" t="s">
        <v>2108</v>
      </c>
      <c r="E100" t="s">
        <v>1156</v>
      </c>
      <c r="F100" t="s">
        <v>1087</v>
      </c>
      <c r="I100" t="s">
        <v>2109</v>
      </c>
      <c r="J100" t="s">
        <v>1089</v>
      </c>
      <c r="K100" s="228" t="s">
        <v>3943</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2110</v>
      </c>
      <c r="D101" t="s">
        <v>2111</v>
      </c>
      <c r="E101" t="s">
        <v>1156</v>
      </c>
      <c r="F101" t="s">
        <v>1087</v>
      </c>
      <c r="I101" t="s">
        <v>2112</v>
      </c>
      <c r="J101" t="s">
        <v>1112</v>
      </c>
      <c r="K101" s="228" t="s">
        <v>3925</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2200</v>
      </c>
      <c r="D102" t="s">
        <v>2201</v>
      </c>
      <c r="E102" t="s">
        <v>1156</v>
      </c>
      <c r="F102" t="s">
        <v>1087</v>
      </c>
      <c r="I102" t="s">
        <v>2202</v>
      </c>
      <c r="J102" t="s">
        <v>1089</v>
      </c>
      <c r="K102" s="228" t="s">
        <v>3925</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2213</v>
      </c>
      <c r="D103" t="s">
        <v>2214</v>
      </c>
      <c r="E103" t="s">
        <v>1080</v>
      </c>
      <c r="F103" t="s">
        <v>1087</v>
      </c>
      <c r="G103" t="s">
        <v>1074</v>
      </c>
      <c r="I103" t="s">
        <v>2215</v>
      </c>
      <c r="J103" t="s">
        <v>1089</v>
      </c>
      <c r="K103" s="228" t="s">
        <v>3944</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2232</v>
      </c>
      <c r="C104" t="s">
        <v>2233</v>
      </c>
      <c r="D104" t="s">
        <v>2234</v>
      </c>
      <c r="E104" t="s">
        <v>1086</v>
      </c>
      <c r="F104" t="s">
        <v>1087</v>
      </c>
      <c r="H104" t="s">
        <v>1075</v>
      </c>
      <c r="I104" t="s">
        <v>2235</v>
      </c>
      <c r="J104" t="s">
        <v>1089</v>
      </c>
      <c r="K104" s="228" t="s">
        <v>2940</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2261</v>
      </c>
      <c r="D105" t="s">
        <v>2262</v>
      </c>
      <c r="E105" t="s">
        <v>1122</v>
      </c>
      <c r="F105" t="s">
        <v>1087</v>
      </c>
      <c r="I105" t="s">
        <v>2263</v>
      </c>
      <c r="J105" t="s">
        <v>1149</v>
      </c>
      <c r="K105" s="228" t="s">
        <v>3925</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2287</v>
      </c>
      <c r="D106" t="s">
        <v>2288</v>
      </c>
      <c r="E106" t="s">
        <v>1086</v>
      </c>
      <c r="F106" t="s">
        <v>1152</v>
      </c>
      <c r="G106" t="s">
        <v>1074</v>
      </c>
      <c r="I106" t="s">
        <v>2289</v>
      </c>
      <c r="J106" t="s">
        <v>1089</v>
      </c>
      <c r="K106" s="228" t="s">
        <v>3926</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2290</v>
      </c>
      <c r="D107" t="s">
        <v>2291</v>
      </c>
      <c r="E107" t="s">
        <v>1156</v>
      </c>
      <c r="F107" t="s">
        <v>1081</v>
      </c>
      <c r="I107" t="s">
        <v>2292</v>
      </c>
      <c r="J107" t="s">
        <v>1089</v>
      </c>
      <c r="K107" s="228" t="s">
        <v>2956</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2333</v>
      </c>
      <c r="D108" t="s">
        <v>2334</v>
      </c>
      <c r="E108" t="s">
        <v>1080</v>
      </c>
      <c r="F108" t="s">
        <v>1152</v>
      </c>
      <c r="I108" t="s">
        <v>2335</v>
      </c>
      <c r="J108" t="s">
        <v>1089</v>
      </c>
      <c r="K108" s="228" t="s">
        <v>2925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2339</v>
      </c>
      <c r="D109" t="s">
        <v>2340</v>
      </c>
      <c r="E109" t="s">
        <v>1086</v>
      </c>
      <c r="F109" t="s">
        <v>1087</v>
      </c>
      <c r="I109" t="s">
        <v>2341</v>
      </c>
      <c r="J109" t="s">
        <v>1089</v>
      </c>
      <c r="K109" s="228" t="s">
        <v>3942</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2348</v>
      </c>
      <c r="D110" t="s">
        <v>2349</v>
      </c>
      <c r="E110" t="s">
        <v>1156</v>
      </c>
      <c r="F110" t="s">
        <v>1087</v>
      </c>
      <c r="I110" t="s">
        <v>2350</v>
      </c>
      <c r="J110" t="s">
        <v>1083</v>
      </c>
      <c r="K110" s="228" t="s">
        <v>3943</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2362</v>
      </c>
      <c r="D111" t="s">
        <v>2363</v>
      </c>
      <c r="E111" t="s">
        <v>1099</v>
      </c>
      <c r="F111" t="s">
        <v>1087</v>
      </c>
      <c r="H111" t="s">
        <v>1075</v>
      </c>
      <c r="I111" t="s">
        <v>2364</v>
      </c>
      <c r="J111" t="s">
        <v>1089</v>
      </c>
      <c r="K111" s="228" t="s">
        <v>3945</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2377</v>
      </c>
      <c r="D112" t="s">
        <v>2378</v>
      </c>
      <c r="E112" t="s">
        <v>1122</v>
      </c>
      <c r="F112" t="s">
        <v>1087</v>
      </c>
      <c r="I112" t="s">
        <v>2379</v>
      </c>
      <c r="J112" t="s">
        <v>1089</v>
      </c>
      <c r="K112" s="228" t="s">
        <v>3925</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2380</v>
      </c>
      <c r="C113" t="s">
        <v>2381</v>
      </c>
      <c r="D113" t="s">
        <v>2382</v>
      </c>
      <c r="E113" t="s">
        <v>1156</v>
      </c>
      <c r="F113" t="s">
        <v>1087</v>
      </c>
      <c r="I113" t="s">
        <v>2383</v>
      </c>
      <c r="J113" t="s">
        <v>1089</v>
      </c>
      <c r="K113" s="228" t="s">
        <v>2948</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2388</v>
      </c>
      <c r="D114" t="s">
        <v>2389</v>
      </c>
      <c r="E114" t="s">
        <v>1110</v>
      </c>
      <c r="F114" t="s">
        <v>1087</v>
      </c>
      <c r="I114" t="s">
        <v>2390</v>
      </c>
      <c r="J114" t="s">
        <v>1089</v>
      </c>
      <c r="K114" s="228" t="s">
        <v>5659</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"ARCHFAIRY"]
   }</v>
      </c>
    </row>
    <row r="115" spans="1:13">
      <c r="A115">
        <v>1</v>
      </c>
      <c r="B115" t="s">
        <v>2458</v>
      </c>
      <c r="C115" t="s">
        <v>2459</v>
      </c>
      <c r="D115" t="s">
        <v>2460</v>
      </c>
      <c r="E115" t="s">
        <v>1099</v>
      </c>
      <c r="F115" t="s">
        <v>1087</v>
      </c>
      <c r="I115" t="s">
        <v>2461</v>
      </c>
      <c r="J115" t="s">
        <v>1149</v>
      </c>
      <c r="K115" s="228" t="s">
        <v>2956</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2472</v>
      </c>
      <c r="D116" t="s">
        <v>2473</v>
      </c>
      <c r="E116" t="s">
        <v>1129</v>
      </c>
      <c r="F116" t="s">
        <v>1095</v>
      </c>
      <c r="H116" t="s">
        <v>1075</v>
      </c>
      <c r="I116" t="s">
        <v>2474</v>
      </c>
      <c r="J116" t="s">
        <v>1089</v>
      </c>
      <c r="K116" s="228" t="s">
        <v>3945</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90" t="s">
        <v>2960</v>
      </c>
      <c r="C117" t="s">
        <v>1084</v>
      </c>
      <c r="D117" t="s">
        <v>1085</v>
      </c>
      <c r="E117" t="s">
        <v>1086</v>
      </c>
      <c r="F117" t="s">
        <v>1087</v>
      </c>
      <c r="G117" t="s">
        <v>1074</v>
      </c>
      <c r="I117" t="s">
        <v>1088</v>
      </c>
      <c r="J117" t="s">
        <v>1089</v>
      </c>
      <c r="K117" s="228" t="s">
        <v>3925</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1090</v>
      </c>
      <c r="D118" t="s">
        <v>1091</v>
      </c>
      <c r="E118" t="s">
        <v>1080</v>
      </c>
      <c r="F118" t="s">
        <v>1087</v>
      </c>
      <c r="I118" t="s">
        <v>1092</v>
      </c>
      <c r="J118" t="s">
        <v>1089</v>
      </c>
      <c r="K118" s="228" t="s">
        <v>2938</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1102</v>
      </c>
      <c r="D119" t="s">
        <v>1103</v>
      </c>
      <c r="E119" t="s">
        <v>1086</v>
      </c>
      <c r="F119" t="s">
        <v>1087</v>
      </c>
      <c r="G119" t="s">
        <v>1074</v>
      </c>
      <c r="I119" t="s">
        <v>1104</v>
      </c>
      <c r="J119" t="s">
        <v>1089</v>
      </c>
      <c r="K119" s="228" t="s">
        <v>2936</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1124</v>
      </c>
      <c r="D120" t="s">
        <v>1125</v>
      </c>
      <c r="E120" t="s">
        <v>1110</v>
      </c>
      <c r="F120" t="s">
        <v>1087</v>
      </c>
      <c r="G120" t="s">
        <v>1074</v>
      </c>
      <c r="I120" t="s">
        <v>1126</v>
      </c>
      <c r="J120" t="s">
        <v>1089</v>
      </c>
      <c r="K120" s="228" t="s">
        <v>5660</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v>
      </c>
    </row>
    <row r="121" spans="1:13">
      <c r="A121">
        <v>2</v>
      </c>
      <c r="B121" t="s">
        <v>1138</v>
      </c>
      <c r="C121" t="s">
        <v>1139</v>
      </c>
      <c r="D121" t="s">
        <v>1140</v>
      </c>
      <c r="E121" t="s">
        <v>1099</v>
      </c>
      <c r="F121" t="s">
        <v>1100</v>
      </c>
      <c r="I121" t="s">
        <v>1141</v>
      </c>
      <c r="J121" t="s">
        <v>1089</v>
      </c>
      <c r="K121" s="228" t="s">
        <v>2939</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1150</v>
      </c>
      <c r="D122" t="s">
        <v>1151</v>
      </c>
      <c r="E122" t="s">
        <v>1086</v>
      </c>
      <c r="F122" t="s">
        <v>1152</v>
      </c>
      <c r="G122" t="s">
        <v>1074</v>
      </c>
      <c r="I122" t="s">
        <v>1153</v>
      </c>
      <c r="J122" t="s">
        <v>1089</v>
      </c>
      <c r="K122" s="228" t="s">
        <v>3946</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1158</v>
      </c>
      <c r="D123" t="s">
        <v>1159</v>
      </c>
      <c r="E123" t="s">
        <v>1156</v>
      </c>
      <c r="F123" t="s">
        <v>1152</v>
      </c>
      <c r="I123" t="s">
        <v>1160</v>
      </c>
      <c r="J123" t="s">
        <v>1089</v>
      </c>
      <c r="K123" s="228" t="s">
        <v>2925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1182</v>
      </c>
      <c r="D124" t="s">
        <v>1183</v>
      </c>
      <c r="E124" t="s">
        <v>1086</v>
      </c>
      <c r="F124" t="s">
        <v>1087</v>
      </c>
      <c r="G124" t="s">
        <v>1074</v>
      </c>
      <c r="I124" t="s">
        <v>1184</v>
      </c>
      <c r="J124" t="s">
        <v>1083</v>
      </c>
      <c r="K124" s="228" t="s">
        <v>2958</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1188</v>
      </c>
      <c r="D125" t="s">
        <v>1189</v>
      </c>
      <c r="E125" t="s">
        <v>1180</v>
      </c>
      <c r="F125" t="s">
        <v>1095</v>
      </c>
      <c r="H125" t="s">
        <v>1075</v>
      </c>
      <c r="I125" t="s">
        <v>1190</v>
      </c>
      <c r="J125" t="s">
        <v>1089</v>
      </c>
      <c r="K125" s="228" t="s">
        <v>2925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1203</v>
      </c>
      <c r="D126" t="s">
        <v>1204</v>
      </c>
      <c r="E126" t="s">
        <v>1129</v>
      </c>
      <c r="F126" t="s">
        <v>1087</v>
      </c>
      <c r="I126" t="s">
        <v>1205</v>
      </c>
      <c r="J126" t="s">
        <v>1089</v>
      </c>
      <c r="K126" s="228" t="s">
        <v>3936</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1230</v>
      </c>
      <c r="D127" t="s">
        <v>1231</v>
      </c>
      <c r="E127" t="s">
        <v>1129</v>
      </c>
      <c r="F127" t="s">
        <v>1095</v>
      </c>
      <c r="H127" t="s">
        <v>1075</v>
      </c>
      <c r="I127" t="s">
        <v>1232</v>
      </c>
      <c r="J127" t="s">
        <v>1089</v>
      </c>
      <c r="K127" s="228" t="s">
        <v>3939</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1247</v>
      </c>
      <c r="D128" t="s">
        <v>1248</v>
      </c>
      <c r="E128" t="s">
        <v>1156</v>
      </c>
      <c r="F128" t="s">
        <v>1087</v>
      </c>
      <c r="G128" t="s">
        <v>1074</v>
      </c>
      <c r="I128" t="s">
        <v>1249</v>
      </c>
      <c r="J128" t="s">
        <v>1089</v>
      </c>
      <c r="K128" s="228" t="s">
        <v>3927</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90" t="s">
        <v>2961</v>
      </c>
      <c r="D129" t="s">
        <v>1263</v>
      </c>
      <c r="E129" t="s">
        <v>1122</v>
      </c>
      <c r="F129" t="s">
        <v>1087</v>
      </c>
      <c r="I129" t="s">
        <v>1264</v>
      </c>
      <c r="J129" t="s">
        <v>1089</v>
      </c>
      <c r="K129" s="228" t="s">
        <v>5665</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v>
      </c>
    </row>
    <row r="130" spans="1:13">
      <c r="A130">
        <v>2</v>
      </c>
      <c r="B130" t="s">
        <v>1318</v>
      </c>
      <c r="C130" t="s">
        <v>1319</v>
      </c>
      <c r="D130" t="s">
        <v>1320</v>
      </c>
      <c r="E130" t="s">
        <v>1156</v>
      </c>
      <c r="F130" t="s">
        <v>1152</v>
      </c>
      <c r="G130" t="s">
        <v>1074</v>
      </c>
      <c r="I130" t="s">
        <v>1321</v>
      </c>
      <c r="J130" t="s">
        <v>1089</v>
      </c>
      <c r="K130" s="228" t="s">
        <v>2939</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1411</v>
      </c>
      <c r="D131" t="s">
        <v>1412</v>
      </c>
      <c r="E131" t="s">
        <v>1086</v>
      </c>
      <c r="F131" t="s">
        <v>1087</v>
      </c>
      <c r="I131" t="s">
        <v>1413</v>
      </c>
      <c r="J131" t="s">
        <v>1089</v>
      </c>
      <c r="K131" s="228" t="s">
        <v>3936</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1414</v>
      </c>
      <c r="D132" t="s">
        <v>1415</v>
      </c>
      <c r="E132" t="s">
        <v>1086</v>
      </c>
      <c r="F132" t="s">
        <v>1087</v>
      </c>
      <c r="I132" t="s">
        <v>1416</v>
      </c>
      <c r="J132" t="s">
        <v>1149</v>
      </c>
      <c r="K132" s="228" t="s">
        <v>2947</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1430</v>
      </c>
      <c r="D133" t="s">
        <v>1431</v>
      </c>
      <c r="E133" t="s">
        <v>1110</v>
      </c>
      <c r="F133" t="s">
        <v>1087</v>
      </c>
      <c r="G133" t="s">
        <v>1074</v>
      </c>
      <c r="I133" t="s">
        <v>1432</v>
      </c>
      <c r="J133" t="s">
        <v>1149</v>
      </c>
      <c r="K133" s="228" t="s">
        <v>3924</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1451</v>
      </c>
      <c r="D134" t="s">
        <v>1452</v>
      </c>
      <c r="E134" t="s">
        <v>1086</v>
      </c>
      <c r="F134" t="s">
        <v>1087</v>
      </c>
      <c r="G134" t="s">
        <v>1074</v>
      </c>
      <c r="I134" t="s">
        <v>1453</v>
      </c>
      <c r="J134" t="s">
        <v>1089</v>
      </c>
      <c r="K134" s="228" t="s">
        <v>2945</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1463</v>
      </c>
      <c r="D135" t="s">
        <v>1464</v>
      </c>
      <c r="E135" t="s">
        <v>1086</v>
      </c>
      <c r="F135" t="s">
        <v>1087</v>
      </c>
      <c r="I135" t="s">
        <v>1465</v>
      </c>
      <c r="J135" t="s">
        <v>1089</v>
      </c>
      <c r="K135" s="228" t="s">
        <v>3933</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1489</v>
      </c>
      <c r="D136" t="s">
        <v>1490</v>
      </c>
      <c r="E136" t="s">
        <v>1180</v>
      </c>
      <c r="F136" t="s">
        <v>1087</v>
      </c>
      <c r="G136" t="s">
        <v>1074</v>
      </c>
      <c r="I136" t="s">
        <v>1491</v>
      </c>
      <c r="J136" t="s">
        <v>1089</v>
      </c>
      <c r="K136" s="228" t="s">
        <v>5672</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v>
      </c>
    </row>
    <row r="137" spans="1:13">
      <c r="A137">
        <v>2</v>
      </c>
      <c r="B137" t="s">
        <v>1561</v>
      </c>
      <c r="D137" t="s">
        <v>1562</v>
      </c>
      <c r="E137" t="s">
        <v>1086</v>
      </c>
      <c r="F137" t="s">
        <v>1087</v>
      </c>
      <c r="G137" t="s">
        <v>1074</v>
      </c>
      <c r="H137" t="s">
        <v>1075</v>
      </c>
      <c r="I137" t="s">
        <v>1563</v>
      </c>
      <c r="J137" t="s">
        <v>1083</v>
      </c>
      <c r="K137" s="228" t="s">
        <v>3947</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1583</v>
      </c>
      <c r="D138" t="s">
        <v>1584</v>
      </c>
      <c r="E138" t="s">
        <v>1110</v>
      </c>
      <c r="F138" t="s">
        <v>1087</v>
      </c>
      <c r="I138" t="s">
        <v>1585</v>
      </c>
      <c r="J138" t="s">
        <v>1089</v>
      </c>
      <c r="K138" s="228" t="s">
        <v>2959</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1589</v>
      </c>
      <c r="D139" t="s">
        <v>1590</v>
      </c>
      <c r="E139" t="s">
        <v>1180</v>
      </c>
      <c r="F139" t="s">
        <v>1087</v>
      </c>
      <c r="G139" t="s">
        <v>1074</v>
      </c>
      <c r="I139" t="s">
        <v>1591</v>
      </c>
      <c r="J139" t="s">
        <v>1083</v>
      </c>
      <c r="K139" s="228" t="s">
        <v>3926</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1598</v>
      </c>
      <c r="D140" t="s">
        <v>1599</v>
      </c>
      <c r="E140" t="s">
        <v>1099</v>
      </c>
      <c r="F140" t="s">
        <v>1152</v>
      </c>
      <c r="G140" t="s">
        <v>1074</v>
      </c>
      <c r="I140" t="s">
        <v>1600</v>
      </c>
      <c r="J140" t="s">
        <v>1083</v>
      </c>
      <c r="K140" s="228" t="s">
        <v>2945</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1642</v>
      </c>
      <c r="D141" t="s">
        <v>1643</v>
      </c>
      <c r="E141" t="s">
        <v>1156</v>
      </c>
      <c r="F141" t="s">
        <v>1087</v>
      </c>
      <c r="I141" t="s">
        <v>1644</v>
      </c>
      <c r="J141" t="s">
        <v>1083</v>
      </c>
      <c r="K141" s="228" t="s">
        <v>3925</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1645</v>
      </c>
      <c r="D142" t="s">
        <v>1646</v>
      </c>
      <c r="E142" t="s">
        <v>1156</v>
      </c>
      <c r="F142" t="s">
        <v>1087</v>
      </c>
      <c r="I142" t="s">
        <v>1647</v>
      </c>
      <c r="J142" t="s">
        <v>1089</v>
      </c>
      <c r="K142" s="228" t="s">
        <v>3948</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1660</v>
      </c>
      <c r="D143" t="s">
        <v>1661</v>
      </c>
      <c r="E143" t="s">
        <v>1156</v>
      </c>
      <c r="F143" t="s">
        <v>1087</v>
      </c>
      <c r="I143" t="s">
        <v>1662</v>
      </c>
      <c r="J143" t="s">
        <v>1089</v>
      </c>
      <c r="K143" s="228" t="s">
        <v>3936</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1676</v>
      </c>
      <c r="D144" t="s">
        <v>1677</v>
      </c>
      <c r="E144" t="s">
        <v>1129</v>
      </c>
      <c r="F144" t="s">
        <v>1087</v>
      </c>
      <c r="G144" t="s">
        <v>1074</v>
      </c>
      <c r="I144" t="s">
        <v>1678</v>
      </c>
      <c r="J144" t="s">
        <v>1089</v>
      </c>
      <c r="K144" s="228" t="s">
        <v>3925</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1679</v>
      </c>
      <c r="D145" t="s">
        <v>1680</v>
      </c>
      <c r="E145" t="s">
        <v>1129</v>
      </c>
      <c r="F145" t="s">
        <v>1087</v>
      </c>
      <c r="G145" t="s">
        <v>1074</v>
      </c>
      <c r="I145" t="s">
        <v>1681</v>
      </c>
      <c r="J145" t="s">
        <v>1112</v>
      </c>
      <c r="K145" s="228" t="s">
        <v>5673</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v>
      </c>
    </row>
    <row r="146" spans="1:13">
      <c r="A146">
        <v>2</v>
      </c>
      <c r="B146" t="s">
        <v>1704</v>
      </c>
      <c r="C146" t="s">
        <v>1705</v>
      </c>
      <c r="D146" t="s">
        <v>1706</v>
      </c>
      <c r="E146" t="s">
        <v>1156</v>
      </c>
      <c r="F146" t="s">
        <v>1087</v>
      </c>
      <c r="I146" t="s">
        <v>1707</v>
      </c>
      <c r="J146" t="s">
        <v>1089</v>
      </c>
      <c r="K146" s="228" t="s">
        <v>3924</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1785</v>
      </c>
      <c r="D147" t="s">
        <v>1786</v>
      </c>
      <c r="E147" t="s">
        <v>1129</v>
      </c>
      <c r="F147" t="s">
        <v>1087</v>
      </c>
      <c r="I147" t="s">
        <v>1787</v>
      </c>
      <c r="J147" t="s">
        <v>1089</v>
      </c>
      <c r="K147" s="228" t="s">
        <v>3926</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1795</v>
      </c>
      <c r="C148" t="s">
        <v>1796</v>
      </c>
      <c r="D148" t="s">
        <v>1797</v>
      </c>
      <c r="E148" t="s">
        <v>1110</v>
      </c>
      <c r="F148" t="s">
        <v>1087</v>
      </c>
      <c r="G148" t="s">
        <v>1074</v>
      </c>
      <c r="I148" t="s">
        <v>1794</v>
      </c>
      <c r="J148" t="s">
        <v>1089</v>
      </c>
      <c r="K148" s="228" t="s">
        <v>3949</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1814</v>
      </c>
      <c r="D149" t="s">
        <v>1815</v>
      </c>
      <c r="E149" t="s">
        <v>1129</v>
      </c>
      <c r="F149" t="s">
        <v>1087</v>
      </c>
      <c r="G149" t="s">
        <v>1074</v>
      </c>
      <c r="I149" t="s">
        <v>1816</v>
      </c>
      <c r="J149" t="s">
        <v>1089</v>
      </c>
      <c r="K149" s="228" t="s">
        <v>3924</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1873</v>
      </c>
      <c r="D150" t="s">
        <v>1874</v>
      </c>
      <c r="E150" t="s">
        <v>1156</v>
      </c>
      <c r="F150" t="s">
        <v>1152</v>
      </c>
      <c r="G150" t="s">
        <v>1074</v>
      </c>
      <c r="I150" t="s">
        <v>1875</v>
      </c>
      <c r="J150" t="s">
        <v>1089</v>
      </c>
      <c r="K150" s="228" t="s">
        <v>2930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1870</v>
      </c>
      <c r="D151" t="s">
        <v>1871</v>
      </c>
      <c r="E151" t="s">
        <v>1129</v>
      </c>
      <c r="F151" t="s">
        <v>1152</v>
      </c>
      <c r="G151" t="s">
        <v>1074</v>
      </c>
      <c r="I151" t="s">
        <v>1872</v>
      </c>
      <c r="J151" t="s">
        <v>1083</v>
      </c>
      <c r="K151" s="228" t="s">
        <v>3926</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1888</v>
      </c>
      <c r="D152" t="s">
        <v>1889</v>
      </c>
      <c r="E152" t="s">
        <v>1086</v>
      </c>
      <c r="F152" t="s">
        <v>1087</v>
      </c>
      <c r="G152" t="s">
        <v>1074</v>
      </c>
      <c r="I152" t="s">
        <v>1890</v>
      </c>
      <c r="J152" t="s">
        <v>1089</v>
      </c>
      <c r="K152" s="228" t="s">
        <v>3925</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1901</v>
      </c>
      <c r="D153" t="s">
        <v>1902</v>
      </c>
      <c r="E153" t="s">
        <v>1080</v>
      </c>
      <c r="F153" t="s">
        <v>1087</v>
      </c>
      <c r="I153" t="s">
        <v>1903</v>
      </c>
      <c r="J153" t="s">
        <v>1089</v>
      </c>
      <c r="K153" s="228" t="s">
        <v>2927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1907</v>
      </c>
      <c r="C154" t="s">
        <v>1908</v>
      </c>
      <c r="D154" t="s">
        <v>1909</v>
      </c>
      <c r="E154" t="s">
        <v>1180</v>
      </c>
      <c r="F154" t="s">
        <v>1087</v>
      </c>
      <c r="H154" t="s">
        <v>1075</v>
      </c>
      <c r="I154" t="s">
        <v>1910</v>
      </c>
      <c r="J154" t="s">
        <v>1089</v>
      </c>
      <c r="K154" s="228" t="s">
        <v>2944</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1911</v>
      </c>
      <c r="C155" t="s">
        <v>1912</v>
      </c>
      <c r="D155" t="s">
        <v>1913</v>
      </c>
      <c r="E155" t="s">
        <v>1180</v>
      </c>
      <c r="F155" t="s">
        <v>1087</v>
      </c>
      <c r="G155" t="s">
        <v>1074</v>
      </c>
      <c r="I155" t="s">
        <v>1914</v>
      </c>
      <c r="J155" t="s">
        <v>1089</v>
      </c>
      <c r="K155" s="228" t="s">
        <v>3950</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1971</v>
      </c>
      <c r="D156" t="s">
        <v>1972</v>
      </c>
      <c r="E156" t="s">
        <v>1110</v>
      </c>
      <c r="F156" t="s">
        <v>1087</v>
      </c>
      <c r="H156" t="s">
        <v>1075</v>
      </c>
      <c r="I156" t="s">
        <v>1973</v>
      </c>
      <c r="J156" t="s">
        <v>1089</v>
      </c>
      <c r="K156" s="228" t="s">
        <v>2944</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1974</v>
      </c>
      <c r="C157" t="s">
        <v>1975</v>
      </c>
      <c r="D157" t="s">
        <v>1976</v>
      </c>
      <c r="E157" t="s">
        <v>1086</v>
      </c>
      <c r="F157" t="s">
        <v>1087</v>
      </c>
      <c r="G157" t="s">
        <v>1074</v>
      </c>
      <c r="I157" t="s">
        <v>1977</v>
      </c>
      <c r="J157" t="s">
        <v>1089</v>
      </c>
      <c r="K157" s="228" t="s">
        <v>2931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1998</v>
      </c>
      <c r="C158" t="s">
        <v>1999</v>
      </c>
      <c r="D158" t="s">
        <v>2000</v>
      </c>
      <c r="E158" t="s">
        <v>1086</v>
      </c>
      <c r="F158" t="s">
        <v>1087</v>
      </c>
      <c r="G158" t="s">
        <v>1074</v>
      </c>
      <c r="I158" t="s">
        <v>2001</v>
      </c>
      <c r="J158" t="s">
        <v>1089</v>
      </c>
      <c r="K158" s="228" t="s">
        <v>3925</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2091</v>
      </c>
      <c r="D159" t="s">
        <v>2092</v>
      </c>
      <c r="E159" t="s">
        <v>1156</v>
      </c>
      <c r="F159" t="s">
        <v>1087</v>
      </c>
      <c r="I159" t="s">
        <v>2093</v>
      </c>
      <c r="J159" t="s">
        <v>1083</v>
      </c>
      <c r="K159" s="228" t="s">
        <v>3925</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2094</v>
      </c>
      <c r="D160" t="s">
        <v>2095</v>
      </c>
      <c r="E160" t="s">
        <v>1099</v>
      </c>
      <c r="F160" t="s">
        <v>1087</v>
      </c>
      <c r="G160" t="s">
        <v>1074</v>
      </c>
      <c r="I160" t="s">
        <v>2096</v>
      </c>
      <c r="J160" t="s">
        <v>1112</v>
      </c>
      <c r="K160" s="228" t="s">
        <v>3924</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2119</v>
      </c>
      <c r="D161" t="s">
        <v>2120</v>
      </c>
      <c r="E161" t="s">
        <v>1099</v>
      </c>
      <c r="F161" t="s">
        <v>1152</v>
      </c>
      <c r="I161" t="s">
        <v>2121</v>
      </c>
      <c r="J161" t="s">
        <v>1089</v>
      </c>
      <c r="K161" s="228" t="s">
        <v>3926</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2131</v>
      </c>
      <c r="D162" t="s">
        <v>2132</v>
      </c>
      <c r="E162" t="s">
        <v>1080</v>
      </c>
      <c r="F162" t="s">
        <v>1087</v>
      </c>
      <c r="G162" t="s">
        <v>1074</v>
      </c>
      <c r="I162" t="s">
        <v>2133</v>
      </c>
      <c r="J162" t="s">
        <v>1089</v>
      </c>
      <c r="K162" s="228" t="s">
        <v>2945</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2137</v>
      </c>
      <c r="D163" t="s">
        <v>2138</v>
      </c>
      <c r="E163" t="s">
        <v>1086</v>
      </c>
      <c r="F163" t="s">
        <v>1087</v>
      </c>
      <c r="G163" t="s">
        <v>1074</v>
      </c>
      <c r="I163" t="s">
        <v>2139</v>
      </c>
      <c r="J163" t="s">
        <v>1089</v>
      </c>
      <c r="K163" s="228" t="s">
        <v>3926</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2140</v>
      </c>
      <c r="D164" t="s">
        <v>2141</v>
      </c>
      <c r="E164" t="s">
        <v>1086</v>
      </c>
      <c r="F164" t="s">
        <v>1087</v>
      </c>
      <c r="G164" t="s">
        <v>1074</v>
      </c>
      <c r="I164" t="s">
        <v>2142</v>
      </c>
      <c r="J164" t="s">
        <v>1089</v>
      </c>
      <c r="K164" s="228" t="s">
        <v>2945</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2164</v>
      </c>
      <c r="D165" t="s">
        <v>2165</v>
      </c>
      <c r="E165" t="s">
        <v>1086</v>
      </c>
      <c r="F165" t="s">
        <v>1087</v>
      </c>
      <c r="G165" t="s">
        <v>1074</v>
      </c>
      <c r="I165" t="s">
        <v>2166</v>
      </c>
      <c r="J165" t="s">
        <v>1083</v>
      </c>
      <c r="K165" s="228" t="s">
        <v>3925</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2179</v>
      </c>
      <c r="C166" t="s">
        <v>2180</v>
      </c>
      <c r="D166" t="s">
        <v>2181</v>
      </c>
      <c r="E166" t="s">
        <v>1122</v>
      </c>
      <c r="F166" t="s">
        <v>1087</v>
      </c>
      <c r="H166" t="s">
        <v>1075</v>
      </c>
      <c r="I166" t="s">
        <v>2182</v>
      </c>
      <c r="J166" t="s">
        <v>1089</v>
      </c>
      <c r="K166" s="228" t="s">
        <v>3948</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2189</v>
      </c>
      <c r="C167" t="s">
        <v>2190</v>
      </c>
      <c r="D167" t="s">
        <v>2191</v>
      </c>
      <c r="E167" t="s">
        <v>1156</v>
      </c>
      <c r="F167" t="s">
        <v>1100</v>
      </c>
      <c r="I167" t="s">
        <v>2192</v>
      </c>
      <c r="J167" t="s">
        <v>1089</v>
      </c>
      <c r="K167" s="228" t="s">
        <v>2927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2216</v>
      </c>
      <c r="D168" t="s">
        <v>2217</v>
      </c>
      <c r="E168" t="s">
        <v>1080</v>
      </c>
      <c r="F168" t="s">
        <v>1087</v>
      </c>
      <c r="I168" t="s">
        <v>2218</v>
      </c>
      <c r="J168" t="s">
        <v>1089</v>
      </c>
      <c r="K168" s="228" t="s">
        <v>2949</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2236</v>
      </c>
      <c r="D169" t="s">
        <v>2237</v>
      </c>
      <c r="E169" t="s">
        <v>1086</v>
      </c>
      <c r="F169" t="s">
        <v>1087</v>
      </c>
      <c r="I169" t="s">
        <v>2238</v>
      </c>
      <c r="J169" t="s">
        <v>1083</v>
      </c>
      <c r="K169" s="228" t="s">
        <v>3933</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2246</v>
      </c>
      <c r="D170" t="s">
        <v>2247</v>
      </c>
      <c r="E170" t="s">
        <v>1122</v>
      </c>
      <c r="F170" t="s">
        <v>1087</v>
      </c>
      <c r="G170" t="s">
        <v>1074</v>
      </c>
      <c r="I170" t="s">
        <v>2248</v>
      </c>
      <c r="J170" t="s">
        <v>1089</v>
      </c>
      <c r="K170" s="228" t="s">
        <v>3931</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2249</v>
      </c>
      <c r="D171" t="s">
        <v>2250</v>
      </c>
      <c r="E171" t="s">
        <v>1156</v>
      </c>
      <c r="F171" t="s">
        <v>1087</v>
      </c>
      <c r="I171" t="s">
        <v>2251</v>
      </c>
      <c r="J171" t="s">
        <v>1089</v>
      </c>
      <c r="K171" s="228" t="s">
        <v>5664</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"FIENDISH"]
   }</v>
      </c>
    </row>
    <row r="172" spans="1:13">
      <c r="A172">
        <v>2</v>
      </c>
      <c r="B172" t="s">
        <v>2255</v>
      </c>
      <c r="D172" t="s">
        <v>2256</v>
      </c>
      <c r="E172" t="s">
        <v>1156</v>
      </c>
      <c r="F172" t="s">
        <v>1087</v>
      </c>
      <c r="G172" t="s">
        <v>1074</v>
      </c>
      <c r="I172" t="s">
        <v>2257</v>
      </c>
      <c r="J172" t="s">
        <v>1089</v>
      </c>
      <c r="K172" s="228" t="s">
        <v>2930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2301</v>
      </c>
      <c r="C173" t="s">
        <v>2302</v>
      </c>
      <c r="D173" t="s">
        <v>2303</v>
      </c>
      <c r="E173" t="s">
        <v>1080</v>
      </c>
      <c r="F173" t="s">
        <v>1087</v>
      </c>
      <c r="I173" t="s">
        <v>2304</v>
      </c>
      <c r="J173" t="s">
        <v>1089</v>
      </c>
      <c r="K173" s="228" t="s">
        <v>2950</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2351</v>
      </c>
      <c r="D174" t="s">
        <v>2352</v>
      </c>
      <c r="E174" t="s">
        <v>1180</v>
      </c>
      <c r="F174" t="s">
        <v>1087</v>
      </c>
      <c r="G174" t="s">
        <v>1074</v>
      </c>
      <c r="H174" t="s">
        <v>1075</v>
      </c>
      <c r="I174" t="s">
        <v>2353</v>
      </c>
      <c r="J174" t="s">
        <v>1112</v>
      </c>
      <c r="K174" s="228" t="s">
        <v>2945</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2358</v>
      </c>
      <c r="C175" t="s">
        <v>2359</v>
      </c>
      <c r="D175" t="s">
        <v>2360</v>
      </c>
      <c r="E175" t="s">
        <v>1180</v>
      </c>
      <c r="F175" t="s">
        <v>1087</v>
      </c>
      <c r="I175" t="s">
        <v>2361</v>
      </c>
      <c r="J175" t="s">
        <v>1089</v>
      </c>
      <c r="K175" s="228" t="s">
        <v>2951</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2371</v>
      </c>
      <c r="D176" t="s">
        <v>2371</v>
      </c>
      <c r="E176" t="s">
        <v>1129</v>
      </c>
      <c r="F176" t="s">
        <v>1087</v>
      </c>
      <c r="G176" t="s">
        <v>1074</v>
      </c>
      <c r="H176" t="s">
        <v>1075</v>
      </c>
      <c r="I176" t="s">
        <v>2372</v>
      </c>
      <c r="J176" t="s">
        <v>1089</v>
      </c>
      <c r="K176" s="228" t="s">
        <v>2952</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2391</v>
      </c>
      <c r="D177" t="s">
        <v>2392</v>
      </c>
      <c r="E177" t="s">
        <v>1086</v>
      </c>
      <c r="F177" t="s">
        <v>1152</v>
      </c>
      <c r="G177" t="s">
        <v>1074</v>
      </c>
      <c r="I177" t="s">
        <v>2393</v>
      </c>
      <c r="J177" t="s">
        <v>1083</v>
      </c>
      <c r="K177" s="228" t="s">
        <v>3925</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2400</v>
      </c>
      <c r="D178" t="s">
        <v>2401</v>
      </c>
      <c r="E178" t="s">
        <v>1099</v>
      </c>
      <c r="F178" t="s">
        <v>1087</v>
      </c>
      <c r="G178" t="s">
        <v>1074</v>
      </c>
      <c r="I178" t="s">
        <v>2402</v>
      </c>
      <c r="J178" t="s">
        <v>1089</v>
      </c>
      <c r="K178" s="228" t="s">
        <v>3951</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2420</v>
      </c>
      <c r="D179" t="s">
        <v>2420</v>
      </c>
      <c r="E179" t="s">
        <v>1110</v>
      </c>
      <c r="F179" t="s">
        <v>1087</v>
      </c>
      <c r="G179" t="s">
        <v>1074</v>
      </c>
      <c r="I179" t="s">
        <v>2421</v>
      </c>
      <c r="J179" t="s">
        <v>1089</v>
      </c>
      <c r="K179" s="228" t="s">
        <v>3924</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2452</v>
      </c>
      <c r="D180" t="s">
        <v>2453</v>
      </c>
      <c r="E180" t="s">
        <v>1156</v>
      </c>
      <c r="F180" t="s">
        <v>1087</v>
      </c>
      <c r="G180" t="s">
        <v>1074</v>
      </c>
      <c r="I180" t="s">
        <v>2454</v>
      </c>
      <c r="J180" t="s">
        <v>1089</v>
      </c>
      <c r="K180" s="228" t="s">
        <v>3926</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2478</v>
      </c>
      <c r="D181" t="s">
        <v>2479</v>
      </c>
      <c r="E181" t="s">
        <v>1099</v>
      </c>
      <c r="F181" t="s">
        <v>1087</v>
      </c>
      <c r="G181" t="s">
        <v>1074</v>
      </c>
      <c r="I181" t="s">
        <v>2480</v>
      </c>
      <c r="J181" t="s">
        <v>1089</v>
      </c>
      <c r="K181" s="228" t="s">
        <v>3925</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2488</v>
      </c>
      <c r="D182" t="s">
        <v>2489</v>
      </c>
      <c r="E182" t="s">
        <v>1099</v>
      </c>
      <c r="F182" t="s">
        <v>1087</v>
      </c>
      <c r="G182" t="s">
        <v>1074</v>
      </c>
      <c r="I182" t="s">
        <v>2490</v>
      </c>
      <c r="J182" t="s">
        <v>1083</v>
      </c>
      <c r="K182" s="228" t="s">
        <v>3927</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2523</v>
      </c>
      <c r="D183" t="s">
        <v>2524</v>
      </c>
      <c r="E183" t="s">
        <v>1156</v>
      </c>
      <c r="F183" t="s">
        <v>1087</v>
      </c>
      <c r="G183" t="s">
        <v>1074</v>
      </c>
      <c r="I183" t="s">
        <v>2525</v>
      </c>
      <c r="J183" t="s">
        <v>1083</v>
      </c>
      <c r="K183" s="228" t="s">
        <v>3943</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2526</v>
      </c>
      <c r="D184" t="s">
        <v>2527</v>
      </c>
      <c r="E184" t="s">
        <v>1080</v>
      </c>
      <c r="F184" t="s">
        <v>1087</v>
      </c>
      <c r="I184" t="s">
        <v>2528</v>
      </c>
      <c r="J184" t="s">
        <v>1089</v>
      </c>
      <c r="K184" s="228" t="s">
        <v>3936</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2529</v>
      </c>
      <c r="D185" t="s">
        <v>2530</v>
      </c>
      <c r="E185" t="s">
        <v>1086</v>
      </c>
      <c r="F185" t="s">
        <v>1087</v>
      </c>
      <c r="I185" t="s">
        <v>2531</v>
      </c>
      <c r="J185" t="s">
        <v>1089</v>
      </c>
      <c r="K185" s="228" t="s">
        <v>3942</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2535</v>
      </c>
      <c r="D186" t="s">
        <v>2536</v>
      </c>
      <c r="E186" t="s">
        <v>1180</v>
      </c>
      <c r="F186" t="s">
        <v>1087</v>
      </c>
      <c r="I186" t="s">
        <v>2537</v>
      </c>
      <c r="J186" t="s">
        <v>1089</v>
      </c>
      <c r="K186" s="228" t="s">
        <v>3933</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2541</v>
      </c>
      <c r="D187" t="s">
        <v>2542</v>
      </c>
      <c r="E187" t="s">
        <v>1110</v>
      </c>
      <c r="F187" t="s">
        <v>1087</v>
      </c>
      <c r="I187" t="s">
        <v>2543</v>
      </c>
      <c r="J187" t="s">
        <v>1089</v>
      </c>
      <c r="K187" s="228" t="s">
        <v>2942</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1120</v>
      </c>
      <c r="D188" t="s">
        <v>1121</v>
      </c>
      <c r="E188" t="s">
        <v>1122</v>
      </c>
      <c r="F188" t="s">
        <v>1095</v>
      </c>
      <c r="I188" t="s">
        <v>1123</v>
      </c>
      <c r="J188" t="s">
        <v>1089</v>
      </c>
      <c r="K188" s="228" t="s">
        <v>3948</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1135</v>
      </c>
      <c r="D189" t="s">
        <v>1136</v>
      </c>
      <c r="E189" t="s">
        <v>1099</v>
      </c>
      <c r="F189" t="s">
        <v>1087</v>
      </c>
      <c r="G189" t="s">
        <v>1074</v>
      </c>
      <c r="I189" t="s">
        <v>1137</v>
      </c>
      <c r="J189" t="s">
        <v>1089</v>
      </c>
      <c r="K189" s="228" t="s">
        <v>2930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1146</v>
      </c>
      <c r="D190" t="s">
        <v>1147</v>
      </c>
      <c r="E190" t="s">
        <v>1086</v>
      </c>
      <c r="F190" t="s">
        <v>1087</v>
      </c>
      <c r="G190" t="s">
        <v>1074</v>
      </c>
      <c r="I190" t="s">
        <v>1148</v>
      </c>
      <c r="J190" t="s">
        <v>1149</v>
      </c>
      <c r="K190" s="228" t="s">
        <v>2939</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1197</v>
      </c>
      <c r="D191" t="s">
        <v>1198</v>
      </c>
      <c r="E191" t="s">
        <v>1156</v>
      </c>
      <c r="F191" t="s">
        <v>1087</v>
      </c>
      <c r="G191" t="s">
        <v>1074</v>
      </c>
      <c r="I191" t="s">
        <v>1199</v>
      </c>
      <c r="J191" t="s">
        <v>1149</v>
      </c>
      <c r="K191" s="228" t="s">
        <v>2939</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1200</v>
      </c>
      <c r="D192" t="s">
        <v>1201</v>
      </c>
      <c r="E192" t="s">
        <v>1156</v>
      </c>
      <c r="F192" t="s">
        <v>1087</v>
      </c>
      <c r="G192" t="s">
        <v>1074</v>
      </c>
      <c r="I192" t="s">
        <v>1202</v>
      </c>
      <c r="J192" t="s">
        <v>1149</v>
      </c>
      <c r="K192" s="228" t="s">
        <v>2939</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1240</v>
      </c>
      <c r="D193" t="s">
        <v>1241</v>
      </c>
      <c r="E193" t="s">
        <v>1156</v>
      </c>
      <c r="F193" t="s">
        <v>1087</v>
      </c>
      <c r="I193" t="s">
        <v>1242</v>
      </c>
      <c r="J193" t="s">
        <v>1089</v>
      </c>
      <c r="K193" s="228" t="s">
        <v>5664</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v>
      </c>
    </row>
    <row r="194" spans="1:13">
      <c r="A194">
        <v>3</v>
      </c>
      <c r="B194" t="s">
        <v>1274</v>
      </c>
      <c r="D194" t="s">
        <v>1275</v>
      </c>
      <c r="E194" t="s">
        <v>1080</v>
      </c>
      <c r="F194" t="s">
        <v>1095</v>
      </c>
      <c r="I194" t="s">
        <v>1276</v>
      </c>
      <c r="J194" t="s">
        <v>1089</v>
      </c>
      <c r="K194" s="228" t="s">
        <v>3952</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1306</v>
      </c>
      <c r="C195" t="s">
        <v>1307</v>
      </c>
      <c r="D195" t="s">
        <v>1308</v>
      </c>
      <c r="E195" t="s">
        <v>1156</v>
      </c>
      <c r="F195" t="s">
        <v>1152</v>
      </c>
      <c r="G195" t="s">
        <v>1074</v>
      </c>
      <c r="I195" t="s">
        <v>1309</v>
      </c>
      <c r="J195" t="s">
        <v>1149</v>
      </c>
      <c r="K195" s="228" t="s">
        <v>2939</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1329</v>
      </c>
      <c r="D196" t="s">
        <v>1329</v>
      </c>
      <c r="E196" t="s">
        <v>1180</v>
      </c>
      <c r="F196" t="s">
        <v>1100</v>
      </c>
      <c r="G196" t="s">
        <v>1074</v>
      </c>
      <c r="I196" t="s">
        <v>1330</v>
      </c>
      <c r="J196" t="s">
        <v>1089</v>
      </c>
      <c r="K196" s="228" t="s">
        <v>5674</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v>
      </c>
    </row>
    <row r="197" spans="1:13">
      <c r="A197">
        <v>3</v>
      </c>
      <c r="B197" t="s">
        <v>1331</v>
      </c>
      <c r="D197" t="s">
        <v>1332</v>
      </c>
      <c r="E197" t="s">
        <v>1086</v>
      </c>
      <c r="F197" t="s">
        <v>1087</v>
      </c>
      <c r="I197" t="s">
        <v>1333</v>
      </c>
      <c r="J197" t="s">
        <v>1089</v>
      </c>
      <c r="K197" s="228" t="s">
        <v>5661</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v>
      </c>
    </row>
    <row r="198" spans="1:13">
      <c r="A198">
        <v>3</v>
      </c>
      <c r="B198" t="s">
        <v>1345</v>
      </c>
      <c r="C198" t="s">
        <v>1346</v>
      </c>
      <c r="D198" t="s">
        <v>1347</v>
      </c>
      <c r="E198" t="s">
        <v>1156</v>
      </c>
      <c r="F198" t="s">
        <v>1087</v>
      </c>
      <c r="I198" t="s">
        <v>1348</v>
      </c>
      <c r="J198" t="s">
        <v>1089</v>
      </c>
      <c r="K198" s="228" t="s">
        <v>5675</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v>
      </c>
    </row>
    <row r="199" spans="1:13">
      <c r="A199">
        <v>3</v>
      </c>
      <c r="B199" t="s">
        <v>1352</v>
      </c>
      <c r="D199" t="s">
        <v>1353</v>
      </c>
      <c r="E199" t="s">
        <v>1122</v>
      </c>
      <c r="F199" t="s">
        <v>1087</v>
      </c>
      <c r="I199" t="s">
        <v>1354</v>
      </c>
      <c r="J199" t="s">
        <v>1089</v>
      </c>
      <c r="K199" s="228" t="s">
        <v>2928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1355</v>
      </c>
      <c r="D200" t="s">
        <v>1356</v>
      </c>
      <c r="E200" t="s">
        <v>1086</v>
      </c>
      <c r="F200" t="s">
        <v>1087</v>
      </c>
      <c r="I200" t="s">
        <v>1357</v>
      </c>
      <c r="J200" t="s">
        <v>1089</v>
      </c>
      <c r="K200" s="228" t="s">
        <v>2944</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1390</v>
      </c>
      <c r="D201" t="s">
        <v>1391</v>
      </c>
      <c r="E201" t="s">
        <v>1080</v>
      </c>
      <c r="F201" t="s">
        <v>1081</v>
      </c>
      <c r="I201" t="s">
        <v>1392</v>
      </c>
      <c r="J201" t="s">
        <v>1089</v>
      </c>
      <c r="K201" s="228" t="s">
        <v>3926</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1445</v>
      </c>
      <c r="D202" t="s">
        <v>1446</v>
      </c>
      <c r="E202" t="s">
        <v>1099</v>
      </c>
      <c r="F202" t="s">
        <v>1087</v>
      </c>
      <c r="I202" t="s">
        <v>1447</v>
      </c>
      <c r="J202" t="s">
        <v>1089</v>
      </c>
      <c r="K202" s="228" t="s">
        <v>2943</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1454</v>
      </c>
      <c r="D203" t="s">
        <v>1455</v>
      </c>
      <c r="E203" t="s">
        <v>1086</v>
      </c>
      <c r="F203" t="s">
        <v>1456</v>
      </c>
      <c r="I203" t="s">
        <v>1457</v>
      </c>
      <c r="J203" t="s">
        <v>1089</v>
      </c>
      <c r="K203" s="228" t="s">
        <v>5662</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v>
      </c>
    </row>
    <row r="204" spans="1:13">
      <c r="A204">
        <v>3</v>
      </c>
      <c r="B204" t="s">
        <v>1473</v>
      </c>
      <c r="C204" t="s">
        <v>1474</v>
      </c>
      <c r="D204" t="s">
        <v>1475</v>
      </c>
      <c r="E204" t="s">
        <v>1080</v>
      </c>
      <c r="F204" t="s">
        <v>1087</v>
      </c>
      <c r="I204" t="s">
        <v>1476</v>
      </c>
      <c r="J204" t="s">
        <v>1089</v>
      </c>
      <c r="K204" s="228" t="s">
        <v>3952</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1505</v>
      </c>
      <c r="D205" t="s">
        <v>1506</v>
      </c>
      <c r="E205" t="s">
        <v>1080</v>
      </c>
      <c r="F205" t="s">
        <v>1087</v>
      </c>
      <c r="I205" t="s">
        <v>1507</v>
      </c>
      <c r="J205" t="s">
        <v>1089</v>
      </c>
      <c r="K205" s="228" t="s">
        <v>3954</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1544</v>
      </c>
      <c r="D206" t="s">
        <v>1545</v>
      </c>
      <c r="E206" t="s">
        <v>1156</v>
      </c>
      <c r="F206" t="s">
        <v>1087</v>
      </c>
      <c r="I206" t="s">
        <v>1546</v>
      </c>
      <c r="J206" t="s">
        <v>1089</v>
      </c>
      <c r="K206" s="228" t="s">
        <v>3925</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1580</v>
      </c>
      <c r="D207" t="s">
        <v>1581</v>
      </c>
      <c r="E207" t="s">
        <v>1110</v>
      </c>
      <c r="F207" t="s">
        <v>1087</v>
      </c>
      <c r="G207" t="s">
        <v>1074</v>
      </c>
      <c r="I207" t="s">
        <v>1582</v>
      </c>
      <c r="K207" s="228" t="s">
        <v>3924</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1592</v>
      </c>
      <c r="D208" t="s">
        <v>1593</v>
      </c>
      <c r="E208" t="s">
        <v>1086</v>
      </c>
      <c r="F208" t="s">
        <v>1087</v>
      </c>
      <c r="I208" t="s">
        <v>1594</v>
      </c>
      <c r="J208" t="s">
        <v>1083</v>
      </c>
      <c r="K208" s="228" t="s">
        <v>3927</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1603</v>
      </c>
      <c r="D209" t="s">
        <v>1604</v>
      </c>
      <c r="E209" t="s">
        <v>1099</v>
      </c>
      <c r="F209" t="s">
        <v>1087</v>
      </c>
      <c r="G209" t="s">
        <v>1074</v>
      </c>
      <c r="I209" t="s">
        <v>1605</v>
      </c>
      <c r="J209" t="s">
        <v>1089</v>
      </c>
      <c r="K209" s="228" t="s">
        <v>2927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1628</v>
      </c>
      <c r="C210" t="s">
        <v>1629</v>
      </c>
      <c r="D210" t="s">
        <v>1630</v>
      </c>
      <c r="E210" t="s">
        <v>1099</v>
      </c>
      <c r="F210" t="s">
        <v>1087</v>
      </c>
      <c r="G210" t="s">
        <v>1074</v>
      </c>
      <c r="I210" t="s">
        <v>1631</v>
      </c>
      <c r="J210" t="s">
        <v>1149</v>
      </c>
      <c r="K210" s="228" t="s">
        <v>2956</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1663</v>
      </c>
      <c r="D211" t="s">
        <v>1664</v>
      </c>
      <c r="E211" t="s">
        <v>1086</v>
      </c>
      <c r="F211" t="s">
        <v>1152</v>
      </c>
      <c r="G211" t="s">
        <v>1074</v>
      </c>
      <c r="I211" t="s">
        <v>1665</v>
      </c>
      <c r="J211" t="s">
        <v>1149</v>
      </c>
      <c r="K211" s="228" t="s">
        <v>2947</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1666</v>
      </c>
      <c r="D212" t="s">
        <v>1667</v>
      </c>
      <c r="E212" t="s">
        <v>1086</v>
      </c>
      <c r="F212" t="s">
        <v>1087</v>
      </c>
      <c r="G212" t="s">
        <v>1074</v>
      </c>
      <c r="I212" t="s">
        <v>1668</v>
      </c>
      <c r="J212" t="s">
        <v>1083</v>
      </c>
      <c r="K212" s="228" t="s">
        <v>3942</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1685</v>
      </c>
      <c r="D213" t="s">
        <v>1686</v>
      </c>
      <c r="E213" t="s">
        <v>1086</v>
      </c>
      <c r="F213" t="s">
        <v>1087</v>
      </c>
      <c r="G213" t="s">
        <v>1074</v>
      </c>
      <c r="I213" t="s">
        <v>1687</v>
      </c>
      <c r="J213" t="s">
        <v>1089</v>
      </c>
      <c r="K213" s="228" t="s">
        <v>3926</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1724</v>
      </c>
      <c r="D214" t="s">
        <v>1725</v>
      </c>
      <c r="E214" t="s">
        <v>1086</v>
      </c>
      <c r="F214" t="s">
        <v>1087</v>
      </c>
      <c r="H214" t="s">
        <v>1075</v>
      </c>
      <c r="I214" t="s">
        <v>1726</v>
      </c>
      <c r="J214" t="s">
        <v>1089</v>
      </c>
      <c r="K214" s="228" t="s">
        <v>2934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1743</v>
      </c>
      <c r="D215" t="s">
        <v>1744</v>
      </c>
      <c r="E215" t="s">
        <v>1080</v>
      </c>
      <c r="F215" t="s">
        <v>1133</v>
      </c>
      <c r="I215" t="s">
        <v>1745</v>
      </c>
      <c r="J215" t="s">
        <v>1089</v>
      </c>
      <c r="K215" s="228" t="s">
        <v>3953</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1764</v>
      </c>
      <c r="D216" t="s">
        <v>1765</v>
      </c>
      <c r="E216" t="s">
        <v>1086</v>
      </c>
      <c r="F216" t="s">
        <v>1087</v>
      </c>
      <c r="G216" t="s">
        <v>1074</v>
      </c>
      <c r="I216" t="s">
        <v>1766</v>
      </c>
      <c r="J216" t="s">
        <v>1089</v>
      </c>
      <c r="K216" s="228" t="s">
        <v>3925</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1782</v>
      </c>
      <c r="D217" t="s">
        <v>1783</v>
      </c>
      <c r="E217" t="s">
        <v>1129</v>
      </c>
      <c r="F217" t="s">
        <v>1087</v>
      </c>
      <c r="G217" t="s">
        <v>1074</v>
      </c>
      <c r="I217" t="s">
        <v>1784</v>
      </c>
      <c r="J217" t="s">
        <v>1089</v>
      </c>
      <c r="K217" s="228" t="s">
        <v>3924</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1820</v>
      </c>
      <c r="C218" t="s">
        <v>1821</v>
      </c>
      <c r="D218" t="s">
        <v>1822</v>
      </c>
      <c r="E218" t="s">
        <v>1099</v>
      </c>
      <c r="F218" t="s">
        <v>1087</v>
      </c>
      <c r="G218" t="s">
        <v>1074</v>
      </c>
      <c r="I218" t="s">
        <v>1823</v>
      </c>
      <c r="J218" t="s">
        <v>1089</v>
      </c>
      <c r="K218" s="228" t="s">
        <v>2945</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1843</v>
      </c>
      <c r="D219" t="s">
        <v>1844</v>
      </c>
      <c r="E219" t="s">
        <v>1099</v>
      </c>
      <c r="F219" t="s">
        <v>1087</v>
      </c>
      <c r="G219" t="s">
        <v>1074</v>
      </c>
      <c r="I219" t="s">
        <v>1845</v>
      </c>
      <c r="J219" t="s">
        <v>1083</v>
      </c>
      <c r="K219" s="228" t="s">
        <v>3931</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1850</v>
      </c>
      <c r="C220" t="s">
        <v>1851</v>
      </c>
      <c r="D220" t="s">
        <v>1852</v>
      </c>
      <c r="E220" t="s">
        <v>1099</v>
      </c>
      <c r="F220" t="s">
        <v>1087</v>
      </c>
      <c r="I220" t="s">
        <v>1853</v>
      </c>
      <c r="J220" t="s">
        <v>1149</v>
      </c>
      <c r="K220" s="228" t="s">
        <v>2947</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1879</v>
      </c>
      <c r="D221" t="s">
        <v>1880</v>
      </c>
      <c r="E221" t="s">
        <v>1180</v>
      </c>
      <c r="F221" t="s">
        <v>1087</v>
      </c>
      <c r="I221" t="s">
        <v>1881</v>
      </c>
      <c r="J221" t="s">
        <v>1089</v>
      </c>
      <c r="K221" s="228" t="s">
        <v>3955</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1885</v>
      </c>
      <c r="D222" t="s">
        <v>1886</v>
      </c>
      <c r="E222" t="s">
        <v>1086</v>
      </c>
      <c r="F222" t="s">
        <v>1087</v>
      </c>
      <c r="G222" t="s">
        <v>1074</v>
      </c>
      <c r="I222" t="s">
        <v>1887</v>
      </c>
      <c r="J222" t="s">
        <v>1089</v>
      </c>
      <c r="K222" s="228" t="s">
        <v>3925</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1919</v>
      </c>
      <c r="D223" t="s">
        <v>1920</v>
      </c>
      <c r="E223" t="s">
        <v>1080</v>
      </c>
      <c r="F223" t="s">
        <v>1087</v>
      </c>
      <c r="G223" t="s">
        <v>1074</v>
      </c>
      <c r="I223" t="s">
        <v>1921</v>
      </c>
      <c r="J223" t="s">
        <v>1089</v>
      </c>
      <c r="K223" s="228" t="s">
        <v>2927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1928</v>
      </c>
      <c r="D224" t="s">
        <v>1929</v>
      </c>
      <c r="E224" t="s">
        <v>1156</v>
      </c>
      <c r="F224" t="s">
        <v>1087</v>
      </c>
      <c r="I224" t="s">
        <v>1930</v>
      </c>
      <c r="J224" t="s">
        <v>1089</v>
      </c>
      <c r="K224" s="228" t="s">
        <v>2953</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1947</v>
      </c>
      <c r="C225" t="s">
        <v>1948</v>
      </c>
      <c r="D225" t="s">
        <v>1949</v>
      </c>
      <c r="E225" t="s">
        <v>1122</v>
      </c>
      <c r="F225" t="s">
        <v>1087</v>
      </c>
      <c r="G225" t="s">
        <v>1074</v>
      </c>
      <c r="I225" t="s">
        <v>1950</v>
      </c>
      <c r="J225" t="s">
        <v>1089</v>
      </c>
      <c r="K225" s="228" t="s">
        <v>3953</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1957</v>
      </c>
      <c r="D226" t="s">
        <v>1958</v>
      </c>
      <c r="E226" t="s">
        <v>1086</v>
      </c>
      <c r="F226" t="s">
        <v>1087</v>
      </c>
      <c r="H226" t="s">
        <v>1075</v>
      </c>
      <c r="I226" t="s">
        <v>1959</v>
      </c>
      <c r="J226" t="s">
        <v>1089</v>
      </c>
      <c r="K226" s="228" t="s">
        <v>2954</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1988</v>
      </c>
      <c r="D227" t="s">
        <v>1989</v>
      </c>
      <c r="E227" t="s">
        <v>1156</v>
      </c>
      <c r="F227" t="s">
        <v>1087</v>
      </c>
      <c r="G227" t="s">
        <v>1074</v>
      </c>
      <c r="I227" t="s">
        <v>1990</v>
      </c>
      <c r="J227" t="s">
        <v>1083</v>
      </c>
      <c r="K227" s="228" t="s">
        <v>3925</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2005</v>
      </c>
      <c r="D228" t="s">
        <v>2006</v>
      </c>
      <c r="E228" t="s">
        <v>1129</v>
      </c>
      <c r="F228" t="s">
        <v>1095</v>
      </c>
      <c r="H228" t="s">
        <v>1075</v>
      </c>
      <c r="I228" t="s">
        <v>2007</v>
      </c>
      <c r="J228" t="s">
        <v>1089</v>
      </c>
      <c r="K228" s="228" t="s">
        <v>3936</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2011</v>
      </c>
      <c r="C229" t="s">
        <v>2012</v>
      </c>
      <c r="D229" t="s">
        <v>2013</v>
      </c>
      <c r="E229" t="s">
        <v>1122</v>
      </c>
      <c r="F229" t="s">
        <v>1087</v>
      </c>
      <c r="H229" t="s">
        <v>1075</v>
      </c>
      <c r="I229" t="s">
        <v>2014</v>
      </c>
      <c r="J229" t="s">
        <v>1149</v>
      </c>
      <c r="K229" s="228" t="s">
        <v>3956</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2018</v>
      </c>
      <c r="D230" t="s">
        <v>2019</v>
      </c>
      <c r="E230" t="s">
        <v>1156</v>
      </c>
      <c r="F230" t="s">
        <v>1152</v>
      </c>
      <c r="I230" t="s">
        <v>2020</v>
      </c>
      <c r="J230" t="s">
        <v>1089</v>
      </c>
      <c r="K230" s="228" t="s">
        <v>2927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2040</v>
      </c>
      <c r="D231" t="s">
        <v>2041</v>
      </c>
      <c r="E231" t="s">
        <v>1129</v>
      </c>
      <c r="F231" t="s">
        <v>1087</v>
      </c>
      <c r="G231" t="s">
        <v>1074</v>
      </c>
      <c r="I231" t="s">
        <v>2042</v>
      </c>
      <c r="J231" t="s">
        <v>1089</v>
      </c>
      <c r="K231" s="228" t="s">
        <v>3924</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2064</v>
      </c>
      <c r="D232" t="s">
        <v>2065</v>
      </c>
      <c r="E232" t="s">
        <v>1156</v>
      </c>
      <c r="F232" t="s">
        <v>1087</v>
      </c>
      <c r="G232" t="s">
        <v>1074</v>
      </c>
      <c r="I232" t="s">
        <v>2066</v>
      </c>
      <c r="J232" t="s">
        <v>1083</v>
      </c>
      <c r="K232" s="228" t="s">
        <v>3936</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2067</v>
      </c>
      <c r="D233" t="s">
        <v>2068</v>
      </c>
      <c r="E233" t="s">
        <v>1156</v>
      </c>
      <c r="F233" t="s">
        <v>1087</v>
      </c>
      <c r="G233" t="s">
        <v>1074</v>
      </c>
      <c r="I233" t="s">
        <v>2069</v>
      </c>
      <c r="J233" t="s">
        <v>1089</v>
      </c>
      <c r="K233" s="228" t="s">
        <v>2945</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2043</v>
      </c>
      <c r="D234" t="s">
        <v>2044</v>
      </c>
      <c r="E234" t="s">
        <v>1156</v>
      </c>
      <c r="F234" t="s">
        <v>1087</v>
      </c>
      <c r="G234" t="s">
        <v>1074</v>
      </c>
      <c r="I234" t="s">
        <v>2045</v>
      </c>
      <c r="J234" t="s">
        <v>1083</v>
      </c>
      <c r="K234" s="228" t="s">
        <v>3927</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2079</v>
      </c>
      <c r="D235" t="s">
        <v>2080</v>
      </c>
      <c r="E235" t="s">
        <v>1080</v>
      </c>
      <c r="F235" t="s">
        <v>1087</v>
      </c>
      <c r="I235" t="s">
        <v>2081</v>
      </c>
      <c r="J235" t="s">
        <v>1089</v>
      </c>
      <c r="K235" s="228" t="s">
        <v>3957</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2088</v>
      </c>
      <c r="D236" t="s">
        <v>2089</v>
      </c>
      <c r="E236" t="s">
        <v>1099</v>
      </c>
      <c r="F236" t="s">
        <v>1087</v>
      </c>
      <c r="G236" t="s">
        <v>1074</v>
      </c>
      <c r="I236" t="s">
        <v>2090</v>
      </c>
      <c r="J236" t="s">
        <v>1089</v>
      </c>
      <c r="K236" s="228" t="s">
        <v>5666</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v>
      </c>
    </row>
    <row r="237" spans="1:13">
      <c r="A237">
        <v>3</v>
      </c>
      <c r="B237" t="s">
        <v>2122</v>
      </c>
      <c r="D237" t="s">
        <v>2123</v>
      </c>
      <c r="E237" t="s">
        <v>1099</v>
      </c>
      <c r="F237" t="s">
        <v>1087</v>
      </c>
      <c r="I237" t="s">
        <v>2124</v>
      </c>
      <c r="J237" t="s">
        <v>1083</v>
      </c>
      <c r="K237" s="228" t="s">
        <v>3926</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2149</v>
      </c>
      <c r="D238" t="s">
        <v>2150</v>
      </c>
      <c r="E238" t="s">
        <v>1156</v>
      </c>
      <c r="F238" t="s">
        <v>1095</v>
      </c>
      <c r="H238" t="s">
        <v>1075</v>
      </c>
      <c r="I238" t="s">
        <v>2151</v>
      </c>
      <c r="J238" t="s">
        <v>1089</v>
      </c>
      <c r="K238" s="228" t="s">
        <v>3939</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2155</v>
      </c>
      <c r="D239" t="s">
        <v>2156</v>
      </c>
      <c r="E239" t="s">
        <v>1129</v>
      </c>
      <c r="F239" t="s">
        <v>1087</v>
      </c>
      <c r="G239" t="s">
        <v>1074</v>
      </c>
      <c r="I239" t="s">
        <v>2157</v>
      </c>
      <c r="J239" t="s">
        <v>1089</v>
      </c>
      <c r="K239" s="228" t="s">
        <v>3924</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2222</v>
      </c>
      <c r="C240" t="s">
        <v>2223</v>
      </c>
      <c r="D240" t="s">
        <v>2224</v>
      </c>
      <c r="E240" t="s">
        <v>1080</v>
      </c>
      <c r="F240" t="s">
        <v>1087</v>
      </c>
      <c r="G240" t="s">
        <v>1074</v>
      </c>
      <c r="I240" t="s">
        <v>2225</v>
      </c>
      <c r="J240" t="s">
        <v>1089</v>
      </c>
      <c r="K240" s="228" t="s">
        <v>3958</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2271</v>
      </c>
      <c r="D241" t="s">
        <v>2272</v>
      </c>
      <c r="E241" t="s">
        <v>1099</v>
      </c>
      <c r="F241" t="s">
        <v>1087</v>
      </c>
      <c r="I241" t="s">
        <v>2273</v>
      </c>
      <c r="J241" t="s">
        <v>1083</v>
      </c>
      <c r="K241" s="228" t="s">
        <v>3927</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2274</v>
      </c>
      <c r="C242" t="s">
        <v>2275</v>
      </c>
      <c r="D242" t="s">
        <v>2276</v>
      </c>
      <c r="E242" t="s">
        <v>1122</v>
      </c>
      <c r="F242" t="s">
        <v>1087</v>
      </c>
      <c r="I242" t="s">
        <v>2277</v>
      </c>
      <c r="J242" t="s">
        <v>1089</v>
      </c>
      <c r="K242" s="228" t="s">
        <v>2943</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2298</v>
      </c>
      <c r="D243" t="s">
        <v>2299</v>
      </c>
      <c r="E243" t="s">
        <v>1086</v>
      </c>
      <c r="F243" t="s">
        <v>1087</v>
      </c>
      <c r="H243" t="s">
        <v>1075</v>
      </c>
      <c r="I243" t="s">
        <v>2300</v>
      </c>
      <c r="J243" t="s">
        <v>1089</v>
      </c>
      <c r="K243" s="228" t="s">
        <v>3942</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2365</v>
      </c>
      <c r="D244" t="s">
        <v>2366</v>
      </c>
      <c r="E244" t="s">
        <v>1086</v>
      </c>
      <c r="F244" t="s">
        <v>1095</v>
      </c>
      <c r="I244" t="s">
        <v>2367</v>
      </c>
      <c r="J244" t="s">
        <v>1083</v>
      </c>
      <c r="K244" s="228" t="s">
        <v>3936</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2368</v>
      </c>
      <c r="D245" t="s">
        <v>2369</v>
      </c>
      <c r="E245" t="s">
        <v>1110</v>
      </c>
      <c r="F245" t="s">
        <v>1087</v>
      </c>
      <c r="I245" t="s">
        <v>2370</v>
      </c>
      <c r="J245" t="s">
        <v>1083</v>
      </c>
      <c r="K245" s="228" t="s">
        <v>3933</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2443</v>
      </c>
      <c r="D246" t="s">
        <v>2444</v>
      </c>
      <c r="E246" t="s">
        <v>1099</v>
      </c>
      <c r="F246" t="s">
        <v>1087</v>
      </c>
      <c r="G246" t="s">
        <v>1074</v>
      </c>
      <c r="I246" t="s">
        <v>2445</v>
      </c>
      <c r="J246" t="s">
        <v>1089</v>
      </c>
      <c r="K246" s="228" t="s">
        <v>3927</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2481</v>
      </c>
      <c r="C247" t="s">
        <v>2482</v>
      </c>
      <c r="D247" t="s">
        <v>2483</v>
      </c>
      <c r="E247" t="s">
        <v>1122</v>
      </c>
      <c r="F247" t="s">
        <v>1087</v>
      </c>
      <c r="G247" t="s">
        <v>1074</v>
      </c>
      <c r="I247" t="s">
        <v>2484</v>
      </c>
      <c r="J247" t="s">
        <v>1089</v>
      </c>
      <c r="K247" s="228" t="s">
        <v>3931</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2494</v>
      </c>
      <c r="D248" t="s">
        <v>2495</v>
      </c>
      <c r="E248" t="s">
        <v>1122</v>
      </c>
      <c r="F248" t="s">
        <v>1087</v>
      </c>
      <c r="I248" t="s">
        <v>2496</v>
      </c>
      <c r="J248" t="s">
        <v>1083</v>
      </c>
      <c r="K248" s="228" t="s">
        <v>3948</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2538</v>
      </c>
      <c r="D249" t="s">
        <v>2539</v>
      </c>
      <c r="E249" t="s">
        <v>1086</v>
      </c>
      <c r="F249" t="s">
        <v>1087</v>
      </c>
      <c r="G249" t="s">
        <v>1074</v>
      </c>
      <c r="I249" t="s">
        <v>2540</v>
      </c>
      <c r="J249" t="s">
        <v>1089</v>
      </c>
      <c r="K249" s="228" t="s">
        <v>3926</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1142</v>
      </c>
      <c r="C250" t="s">
        <v>1143</v>
      </c>
      <c r="D250" t="s">
        <v>1144</v>
      </c>
      <c r="E250" t="s">
        <v>1099</v>
      </c>
      <c r="F250" t="s">
        <v>1100</v>
      </c>
      <c r="I250" t="s">
        <v>1145</v>
      </c>
      <c r="J250" t="s">
        <v>1083</v>
      </c>
      <c r="K250" s="228" t="s">
        <v>2939</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1175</v>
      </c>
      <c r="D251" t="s">
        <v>1176</v>
      </c>
      <c r="E251" t="s">
        <v>1129</v>
      </c>
      <c r="F251" t="s">
        <v>1087</v>
      </c>
      <c r="G251" t="s">
        <v>1074</v>
      </c>
      <c r="I251" t="s">
        <v>1177</v>
      </c>
      <c r="J251" t="s">
        <v>1089</v>
      </c>
      <c r="K251" s="228" t="s">
        <v>3936</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1191</v>
      </c>
      <c r="D252" t="s">
        <v>1192</v>
      </c>
      <c r="E252" t="s">
        <v>1080</v>
      </c>
      <c r="F252" t="s">
        <v>1087</v>
      </c>
      <c r="G252" t="s">
        <v>1074</v>
      </c>
      <c r="I252" t="s">
        <v>1193</v>
      </c>
      <c r="J252" t="s">
        <v>1149</v>
      </c>
      <c r="K252" s="228" t="s">
        <v>2939</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1194</v>
      </c>
      <c r="D253" t="s">
        <v>1195</v>
      </c>
      <c r="E253" t="s">
        <v>1080</v>
      </c>
      <c r="F253" t="s">
        <v>1087</v>
      </c>
      <c r="G253" t="s">
        <v>1074</v>
      </c>
      <c r="I253" t="s">
        <v>1196</v>
      </c>
      <c r="J253" t="s">
        <v>1149</v>
      </c>
      <c r="K253" s="228" t="s">
        <v>2939</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1215</v>
      </c>
      <c r="D254" t="s">
        <v>1216</v>
      </c>
      <c r="E254" t="s">
        <v>1080</v>
      </c>
      <c r="F254" t="s">
        <v>1087</v>
      </c>
      <c r="G254" t="s">
        <v>1074</v>
      </c>
      <c r="I254" t="s">
        <v>1217</v>
      </c>
      <c r="J254" t="s">
        <v>1089</v>
      </c>
      <c r="K254" s="228" t="s">
        <v>3959</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1234</v>
      </c>
      <c r="D255" t="s">
        <v>1235</v>
      </c>
      <c r="E255" t="s">
        <v>1156</v>
      </c>
      <c r="F255" t="s">
        <v>1087</v>
      </c>
      <c r="I255" t="s">
        <v>1236</v>
      </c>
      <c r="J255" t="s">
        <v>1089</v>
      </c>
      <c r="K255" s="228" t="s">
        <v>5667</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v>
      </c>
    </row>
    <row r="256" spans="1:13">
      <c r="A256">
        <v>4</v>
      </c>
      <c r="B256" t="s">
        <v>1292</v>
      </c>
      <c r="D256" t="s">
        <v>1293</v>
      </c>
      <c r="E256" t="s">
        <v>1110</v>
      </c>
      <c r="F256" t="s">
        <v>1087</v>
      </c>
      <c r="I256" t="s">
        <v>1294</v>
      </c>
      <c r="J256" t="s">
        <v>1083</v>
      </c>
      <c r="K256" s="228" t="s">
        <v>3928</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1302</v>
      </c>
      <c r="C257" t="s">
        <v>1303</v>
      </c>
      <c r="D257" t="s">
        <v>1304</v>
      </c>
      <c r="E257" t="s">
        <v>1156</v>
      </c>
      <c r="F257" t="s">
        <v>1152</v>
      </c>
      <c r="G257" t="s">
        <v>1074</v>
      </c>
      <c r="I257" t="s">
        <v>1305</v>
      </c>
      <c r="J257" t="s">
        <v>1149</v>
      </c>
      <c r="K257" s="228" t="s">
        <v>2939</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1326</v>
      </c>
      <c r="D258" t="s">
        <v>1327</v>
      </c>
      <c r="E258" t="s">
        <v>1099</v>
      </c>
      <c r="F258" t="s">
        <v>1087</v>
      </c>
      <c r="I258" t="s">
        <v>1328</v>
      </c>
      <c r="J258" t="s">
        <v>1089</v>
      </c>
      <c r="K258" s="228" t="s">
        <v>3936</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1336</v>
      </c>
      <c r="D259" t="s">
        <v>1337</v>
      </c>
      <c r="E259" t="s">
        <v>1099</v>
      </c>
      <c r="F259" t="s">
        <v>1087</v>
      </c>
      <c r="I259" t="s">
        <v>1338</v>
      </c>
      <c r="J259" t="s">
        <v>1089</v>
      </c>
      <c r="K259" s="228" t="s">
        <v>3936</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1367</v>
      </c>
      <c r="D260" t="s">
        <v>1367</v>
      </c>
      <c r="E260" t="s">
        <v>1110</v>
      </c>
      <c r="F260" t="s">
        <v>1087</v>
      </c>
      <c r="G260" t="s">
        <v>1074</v>
      </c>
      <c r="I260" t="s">
        <v>1368</v>
      </c>
      <c r="J260" t="s">
        <v>1089</v>
      </c>
      <c r="K260" s="228" t="s">
        <v>2924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1372</v>
      </c>
      <c r="D261" t="s">
        <v>1372</v>
      </c>
      <c r="E261" t="s">
        <v>1110</v>
      </c>
      <c r="F261" t="s">
        <v>1087</v>
      </c>
      <c r="G261" t="s">
        <v>1074</v>
      </c>
      <c r="I261" t="s">
        <v>1373</v>
      </c>
      <c r="J261" t="s">
        <v>1089</v>
      </c>
      <c r="K261" s="228" t="s">
        <v>3943</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1393</v>
      </c>
      <c r="D262" t="s">
        <v>1394</v>
      </c>
      <c r="E262" t="s">
        <v>1086</v>
      </c>
      <c r="F262" t="s">
        <v>1087</v>
      </c>
      <c r="G262" t="s">
        <v>1074</v>
      </c>
      <c r="I262" t="s">
        <v>1395</v>
      </c>
      <c r="J262" t="s">
        <v>1089</v>
      </c>
      <c r="K262" s="228" t="s">
        <v>3960</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1514</v>
      </c>
      <c r="D263" t="s">
        <v>1514</v>
      </c>
      <c r="E263" t="s">
        <v>1180</v>
      </c>
      <c r="F263" t="s">
        <v>1087</v>
      </c>
      <c r="H263" t="s">
        <v>1075</v>
      </c>
      <c r="I263" t="s">
        <v>1515</v>
      </c>
      <c r="J263" t="s">
        <v>1089</v>
      </c>
      <c r="K263" s="228" t="s">
        <v>2927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1523</v>
      </c>
      <c r="C264" t="s">
        <v>1524</v>
      </c>
      <c r="D264" t="s">
        <v>1525</v>
      </c>
      <c r="E264" t="s">
        <v>1110</v>
      </c>
      <c r="F264" t="s">
        <v>1087</v>
      </c>
      <c r="G264" t="s">
        <v>1074</v>
      </c>
      <c r="I264" t="s">
        <v>1526</v>
      </c>
      <c r="J264" t="s">
        <v>1089</v>
      </c>
      <c r="K264" s="228" t="s">
        <v>5676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v>
      </c>
    </row>
    <row r="265" spans="1:13">
      <c r="A265">
        <v>4</v>
      </c>
      <c r="B265" t="s">
        <v>1614</v>
      </c>
      <c r="D265" t="s">
        <v>1615</v>
      </c>
      <c r="E265" t="s">
        <v>1086</v>
      </c>
      <c r="F265" t="s">
        <v>1100</v>
      </c>
      <c r="I265" t="s">
        <v>1616</v>
      </c>
      <c r="J265" t="s">
        <v>1089</v>
      </c>
      <c r="K265" s="228" t="s">
        <v>3936</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1621</v>
      </c>
      <c r="D266" t="s">
        <v>1622</v>
      </c>
      <c r="E266" t="s">
        <v>1086</v>
      </c>
      <c r="F266" t="s">
        <v>1087</v>
      </c>
      <c r="I266" t="s">
        <v>1623</v>
      </c>
      <c r="J266" t="s">
        <v>1089</v>
      </c>
      <c r="K266" s="228" t="s">
        <v>3960</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1657</v>
      </c>
      <c r="D267" t="s">
        <v>1658</v>
      </c>
      <c r="E267" t="s">
        <v>1086</v>
      </c>
      <c r="F267" t="s">
        <v>1087</v>
      </c>
      <c r="G267" t="s">
        <v>1074</v>
      </c>
      <c r="I267" t="s">
        <v>1659</v>
      </c>
      <c r="J267" t="s">
        <v>1083</v>
      </c>
      <c r="K267" s="228" t="s">
        <v>3961</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1669</v>
      </c>
      <c r="D268" t="s">
        <v>1670</v>
      </c>
      <c r="E268" t="s">
        <v>1122</v>
      </c>
      <c r="F268" t="s">
        <v>1087</v>
      </c>
      <c r="I268" t="s">
        <v>1671</v>
      </c>
      <c r="J268" t="s">
        <v>1089</v>
      </c>
      <c r="K268" s="228" t="s">
        <v>3929</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1727</v>
      </c>
      <c r="D269" t="s">
        <v>1728</v>
      </c>
      <c r="E269" t="s">
        <v>1099</v>
      </c>
      <c r="F269" t="s">
        <v>1087</v>
      </c>
      <c r="I269" t="s">
        <v>1729</v>
      </c>
      <c r="J269" t="s">
        <v>1089</v>
      </c>
      <c r="K269" s="228" t="s">
        <v>2927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1730</v>
      </c>
      <c r="D270" t="s">
        <v>1731</v>
      </c>
      <c r="E270" t="s">
        <v>1086</v>
      </c>
      <c r="F270" t="s">
        <v>1152</v>
      </c>
      <c r="G270" t="s">
        <v>1074</v>
      </c>
      <c r="I270" t="s">
        <v>1732</v>
      </c>
      <c r="J270" t="s">
        <v>1083</v>
      </c>
      <c r="K270" s="228" t="s">
        <v>2945</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1805</v>
      </c>
      <c r="D271" t="s">
        <v>1806</v>
      </c>
      <c r="E271" t="s">
        <v>1086</v>
      </c>
      <c r="F271" t="s">
        <v>1087</v>
      </c>
      <c r="G271" t="s">
        <v>1074</v>
      </c>
      <c r="I271" t="s">
        <v>1807</v>
      </c>
      <c r="J271" t="s">
        <v>1089</v>
      </c>
      <c r="K271" s="228" t="s">
        <v>2930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1817</v>
      </c>
      <c r="D272" t="s">
        <v>1818</v>
      </c>
      <c r="E272" t="s">
        <v>1129</v>
      </c>
      <c r="F272" t="s">
        <v>1087</v>
      </c>
      <c r="G272" t="s">
        <v>1074</v>
      </c>
      <c r="I272" t="s">
        <v>1819</v>
      </c>
      <c r="J272" t="s">
        <v>1089</v>
      </c>
      <c r="K272" s="228" t="s">
        <v>5659</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v>
      </c>
    </row>
    <row r="273" spans="1:13">
      <c r="A273">
        <v>4</v>
      </c>
      <c r="B273" t="s">
        <v>1840</v>
      </c>
      <c r="D273" t="s">
        <v>1841</v>
      </c>
      <c r="E273" t="s">
        <v>1099</v>
      </c>
      <c r="F273" t="s">
        <v>1087</v>
      </c>
      <c r="G273" t="s">
        <v>1074</v>
      </c>
      <c r="I273" t="s">
        <v>1842</v>
      </c>
      <c r="J273" t="s">
        <v>1083</v>
      </c>
      <c r="K273" s="228" t="s">
        <v>3931</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1828</v>
      </c>
      <c r="C274" t="s">
        <v>1829</v>
      </c>
      <c r="D274" t="s">
        <v>1830</v>
      </c>
      <c r="E274" t="s">
        <v>1099</v>
      </c>
      <c r="F274" t="s">
        <v>1095</v>
      </c>
      <c r="G274" t="s">
        <v>1074</v>
      </c>
      <c r="I274" t="s">
        <v>1831</v>
      </c>
      <c r="J274" t="s">
        <v>1089</v>
      </c>
      <c r="K274" s="228" t="s">
        <v>3951</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1832</v>
      </c>
      <c r="C275" t="s">
        <v>1833</v>
      </c>
      <c r="D275" t="s">
        <v>1834</v>
      </c>
      <c r="E275" t="s">
        <v>1099</v>
      </c>
      <c r="F275" t="s">
        <v>1087</v>
      </c>
      <c r="G275" t="s">
        <v>1074</v>
      </c>
      <c r="I275" t="s">
        <v>1835</v>
      </c>
      <c r="J275" t="s">
        <v>1089</v>
      </c>
      <c r="K275" s="228" t="s">
        <v>2945</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1891</v>
      </c>
      <c r="D276" t="s">
        <v>1892</v>
      </c>
      <c r="E276" t="s">
        <v>1099</v>
      </c>
      <c r="F276" t="s">
        <v>1152</v>
      </c>
      <c r="G276" t="s">
        <v>1074</v>
      </c>
      <c r="I276" t="s">
        <v>1893</v>
      </c>
      <c r="J276" t="s">
        <v>1149</v>
      </c>
      <c r="K276" s="228" t="s">
        <v>2945</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1894</v>
      </c>
      <c r="D277" t="s">
        <v>1895</v>
      </c>
      <c r="E277" t="s">
        <v>1080</v>
      </c>
      <c r="F277" t="s">
        <v>1087</v>
      </c>
      <c r="I277" t="s">
        <v>1896</v>
      </c>
      <c r="J277" t="s">
        <v>1089</v>
      </c>
      <c r="K277" s="228" t="s">
        <v>2955</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1915</v>
      </c>
      <c r="C278" t="s">
        <v>1916</v>
      </c>
      <c r="D278" t="s">
        <v>1917</v>
      </c>
      <c r="E278" t="s">
        <v>1180</v>
      </c>
      <c r="F278" t="s">
        <v>1087</v>
      </c>
      <c r="G278" t="s">
        <v>1074</v>
      </c>
      <c r="I278" t="s">
        <v>1918</v>
      </c>
      <c r="J278" t="s">
        <v>1089</v>
      </c>
      <c r="K278" s="228" t="s">
        <v>3950</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1978</v>
      </c>
      <c r="D279" t="s">
        <v>1979</v>
      </c>
      <c r="E279" t="s">
        <v>1086</v>
      </c>
      <c r="F279" t="s">
        <v>1087</v>
      </c>
      <c r="G279" t="s">
        <v>1074</v>
      </c>
      <c r="I279" t="s">
        <v>1980</v>
      </c>
      <c r="J279" t="s">
        <v>1089</v>
      </c>
      <c r="K279" s="228" t="s">
        <v>3943</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2049</v>
      </c>
      <c r="D280" t="s">
        <v>2050</v>
      </c>
      <c r="E280" t="s">
        <v>1156</v>
      </c>
      <c r="F280" t="s">
        <v>1087</v>
      </c>
      <c r="G280" t="s">
        <v>1074</v>
      </c>
      <c r="I280" t="s">
        <v>2051</v>
      </c>
      <c r="J280" t="s">
        <v>1089</v>
      </c>
      <c r="K280" s="228" t="s">
        <v>5668</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v>
      </c>
    </row>
    <row r="281" spans="1:13">
      <c r="A281">
        <v>4</v>
      </c>
      <c r="B281" t="s">
        <v>2100</v>
      </c>
      <c r="D281" t="s">
        <v>2101</v>
      </c>
      <c r="E281" t="s">
        <v>1180</v>
      </c>
      <c r="F281" t="s">
        <v>1087</v>
      </c>
      <c r="G281" t="s">
        <v>1074</v>
      </c>
      <c r="I281" t="s">
        <v>2102</v>
      </c>
      <c r="J281" t="s">
        <v>1089</v>
      </c>
      <c r="K281" s="228" t="s">
        <v>3936</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2103</v>
      </c>
      <c r="D282" t="s">
        <v>2104</v>
      </c>
      <c r="E282" t="s">
        <v>1122</v>
      </c>
      <c r="F282" t="s">
        <v>1087</v>
      </c>
      <c r="G282" t="s">
        <v>1074</v>
      </c>
      <c r="I282" t="s">
        <v>2105</v>
      </c>
      <c r="J282" t="s">
        <v>1083</v>
      </c>
      <c r="K282" s="228" t="s">
        <v>2956</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2143</v>
      </c>
      <c r="D283" t="s">
        <v>2144</v>
      </c>
      <c r="E283" t="s">
        <v>1080</v>
      </c>
      <c r="F283" t="s">
        <v>1087</v>
      </c>
      <c r="G283" t="s">
        <v>1074</v>
      </c>
      <c r="I283" t="s">
        <v>2145</v>
      </c>
      <c r="J283" t="s">
        <v>1089</v>
      </c>
      <c r="K283" s="228" t="s">
        <v>3942</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2173</v>
      </c>
      <c r="D284" t="s">
        <v>2174</v>
      </c>
      <c r="E284" t="s">
        <v>1099</v>
      </c>
      <c r="F284" t="s">
        <v>1087</v>
      </c>
      <c r="I284" t="s">
        <v>2175</v>
      </c>
      <c r="J284" t="s">
        <v>1089</v>
      </c>
      <c r="K284" s="228" t="s">
        <v>3924</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2210</v>
      </c>
      <c r="D285" t="s">
        <v>2211</v>
      </c>
      <c r="E285" t="s">
        <v>1080</v>
      </c>
      <c r="F285" t="s">
        <v>1087</v>
      </c>
      <c r="I285" t="s">
        <v>2212</v>
      </c>
      <c r="J285" t="s">
        <v>1089</v>
      </c>
      <c r="K285" s="228" t="s">
        <v>2943</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2264</v>
      </c>
      <c r="D286" t="s">
        <v>2265</v>
      </c>
      <c r="E286" t="s">
        <v>1156</v>
      </c>
      <c r="F286" t="s">
        <v>1087</v>
      </c>
      <c r="G286" t="s">
        <v>1074</v>
      </c>
      <c r="I286" t="s">
        <v>2266</v>
      </c>
      <c r="J286" t="s">
        <v>1083</v>
      </c>
      <c r="K286" s="228" t="s">
        <v>3926</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2336</v>
      </c>
      <c r="D287" t="s">
        <v>2337</v>
      </c>
      <c r="E287" t="s">
        <v>1080</v>
      </c>
      <c r="F287" t="s">
        <v>1100</v>
      </c>
      <c r="I287" t="s">
        <v>2338</v>
      </c>
      <c r="J287" t="s">
        <v>1089</v>
      </c>
      <c r="K287" s="228" t="s">
        <v>3936</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2397</v>
      </c>
      <c r="D288" t="s">
        <v>2398</v>
      </c>
      <c r="E288" t="s">
        <v>1099</v>
      </c>
      <c r="F288" t="s">
        <v>1087</v>
      </c>
      <c r="G288" t="s">
        <v>1074</v>
      </c>
      <c r="I288" t="s">
        <v>2399</v>
      </c>
      <c r="J288" t="s">
        <v>1083</v>
      </c>
      <c r="K288" s="228" t="s">
        <v>3927</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2403</v>
      </c>
      <c r="D289" t="s">
        <v>2404</v>
      </c>
      <c r="E289" t="s">
        <v>1156</v>
      </c>
      <c r="F289" t="s">
        <v>1087</v>
      </c>
      <c r="G289" t="s">
        <v>1074</v>
      </c>
      <c r="I289" t="s">
        <v>2405</v>
      </c>
      <c r="J289" t="s">
        <v>1083</v>
      </c>
      <c r="K289" s="228" t="s">
        <v>3925</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2406</v>
      </c>
      <c r="D290" t="s">
        <v>2407</v>
      </c>
      <c r="E290" t="s">
        <v>1156</v>
      </c>
      <c r="F290" t="s">
        <v>1087</v>
      </c>
      <c r="I290" t="s">
        <v>2408</v>
      </c>
      <c r="J290" t="s">
        <v>1083</v>
      </c>
      <c r="K290" s="228" t="s">
        <v>3925</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2413</v>
      </c>
      <c r="D291" t="s">
        <v>2414</v>
      </c>
      <c r="E291" t="s">
        <v>1156</v>
      </c>
      <c r="F291" t="s">
        <v>1087</v>
      </c>
      <c r="G291" t="s">
        <v>1074</v>
      </c>
      <c r="I291" t="s">
        <v>2415</v>
      </c>
      <c r="J291" t="s">
        <v>1089</v>
      </c>
      <c r="K291" s="228" t="s">
        <v>3936</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2440</v>
      </c>
      <c r="D292" t="s">
        <v>2441</v>
      </c>
      <c r="E292" t="s">
        <v>1156</v>
      </c>
      <c r="F292" t="s">
        <v>1087</v>
      </c>
      <c r="I292" t="s">
        <v>2442</v>
      </c>
      <c r="J292" t="s">
        <v>1089</v>
      </c>
      <c r="K292" s="228" t="s">
        <v>3927</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2462</v>
      </c>
      <c r="D293" t="s">
        <v>2463</v>
      </c>
      <c r="E293" t="s">
        <v>1099</v>
      </c>
      <c r="F293" t="s">
        <v>1087</v>
      </c>
      <c r="G293" t="s">
        <v>1074</v>
      </c>
      <c r="I293" t="s">
        <v>2464</v>
      </c>
      <c r="J293" t="s">
        <v>1089</v>
      </c>
      <c r="K293" s="228" t="s">
        <v>5677</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v>
      </c>
    </row>
    <row r="294" spans="1:13">
      <c r="A294">
        <v>4</v>
      </c>
      <c r="B294" t="s">
        <v>2469</v>
      </c>
      <c r="D294" t="s">
        <v>2470</v>
      </c>
      <c r="E294" t="s">
        <v>1129</v>
      </c>
      <c r="F294" t="s">
        <v>1100</v>
      </c>
      <c r="I294" t="s">
        <v>2471</v>
      </c>
      <c r="J294" t="s">
        <v>1089</v>
      </c>
      <c r="K294" s="228" t="s">
        <v>3962</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1105</v>
      </c>
      <c r="D295" t="s">
        <v>1106</v>
      </c>
      <c r="E295" t="s">
        <v>1086</v>
      </c>
      <c r="F295" t="s">
        <v>1087</v>
      </c>
      <c r="G295" t="s">
        <v>1074</v>
      </c>
      <c r="I295" t="s">
        <v>1107</v>
      </c>
      <c r="J295" t="s">
        <v>1083</v>
      </c>
      <c r="K295" s="228" t="s">
        <v>3933</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1116</v>
      </c>
      <c r="C296" t="s">
        <v>1117</v>
      </c>
      <c r="D296" t="s">
        <v>1118</v>
      </c>
      <c r="E296" t="s">
        <v>1086</v>
      </c>
      <c r="F296" t="s">
        <v>1087</v>
      </c>
      <c r="G296" t="s">
        <v>1074</v>
      </c>
      <c r="I296" t="s">
        <v>1119</v>
      </c>
      <c r="J296" t="s">
        <v>1089</v>
      </c>
      <c r="K296" s="228" t="s">
        <v>3933</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1127</v>
      </c>
      <c r="D297" t="s">
        <v>1128</v>
      </c>
      <c r="E297" t="s">
        <v>1129</v>
      </c>
      <c r="F297" t="s">
        <v>1087</v>
      </c>
      <c r="I297" t="s">
        <v>1130</v>
      </c>
      <c r="J297" t="s">
        <v>1089</v>
      </c>
      <c r="K297" s="228" t="s">
        <v>5659</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v>
      </c>
    </row>
    <row r="298" spans="1:13">
      <c r="A298">
        <v>5</v>
      </c>
      <c r="B298" t="s">
        <v>1154</v>
      </c>
      <c r="D298" t="s">
        <v>1155</v>
      </c>
      <c r="E298" t="s">
        <v>1156</v>
      </c>
      <c r="F298" t="s">
        <v>1152</v>
      </c>
      <c r="G298" t="s">
        <v>1074</v>
      </c>
      <c r="I298" t="s">
        <v>1157</v>
      </c>
      <c r="J298" t="s">
        <v>1083</v>
      </c>
      <c r="K298" s="228" t="s">
        <v>2943</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1185</v>
      </c>
      <c r="D299" t="s">
        <v>1186</v>
      </c>
      <c r="E299" t="s">
        <v>1156</v>
      </c>
      <c r="F299" t="s">
        <v>1087</v>
      </c>
      <c r="G299" t="s">
        <v>1074</v>
      </c>
      <c r="I299" t="s">
        <v>1187</v>
      </c>
      <c r="J299" t="s">
        <v>1083</v>
      </c>
      <c r="K299" s="228" t="s">
        <v>3948</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1257</v>
      </c>
      <c r="D300" t="s">
        <v>1258</v>
      </c>
      <c r="E300" t="s">
        <v>1086</v>
      </c>
      <c r="F300" t="s">
        <v>1152</v>
      </c>
      <c r="G300" t="s">
        <v>1074</v>
      </c>
      <c r="I300" t="s">
        <v>1259</v>
      </c>
      <c r="J300" t="s">
        <v>1149</v>
      </c>
      <c r="K300" s="228" t="s">
        <v>2947</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1268</v>
      </c>
      <c r="D301" t="s">
        <v>1269</v>
      </c>
      <c r="E301" t="s">
        <v>1080</v>
      </c>
      <c r="F301" t="s">
        <v>1087</v>
      </c>
      <c r="G301" t="s">
        <v>1074</v>
      </c>
      <c r="I301" t="s">
        <v>1270</v>
      </c>
      <c r="J301" t="s">
        <v>1149</v>
      </c>
      <c r="K301" s="228" t="s">
        <v>2939</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1271</v>
      </c>
      <c r="D302" t="s">
        <v>1272</v>
      </c>
      <c r="E302" t="s">
        <v>1099</v>
      </c>
      <c r="F302" t="s">
        <v>1095</v>
      </c>
      <c r="I302" t="s">
        <v>1273</v>
      </c>
      <c r="J302" t="s">
        <v>1089</v>
      </c>
      <c r="K302" s="228" t="s">
        <v>3933</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1314</v>
      </c>
      <c r="C303" t="s">
        <v>1315</v>
      </c>
      <c r="D303" t="s">
        <v>1316</v>
      </c>
      <c r="E303" t="s">
        <v>1080</v>
      </c>
      <c r="F303" t="s">
        <v>1152</v>
      </c>
      <c r="G303" t="s">
        <v>1074</v>
      </c>
      <c r="I303" t="s">
        <v>1317</v>
      </c>
      <c r="J303" t="s">
        <v>1149</v>
      </c>
      <c r="K303" s="228" t="s">
        <v>2939</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1342</v>
      </c>
      <c r="D304" t="s">
        <v>1343</v>
      </c>
      <c r="E304" t="s">
        <v>1156</v>
      </c>
      <c r="F304" t="s">
        <v>1087</v>
      </c>
      <c r="I304" t="s">
        <v>1344</v>
      </c>
      <c r="J304" t="s">
        <v>1089</v>
      </c>
      <c r="K304" s="228" t="s">
        <v>5669</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v>
      </c>
    </row>
    <row r="305" spans="1:13">
      <c r="A305">
        <v>5</v>
      </c>
      <c r="B305" t="s">
        <v>1358</v>
      </c>
      <c r="D305" t="s">
        <v>1359</v>
      </c>
      <c r="E305" t="s">
        <v>1180</v>
      </c>
      <c r="F305" t="s">
        <v>1095</v>
      </c>
      <c r="H305" t="s">
        <v>1075</v>
      </c>
      <c r="I305" t="s">
        <v>1360</v>
      </c>
      <c r="J305" t="s">
        <v>1089</v>
      </c>
      <c r="K305" s="228" t="s">
        <v>2927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1361</v>
      </c>
      <c r="D306" t="s">
        <v>1362</v>
      </c>
      <c r="E306" t="s">
        <v>1180</v>
      </c>
      <c r="F306" t="s">
        <v>1095</v>
      </c>
      <c r="H306" t="s">
        <v>1075</v>
      </c>
      <c r="I306" t="s">
        <v>1363</v>
      </c>
      <c r="J306" t="s">
        <v>1089</v>
      </c>
      <c r="K306" s="228" t="s">
        <v>2945</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1369</v>
      </c>
      <c r="D307" t="s">
        <v>1370</v>
      </c>
      <c r="E307" t="s">
        <v>1156</v>
      </c>
      <c r="F307" t="s">
        <v>1087</v>
      </c>
      <c r="I307" t="s">
        <v>1371</v>
      </c>
      <c r="J307" t="s">
        <v>1089</v>
      </c>
      <c r="K307" s="228" t="s">
        <v>3925</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1374</v>
      </c>
      <c r="C308" t="s">
        <v>1375</v>
      </c>
      <c r="D308" t="s">
        <v>1376</v>
      </c>
      <c r="E308" t="s">
        <v>1180</v>
      </c>
      <c r="F308" t="s">
        <v>1095</v>
      </c>
      <c r="H308" t="s">
        <v>1075</v>
      </c>
      <c r="I308" t="s">
        <v>1377</v>
      </c>
      <c r="J308" t="s">
        <v>1089</v>
      </c>
      <c r="K308" s="228" t="s">
        <v>3931</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1381</v>
      </c>
      <c r="D309" t="s">
        <v>1381</v>
      </c>
      <c r="E309" t="s">
        <v>1122</v>
      </c>
      <c r="F309" t="s">
        <v>1087</v>
      </c>
      <c r="I309" t="s">
        <v>1382</v>
      </c>
      <c r="J309" t="s">
        <v>1089</v>
      </c>
      <c r="K309" s="228" t="s">
        <v>2934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1386</v>
      </c>
      <c r="C310" t="s">
        <v>1387</v>
      </c>
      <c r="D310" t="s">
        <v>1388</v>
      </c>
      <c r="E310" t="s">
        <v>1080</v>
      </c>
      <c r="F310" t="s">
        <v>1133</v>
      </c>
      <c r="I310" t="s">
        <v>1389</v>
      </c>
      <c r="J310" t="s">
        <v>1089</v>
      </c>
      <c r="K310" s="228" t="s">
        <v>3956</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1399</v>
      </c>
      <c r="D311" t="s">
        <v>1400</v>
      </c>
      <c r="E311" t="s">
        <v>1086</v>
      </c>
      <c r="F311" t="s">
        <v>1087</v>
      </c>
      <c r="G311" t="s">
        <v>1074</v>
      </c>
      <c r="I311" t="s">
        <v>1401</v>
      </c>
      <c r="J311" t="s">
        <v>1083</v>
      </c>
      <c r="K311" s="228" t="s">
        <v>3927</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1408</v>
      </c>
      <c r="D312" t="s">
        <v>1409</v>
      </c>
      <c r="E312" t="s">
        <v>1080</v>
      </c>
      <c r="F312" t="s">
        <v>1087</v>
      </c>
      <c r="G312" t="s">
        <v>1074</v>
      </c>
      <c r="I312" t="s">
        <v>1410</v>
      </c>
      <c r="J312" t="s">
        <v>1089</v>
      </c>
      <c r="K312" s="228" t="s">
        <v>2930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1436</v>
      </c>
      <c r="D313" t="s">
        <v>1437</v>
      </c>
      <c r="E313" t="s">
        <v>1129</v>
      </c>
      <c r="F313" t="s">
        <v>1095</v>
      </c>
      <c r="I313" t="s">
        <v>1438</v>
      </c>
      <c r="J313" t="s">
        <v>1089</v>
      </c>
      <c r="K313" s="228" t="s">
        <v>3925</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1461</v>
      </c>
      <c r="D314" t="s">
        <v>1461</v>
      </c>
      <c r="E314" t="s">
        <v>1122</v>
      </c>
      <c r="F314" t="s">
        <v>1087</v>
      </c>
      <c r="G314" t="s">
        <v>1074</v>
      </c>
      <c r="I314" t="s">
        <v>1462</v>
      </c>
      <c r="J314" t="s">
        <v>1083</v>
      </c>
      <c r="K314" s="228" t="s">
        <v>3931</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1477</v>
      </c>
      <c r="D315" t="s">
        <v>1478</v>
      </c>
      <c r="E315" t="s">
        <v>1122</v>
      </c>
      <c r="F315" t="s">
        <v>1087</v>
      </c>
      <c r="I315" t="s">
        <v>1479</v>
      </c>
      <c r="J315" t="s">
        <v>1083</v>
      </c>
      <c r="K315" s="228" t="s">
        <v>3931</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1508</v>
      </c>
      <c r="D316" t="s">
        <v>1509</v>
      </c>
      <c r="E316" t="s">
        <v>1080</v>
      </c>
      <c r="F316" t="s">
        <v>1087</v>
      </c>
      <c r="G316" t="s">
        <v>1074</v>
      </c>
      <c r="I316" t="s">
        <v>1510</v>
      </c>
      <c r="J316" t="s">
        <v>1089</v>
      </c>
      <c r="K316" s="228" t="s">
        <v>2943</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1519</v>
      </c>
      <c r="C317" t="s">
        <v>1520</v>
      </c>
      <c r="D317" t="s">
        <v>1521</v>
      </c>
      <c r="E317" t="s">
        <v>1110</v>
      </c>
      <c r="F317" t="s">
        <v>1087</v>
      </c>
      <c r="G317" t="s">
        <v>1074</v>
      </c>
      <c r="I317" t="s">
        <v>1522</v>
      </c>
      <c r="J317" t="s">
        <v>1089</v>
      </c>
      <c r="K317" s="228" t="s">
        <v>5673</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v>
      </c>
    </row>
    <row r="318" spans="1:13">
      <c r="A318">
        <v>5</v>
      </c>
      <c r="B318" t="s">
        <v>1531</v>
      </c>
      <c r="C318" t="s">
        <v>1532</v>
      </c>
      <c r="D318" t="s">
        <v>1533</v>
      </c>
      <c r="E318" t="s">
        <v>1129</v>
      </c>
      <c r="F318" t="s">
        <v>1087</v>
      </c>
      <c r="G318" t="s">
        <v>1074</v>
      </c>
      <c r="I318" t="s">
        <v>1534</v>
      </c>
      <c r="J318" t="s">
        <v>1089</v>
      </c>
      <c r="K318" s="228" t="s">
        <v>3939</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1573</v>
      </c>
      <c r="D319" t="s">
        <v>1574</v>
      </c>
      <c r="E319" t="s">
        <v>1122</v>
      </c>
      <c r="F319" t="s">
        <v>1087</v>
      </c>
      <c r="G319" t="s">
        <v>1074</v>
      </c>
      <c r="I319" t="s">
        <v>1575</v>
      </c>
      <c r="J319" t="s">
        <v>1083</v>
      </c>
      <c r="K319" s="228" t="s">
        <v>3926</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1606</v>
      </c>
      <c r="D320" t="s">
        <v>1607</v>
      </c>
      <c r="E320" t="s">
        <v>1086</v>
      </c>
      <c r="F320" t="s">
        <v>1608</v>
      </c>
      <c r="I320" t="s">
        <v>1609</v>
      </c>
      <c r="J320" t="s">
        <v>1089</v>
      </c>
      <c r="K320" s="228" t="s">
        <v>2931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1654</v>
      </c>
      <c r="D321" t="s">
        <v>1655</v>
      </c>
      <c r="E321" t="s">
        <v>1099</v>
      </c>
      <c r="F321" t="s">
        <v>1087</v>
      </c>
      <c r="G321" t="s">
        <v>1074</v>
      </c>
      <c r="I321" t="s">
        <v>1656</v>
      </c>
      <c r="J321" t="s">
        <v>1089</v>
      </c>
      <c r="K321" s="228" t="s">
        <v>2937</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1708</v>
      </c>
      <c r="D322" t="s">
        <v>1709</v>
      </c>
      <c r="E322" t="s">
        <v>1099</v>
      </c>
      <c r="F322" t="s">
        <v>1087</v>
      </c>
      <c r="I322" t="s">
        <v>1710</v>
      </c>
      <c r="J322" t="s">
        <v>1083</v>
      </c>
      <c r="K322" s="228" t="s">
        <v>3935</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1721</v>
      </c>
      <c r="D323" t="s">
        <v>1722</v>
      </c>
      <c r="E323" t="s">
        <v>1156</v>
      </c>
      <c r="F323" t="s">
        <v>1087</v>
      </c>
      <c r="G323" t="s">
        <v>1074</v>
      </c>
      <c r="I323" t="s">
        <v>1723</v>
      </c>
      <c r="J323" t="s">
        <v>1083</v>
      </c>
      <c r="K323" s="228" t="s">
        <v>2945</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1791</v>
      </c>
      <c r="C324" t="s">
        <v>1792</v>
      </c>
      <c r="D324" t="s">
        <v>1793</v>
      </c>
      <c r="E324" t="s">
        <v>1110</v>
      </c>
      <c r="F324" t="s">
        <v>1087</v>
      </c>
      <c r="G324" t="s">
        <v>1074</v>
      </c>
      <c r="I324" t="s">
        <v>1794</v>
      </c>
      <c r="J324" t="s">
        <v>1089</v>
      </c>
      <c r="K324" s="228" t="s">
        <v>3924</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1798</v>
      </c>
      <c r="D325" t="s">
        <v>1798</v>
      </c>
      <c r="E325" t="s">
        <v>1156</v>
      </c>
      <c r="F325" t="s">
        <v>1087</v>
      </c>
      <c r="G325" t="s">
        <v>1074</v>
      </c>
      <c r="I325" t="s">
        <v>1799</v>
      </c>
      <c r="J325" t="s">
        <v>1083</v>
      </c>
      <c r="K325" s="228" t="s">
        <v>3925</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1854</v>
      </c>
      <c r="C326" t="s">
        <v>1855</v>
      </c>
      <c r="D326" t="s">
        <v>1856</v>
      </c>
      <c r="E326" t="s">
        <v>1099</v>
      </c>
      <c r="F326" t="s">
        <v>1087</v>
      </c>
      <c r="I326" t="s">
        <v>1857</v>
      </c>
      <c r="J326" t="s">
        <v>1149</v>
      </c>
      <c r="K326" s="228" t="s">
        <v>2947</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1824</v>
      </c>
      <c r="C327" t="s">
        <v>1825</v>
      </c>
      <c r="D327" t="s">
        <v>1826</v>
      </c>
      <c r="E327" t="s">
        <v>1099</v>
      </c>
      <c r="F327" t="s">
        <v>1095</v>
      </c>
      <c r="G327" t="s">
        <v>1074</v>
      </c>
      <c r="I327" t="s">
        <v>1827</v>
      </c>
      <c r="J327" t="s">
        <v>1089</v>
      </c>
      <c r="K327" s="228" t="s">
        <v>3951</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1858</v>
      </c>
      <c r="D328" t="s">
        <v>1859</v>
      </c>
      <c r="E328" t="s">
        <v>1099</v>
      </c>
      <c r="F328" t="s">
        <v>1095</v>
      </c>
      <c r="G328" t="s">
        <v>1074</v>
      </c>
      <c r="I328" t="s">
        <v>1860</v>
      </c>
      <c r="J328" t="s">
        <v>1083</v>
      </c>
      <c r="K328" s="228" t="s">
        <v>3931</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1882</v>
      </c>
      <c r="D329" t="s">
        <v>1883</v>
      </c>
      <c r="E329" t="s">
        <v>1180</v>
      </c>
      <c r="F329" t="s">
        <v>1100</v>
      </c>
      <c r="I329" t="s">
        <v>1884</v>
      </c>
      <c r="J329" t="s">
        <v>1089</v>
      </c>
      <c r="K329" s="228" t="s">
        <v>3953</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1904</v>
      </c>
      <c r="D330" t="s">
        <v>1905</v>
      </c>
      <c r="E330" t="s">
        <v>1180</v>
      </c>
      <c r="F330" t="s">
        <v>1087</v>
      </c>
      <c r="H330" t="s">
        <v>1075</v>
      </c>
      <c r="I330" t="s">
        <v>1906</v>
      </c>
      <c r="J330" t="s">
        <v>1089</v>
      </c>
      <c r="K330" s="228" t="s">
        <v>3936</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1934</v>
      </c>
      <c r="D331" t="s">
        <v>1935</v>
      </c>
      <c r="E331" t="s">
        <v>1156</v>
      </c>
      <c r="F331" t="s">
        <v>1087</v>
      </c>
      <c r="G331" t="s">
        <v>1074</v>
      </c>
      <c r="I331" t="s">
        <v>1936</v>
      </c>
      <c r="J331" t="s">
        <v>1083</v>
      </c>
      <c r="K331" s="228" t="s">
        <v>2930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1937</v>
      </c>
      <c r="D332" t="s">
        <v>1938</v>
      </c>
      <c r="E332" t="s">
        <v>1156</v>
      </c>
      <c r="F332" t="s">
        <v>1087</v>
      </c>
      <c r="G332" t="s">
        <v>1074</v>
      </c>
      <c r="I332" t="s">
        <v>1939</v>
      </c>
      <c r="J332" t="s">
        <v>1089</v>
      </c>
      <c r="K332" s="228" t="s">
        <v>3936</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1994</v>
      </c>
      <c r="C333" t="s">
        <v>1995</v>
      </c>
      <c r="D333" t="s">
        <v>1996</v>
      </c>
      <c r="E333" t="s">
        <v>1110</v>
      </c>
      <c r="F333" t="s">
        <v>1095</v>
      </c>
      <c r="I333" t="s">
        <v>1997</v>
      </c>
      <c r="J333" t="s">
        <v>1089</v>
      </c>
      <c r="K333" s="228" t="s">
        <v>3963</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2002</v>
      </c>
      <c r="D334" t="s">
        <v>2003</v>
      </c>
      <c r="E334" t="s">
        <v>1110</v>
      </c>
      <c r="F334" t="s">
        <v>1087</v>
      </c>
      <c r="G334" t="s">
        <v>1074</v>
      </c>
      <c r="I334" t="s">
        <v>2004</v>
      </c>
      <c r="J334" t="s">
        <v>1089</v>
      </c>
      <c r="K334" s="228" t="s">
        <v>3939</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2052</v>
      </c>
      <c r="D335" t="s">
        <v>2053</v>
      </c>
      <c r="E335" t="s">
        <v>1156</v>
      </c>
      <c r="F335" t="s">
        <v>1087</v>
      </c>
      <c r="G335" t="s">
        <v>1074</v>
      </c>
      <c r="I335" t="s">
        <v>2054</v>
      </c>
      <c r="J335" t="s">
        <v>1089</v>
      </c>
      <c r="K335" s="228" t="s">
        <v>3936</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2058</v>
      </c>
      <c r="D336" t="s">
        <v>2059</v>
      </c>
      <c r="E336" t="s">
        <v>1156</v>
      </c>
      <c r="F336" t="s">
        <v>1087</v>
      </c>
      <c r="G336" t="s">
        <v>1074</v>
      </c>
      <c r="I336" t="s">
        <v>2060</v>
      </c>
      <c r="J336" t="s">
        <v>1083</v>
      </c>
      <c r="K336" s="228" t="s">
        <v>3926</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2061</v>
      </c>
      <c r="D337" t="s">
        <v>2062</v>
      </c>
      <c r="E337" t="s">
        <v>1156</v>
      </c>
      <c r="F337" t="s">
        <v>1087</v>
      </c>
      <c r="G337" t="s">
        <v>1074</v>
      </c>
      <c r="I337" t="s">
        <v>2063</v>
      </c>
      <c r="J337" t="s">
        <v>1089</v>
      </c>
      <c r="K337" s="228" t="s">
        <v>3927</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2085</v>
      </c>
      <c r="D338" t="s">
        <v>2086</v>
      </c>
      <c r="E338" t="s">
        <v>1099</v>
      </c>
      <c r="F338" t="s">
        <v>1087</v>
      </c>
      <c r="G338" t="s">
        <v>1074</v>
      </c>
      <c r="I338" t="s">
        <v>2087</v>
      </c>
      <c r="J338" t="s">
        <v>1089</v>
      </c>
      <c r="K338" s="228" t="s">
        <v>3925</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2125</v>
      </c>
      <c r="D339" t="s">
        <v>2126</v>
      </c>
      <c r="E339" t="s">
        <v>1099</v>
      </c>
      <c r="F339" t="s">
        <v>1152</v>
      </c>
      <c r="G339" t="s">
        <v>1074</v>
      </c>
      <c r="I339" t="s">
        <v>2127</v>
      </c>
      <c r="J339" t="s">
        <v>1083</v>
      </c>
      <c r="K339" s="228" t="s">
        <v>3926</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2128</v>
      </c>
      <c r="D340" t="s">
        <v>2129</v>
      </c>
      <c r="E340" t="s">
        <v>1099</v>
      </c>
      <c r="F340" t="s">
        <v>1087</v>
      </c>
      <c r="G340" t="s">
        <v>1074</v>
      </c>
      <c r="I340" t="s">
        <v>2130</v>
      </c>
      <c r="J340" t="s">
        <v>1089</v>
      </c>
      <c r="K340" s="228" t="s">
        <v>2945</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2134</v>
      </c>
      <c r="D341" t="s">
        <v>2135</v>
      </c>
      <c r="E341" t="s">
        <v>1086</v>
      </c>
      <c r="F341" t="s">
        <v>1087</v>
      </c>
      <c r="I341" t="s">
        <v>2136</v>
      </c>
      <c r="J341" t="s">
        <v>1089</v>
      </c>
      <c r="K341" s="228" t="s">
        <v>3936</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2146</v>
      </c>
      <c r="D342" t="s">
        <v>2147</v>
      </c>
      <c r="E342" t="s">
        <v>1110</v>
      </c>
      <c r="F342" t="s">
        <v>1087</v>
      </c>
      <c r="I342" t="s">
        <v>2148</v>
      </c>
      <c r="J342" t="s">
        <v>1083</v>
      </c>
      <c r="K342" s="228" t="s">
        <v>3924</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2242</v>
      </c>
      <c r="C343" t="s">
        <v>2243</v>
      </c>
      <c r="D343" t="s">
        <v>2244</v>
      </c>
      <c r="E343" t="s">
        <v>1122</v>
      </c>
      <c r="F343" t="s">
        <v>1133</v>
      </c>
      <c r="I343" t="s">
        <v>2245</v>
      </c>
      <c r="J343" t="s">
        <v>1089</v>
      </c>
      <c r="K343" s="228" t="s">
        <v>2942</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2281</v>
      </c>
      <c r="D344" t="s">
        <v>2282</v>
      </c>
      <c r="E344" t="s">
        <v>1086</v>
      </c>
      <c r="F344" t="s">
        <v>1133</v>
      </c>
      <c r="I344" t="s">
        <v>2283</v>
      </c>
      <c r="J344" t="s">
        <v>1089</v>
      </c>
      <c r="K344" s="228" t="s">
        <v>2930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2305</v>
      </c>
      <c r="D345" t="s">
        <v>2306</v>
      </c>
      <c r="E345" t="s">
        <v>1080</v>
      </c>
      <c r="F345" t="s">
        <v>1087</v>
      </c>
      <c r="I345" t="s">
        <v>2307</v>
      </c>
      <c r="J345" t="s">
        <v>1089</v>
      </c>
      <c r="K345" s="228" t="s">
        <v>2933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2314</v>
      </c>
      <c r="D346" t="s">
        <v>2315</v>
      </c>
      <c r="E346" t="s">
        <v>1129</v>
      </c>
      <c r="F346" t="s">
        <v>1095</v>
      </c>
      <c r="I346" t="s">
        <v>2316</v>
      </c>
      <c r="J346" t="s">
        <v>1089</v>
      </c>
      <c r="K346" s="228" t="s">
        <v>3945</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2329</v>
      </c>
      <c r="D347" t="s">
        <v>2330</v>
      </c>
      <c r="E347" t="s">
        <v>1156</v>
      </c>
      <c r="F347" t="s">
        <v>2331</v>
      </c>
      <c r="I347" t="s">
        <v>2332</v>
      </c>
      <c r="J347" t="s">
        <v>1089</v>
      </c>
      <c r="K347" s="228" t="s">
        <v>5669</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"FIENDISH"]
   }</v>
      </c>
    </row>
    <row r="348" spans="1:13">
      <c r="A348">
        <v>5</v>
      </c>
      <c r="B348" t="s">
        <v>2345</v>
      </c>
      <c r="D348" t="s">
        <v>2346</v>
      </c>
      <c r="E348" t="s">
        <v>1180</v>
      </c>
      <c r="F348" t="s">
        <v>1100</v>
      </c>
      <c r="G348" t="s">
        <v>1074</v>
      </c>
      <c r="I348" t="s">
        <v>2347</v>
      </c>
      <c r="J348" t="s">
        <v>1089</v>
      </c>
      <c r="K348" s="228" t="s">
        <v>3964</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2384</v>
      </c>
      <c r="C349" t="s">
        <v>2385</v>
      </c>
      <c r="D349" t="s">
        <v>2386</v>
      </c>
      <c r="E349" t="s">
        <v>1156</v>
      </c>
      <c r="F349" t="s">
        <v>1087</v>
      </c>
      <c r="I349" t="s">
        <v>2387</v>
      </c>
      <c r="J349" t="s">
        <v>1089</v>
      </c>
      <c r="K349" s="228" t="s">
        <v>2933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2428</v>
      </c>
      <c r="D350" t="s">
        <v>2429</v>
      </c>
      <c r="E350" t="s">
        <v>1086</v>
      </c>
      <c r="F350" t="s">
        <v>1087</v>
      </c>
      <c r="G350" t="s">
        <v>1074</v>
      </c>
      <c r="I350" t="s">
        <v>2430</v>
      </c>
      <c r="J350" t="s">
        <v>1089</v>
      </c>
      <c r="K350" s="228" t="s">
        <v>5678</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v>
      </c>
    </row>
    <row r="351" spans="1:13">
      <c r="A351">
        <v>5</v>
      </c>
      <c r="B351" t="s">
        <v>2500</v>
      </c>
      <c r="D351" t="s">
        <v>2501</v>
      </c>
      <c r="E351" t="s">
        <v>1086</v>
      </c>
      <c r="F351" t="s">
        <v>1087</v>
      </c>
      <c r="I351" t="s">
        <v>2502</v>
      </c>
      <c r="J351" t="s">
        <v>1083</v>
      </c>
      <c r="K351" s="228" t="s">
        <v>3951</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2516</v>
      </c>
      <c r="D352" t="s">
        <v>2517</v>
      </c>
      <c r="E352" t="s">
        <v>1156</v>
      </c>
      <c r="F352" t="s">
        <v>1087</v>
      </c>
      <c r="I352" t="s">
        <v>2518</v>
      </c>
      <c r="J352" t="s">
        <v>1149</v>
      </c>
      <c r="K352" s="228" t="s">
        <v>2939</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1097</v>
      </c>
      <c r="D353" t="s">
        <v>1098</v>
      </c>
      <c r="E353" t="s">
        <v>1099</v>
      </c>
      <c r="F353" t="s">
        <v>1100</v>
      </c>
      <c r="I353" t="s">
        <v>1101</v>
      </c>
      <c r="J353" t="s">
        <v>1089</v>
      </c>
      <c r="K353" s="228" t="s">
        <v>2927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1218</v>
      </c>
      <c r="D354" t="s">
        <v>1219</v>
      </c>
      <c r="E354" t="s">
        <v>1156</v>
      </c>
      <c r="F354" t="s">
        <v>1087</v>
      </c>
      <c r="G354" t="s">
        <v>1074</v>
      </c>
      <c r="I354" t="s">
        <v>1220</v>
      </c>
      <c r="J354" t="s">
        <v>1089</v>
      </c>
      <c r="K354" s="228" t="s">
        <v>2927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1227</v>
      </c>
      <c r="D355" t="s">
        <v>1228</v>
      </c>
      <c r="E355" t="s">
        <v>1080</v>
      </c>
      <c r="F355" t="s">
        <v>1100</v>
      </c>
      <c r="I355" t="s">
        <v>1229</v>
      </c>
      <c r="J355" t="s">
        <v>1083</v>
      </c>
      <c r="K355" s="228" t="s">
        <v>2930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1253</v>
      </c>
      <c r="D356" t="s">
        <v>1254</v>
      </c>
      <c r="E356" t="s">
        <v>1122</v>
      </c>
      <c r="F356" t="s">
        <v>1255</v>
      </c>
      <c r="I356" t="s">
        <v>1256</v>
      </c>
      <c r="J356" t="s">
        <v>1083</v>
      </c>
      <c r="K356" s="228" t="s">
        <v>3931</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1265</v>
      </c>
      <c r="D357" t="s">
        <v>1266</v>
      </c>
      <c r="E357" t="s">
        <v>1122</v>
      </c>
      <c r="F357" t="s">
        <v>1087</v>
      </c>
      <c r="I357" t="s">
        <v>1267</v>
      </c>
      <c r="J357" t="s">
        <v>1089</v>
      </c>
      <c r="K357" s="228" t="s">
        <v>3926</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1280</v>
      </c>
      <c r="D358" t="s">
        <v>1281</v>
      </c>
      <c r="E358" t="s">
        <v>1156</v>
      </c>
      <c r="F358" t="s">
        <v>1087</v>
      </c>
      <c r="I358" t="s">
        <v>1282</v>
      </c>
      <c r="J358" t="s">
        <v>1089</v>
      </c>
      <c r="K358" s="228" t="s">
        <v>3925</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1383</v>
      </c>
      <c r="D359" t="s">
        <v>1384</v>
      </c>
      <c r="E359" t="s">
        <v>1122</v>
      </c>
      <c r="F359" t="s">
        <v>1087</v>
      </c>
      <c r="I359" t="s">
        <v>1385</v>
      </c>
      <c r="J359" t="s">
        <v>1089</v>
      </c>
      <c r="K359" s="228" t="s">
        <v>2927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1405</v>
      </c>
      <c r="D360" t="s">
        <v>1406</v>
      </c>
      <c r="E360" t="s">
        <v>1099</v>
      </c>
      <c r="F360" t="s">
        <v>1095</v>
      </c>
      <c r="H360" t="s">
        <v>1075</v>
      </c>
      <c r="I360" t="s">
        <v>1407</v>
      </c>
      <c r="J360" t="s">
        <v>1089</v>
      </c>
      <c r="K360" s="228" t="s">
        <v>3936</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1442</v>
      </c>
      <c r="D361" t="s">
        <v>1443</v>
      </c>
      <c r="E361" t="s">
        <v>1122</v>
      </c>
      <c r="F361" t="s">
        <v>1095</v>
      </c>
      <c r="I361" t="s">
        <v>1444</v>
      </c>
      <c r="J361" t="s">
        <v>1089</v>
      </c>
      <c r="K361" s="228" t="s">
        <v>3965</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1439</v>
      </c>
      <c r="D362" t="s">
        <v>1440</v>
      </c>
      <c r="E362" t="s">
        <v>1086</v>
      </c>
      <c r="F362" t="s">
        <v>1133</v>
      </c>
      <c r="I362" t="s">
        <v>1441</v>
      </c>
      <c r="J362" t="s">
        <v>1083</v>
      </c>
      <c r="K362" s="228" t="s">
        <v>3936</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1458</v>
      </c>
      <c r="D363" t="s">
        <v>1459</v>
      </c>
      <c r="E363" t="s">
        <v>1110</v>
      </c>
      <c r="F363" t="s">
        <v>1087</v>
      </c>
      <c r="G363" t="s">
        <v>1074</v>
      </c>
      <c r="I363" t="s">
        <v>1460</v>
      </c>
      <c r="J363" t="s">
        <v>1089</v>
      </c>
      <c r="K363" s="228" t="s">
        <v>3939</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1483</v>
      </c>
      <c r="D364" t="s">
        <v>1484</v>
      </c>
      <c r="E364" t="s">
        <v>1086</v>
      </c>
      <c r="F364" t="s">
        <v>1087</v>
      </c>
      <c r="I364" t="s">
        <v>1485</v>
      </c>
      <c r="J364" t="s">
        <v>1089</v>
      </c>
      <c r="K364" s="228" t="s">
        <v>3925</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1511</v>
      </c>
      <c r="D365" t="s">
        <v>1512</v>
      </c>
      <c r="E365" t="s">
        <v>1099</v>
      </c>
      <c r="F365" t="s">
        <v>1087</v>
      </c>
      <c r="I365" t="s">
        <v>1513</v>
      </c>
      <c r="J365" t="s">
        <v>1083</v>
      </c>
      <c r="K365" s="228" t="s">
        <v>3926</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1635</v>
      </c>
      <c r="D366" t="s">
        <v>1636</v>
      </c>
      <c r="E366" t="s">
        <v>1099</v>
      </c>
      <c r="F366" t="s">
        <v>1100</v>
      </c>
      <c r="I366" t="s">
        <v>1637</v>
      </c>
      <c r="J366" t="s">
        <v>1089</v>
      </c>
      <c r="K366" s="228" t="s">
        <v>2934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1740</v>
      </c>
      <c r="D367" t="s">
        <v>1741</v>
      </c>
      <c r="E367" t="s">
        <v>1080</v>
      </c>
      <c r="F367" t="s">
        <v>1087</v>
      </c>
      <c r="G367" t="s">
        <v>1074</v>
      </c>
      <c r="I367" t="s">
        <v>1742</v>
      </c>
      <c r="J367" t="s">
        <v>1089</v>
      </c>
      <c r="K367" s="228" t="s">
        <v>3925</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1758</v>
      </c>
      <c r="D368" t="s">
        <v>1759</v>
      </c>
      <c r="E368" t="s">
        <v>1156</v>
      </c>
      <c r="F368" t="s">
        <v>1087</v>
      </c>
      <c r="I368" t="s">
        <v>1760</v>
      </c>
      <c r="J368" t="s">
        <v>1089</v>
      </c>
      <c r="K368" s="228" t="s">
        <v>2934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1779</v>
      </c>
      <c r="D369" t="s">
        <v>1780</v>
      </c>
      <c r="E369" t="s">
        <v>1129</v>
      </c>
      <c r="F369" t="s">
        <v>1087</v>
      </c>
      <c r="I369" t="s">
        <v>1781</v>
      </c>
      <c r="J369" t="s">
        <v>1089</v>
      </c>
      <c r="K369" s="228" t="s">
        <v>3939</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1808</v>
      </c>
      <c r="D370" t="s">
        <v>1809</v>
      </c>
      <c r="E370" t="s">
        <v>1080</v>
      </c>
      <c r="F370" t="s">
        <v>1100</v>
      </c>
      <c r="H370" t="s">
        <v>1075</v>
      </c>
      <c r="I370" t="s">
        <v>1810</v>
      </c>
      <c r="J370" t="s">
        <v>1089</v>
      </c>
      <c r="K370" s="228" t="s">
        <v>2927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1846</v>
      </c>
      <c r="C371" t="s">
        <v>1847</v>
      </c>
      <c r="D371" t="s">
        <v>1848</v>
      </c>
      <c r="E371" t="s">
        <v>1099</v>
      </c>
      <c r="F371" t="s">
        <v>1095</v>
      </c>
      <c r="G371" t="s">
        <v>1074</v>
      </c>
      <c r="I371" t="s">
        <v>1849</v>
      </c>
      <c r="J371" t="s">
        <v>1089</v>
      </c>
      <c r="K371" s="228" t="s">
        <v>2957</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1960</v>
      </c>
      <c r="D372" t="s">
        <v>1961</v>
      </c>
      <c r="E372" t="s">
        <v>1086</v>
      </c>
      <c r="F372" t="s">
        <v>1095</v>
      </c>
      <c r="I372" t="s">
        <v>1962</v>
      </c>
      <c r="J372" t="s">
        <v>1089</v>
      </c>
      <c r="K372" s="228" t="s">
        <v>2930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1966</v>
      </c>
      <c r="D373" t="s">
        <v>1967</v>
      </c>
      <c r="E373" t="s">
        <v>1122</v>
      </c>
      <c r="F373" t="s">
        <v>1087</v>
      </c>
      <c r="G373" t="s">
        <v>1074</v>
      </c>
      <c r="I373" t="s">
        <v>1968</v>
      </c>
      <c r="J373" t="s">
        <v>1089</v>
      </c>
      <c r="K373" s="228" t="s">
        <v>3924</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2036</v>
      </c>
      <c r="C374" t="s">
        <v>2037</v>
      </c>
      <c r="D374" t="s">
        <v>2038</v>
      </c>
      <c r="E374" t="s">
        <v>1099</v>
      </c>
      <c r="F374" t="s">
        <v>1087</v>
      </c>
      <c r="I374" t="s">
        <v>2039</v>
      </c>
      <c r="J374" t="s">
        <v>1089</v>
      </c>
      <c r="K374" s="228" t="s">
        <v>2927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2055</v>
      </c>
      <c r="D375" t="s">
        <v>2056</v>
      </c>
      <c r="E375" t="s">
        <v>1156</v>
      </c>
      <c r="F375" t="s">
        <v>1087</v>
      </c>
      <c r="G375" t="s">
        <v>1074</v>
      </c>
      <c r="I375" t="s">
        <v>2057</v>
      </c>
      <c r="J375" t="s">
        <v>1089</v>
      </c>
      <c r="K375" s="228" t="s">
        <v>3936</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2046</v>
      </c>
      <c r="D376" t="s">
        <v>2047</v>
      </c>
      <c r="E376" t="s">
        <v>1099</v>
      </c>
      <c r="F376" t="s">
        <v>1087</v>
      </c>
      <c r="G376" t="s">
        <v>1074</v>
      </c>
      <c r="I376" t="s">
        <v>2048</v>
      </c>
      <c r="J376" t="s">
        <v>1089</v>
      </c>
      <c r="K376" s="228" t="s">
        <v>2930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2113</v>
      </c>
      <c r="D377" t="s">
        <v>2114</v>
      </c>
      <c r="E377" t="s">
        <v>1086</v>
      </c>
      <c r="F377" t="s">
        <v>1087</v>
      </c>
      <c r="I377" t="s">
        <v>2115</v>
      </c>
      <c r="J377" t="s">
        <v>1083</v>
      </c>
      <c r="K377" s="228" t="s">
        <v>2930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2152</v>
      </c>
      <c r="D378" t="s">
        <v>2153</v>
      </c>
      <c r="E378" t="s">
        <v>1086</v>
      </c>
      <c r="F378" t="s">
        <v>1087</v>
      </c>
      <c r="G378" t="s">
        <v>1074</v>
      </c>
      <c r="I378" t="s">
        <v>2154</v>
      </c>
      <c r="J378" t="s">
        <v>1089</v>
      </c>
      <c r="K378" s="228" t="s">
        <v>3931</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2170</v>
      </c>
      <c r="D379" t="s">
        <v>2171</v>
      </c>
      <c r="E379" t="s">
        <v>1099</v>
      </c>
      <c r="F379" t="s">
        <v>1087</v>
      </c>
      <c r="G379" t="s">
        <v>1074</v>
      </c>
      <c r="I379" t="s">
        <v>2172</v>
      </c>
      <c r="J379" t="s">
        <v>1149</v>
      </c>
      <c r="K379" s="228" t="s">
        <v>3926</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2185</v>
      </c>
      <c r="C380" t="s">
        <v>2186</v>
      </c>
      <c r="D380" t="s">
        <v>2187</v>
      </c>
      <c r="E380" t="s">
        <v>1156</v>
      </c>
      <c r="F380" t="s">
        <v>1100</v>
      </c>
      <c r="I380" t="s">
        <v>2188</v>
      </c>
      <c r="J380" t="s">
        <v>1089</v>
      </c>
      <c r="K380" s="228" t="s">
        <v>3936</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2193</v>
      </c>
      <c r="D381" t="s">
        <v>2194</v>
      </c>
      <c r="E381" t="s">
        <v>1129</v>
      </c>
      <c r="F381" t="s">
        <v>1087</v>
      </c>
      <c r="G381" t="s">
        <v>1074</v>
      </c>
      <c r="I381" t="s">
        <v>2195</v>
      </c>
      <c r="J381" t="s">
        <v>1083</v>
      </c>
      <c r="K381" s="228" t="s">
        <v>3926</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2226</v>
      </c>
      <c r="D382" t="s">
        <v>2227</v>
      </c>
      <c r="E382" t="s">
        <v>1080</v>
      </c>
      <c r="F382" t="s">
        <v>1087</v>
      </c>
      <c r="G382" t="s">
        <v>1074</v>
      </c>
      <c r="I382" t="s">
        <v>2228</v>
      </c>
      <c r="J382" t="s">
        <v>1083</v>
      </c>
      <c r="K382" s="228" t="s">
        <v>2930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2229</v>
      </c>
      <c r="D383" t="s">
        <v>2230</v>
      </c>
      <c r="E383" t="s">
        <v>1080</v>
      </c>
      <c r="F383" t="s">
        <v>1100</v>
      </c>
      <c r="I383" t="s">
        <v>2231</v>
      </c>
      <c r="J383" t="s">
        <v>1089</v>
      </c>
      <c r="K383" s="228" t="s">
        <v>3939</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2258</v>
      </c>
      <c r="D384" t="s">
        <v>2259</v>
      </c>
      <c r="E384" t="s">
        <v>1156</v>
      </c>
      <c r="F384" t="s">
        <v>1087</v>
      </c>
      <c r="G384" t="s">
        <v>1074</v>
      </c>
      <c r="I384" t="s">
        <v>2260</v>
      </c>
      <c r="J384" t="s">
        <v>1089</v>
      </c>
      <c r="K384" s="228" t="s">
        <v>3927</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2317</v>
      </c>
      <c r="D385" t="s">
        <v>2318</v>
      </c>
      <c r="E385" t="s">
        <v>1086</v>
      </c>
      <c r="F385" t="s">
        <v>1087</v>
      </c>
      <c r="G385" t="s">
        <v>1074</v>
      </c>
      <c r="I385" t="s">
        <v>2319</v>
      </c>
      <c r="J385" t="s">
        <v>1083</v>
      </c>
      <c r="K385" s="228" t="s">
        <v>3929</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2320</v>
      </c>
      <c r="D386" t="s">
        <v>2321</v>
      </c>
      <c r="E386" t="s">
        <v>1086</v>
      </c>
      <c r="F386" t="s">
        <v>1087</v>
      </c>
      <c r="G386" t="s">
        <v>1074</v>
      </c>
      <c r="I386" t="s">
        <v>2322</v>
      </c>
      <c r="J386" t="s">
        <v>1083</v>
      </c>
      <c r="K386" s="228" t="s">
        <v>3929</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2323</v>
      </c>
      <c r="D387" t="s">
        <v>2324</v>
      </c>
      <c r="E387" t="s">
        <v>1086</v>
      </c>
      <c r="F387" t="s">
        <v>1087</v>
      </c>
      <c r="G387" t="s">
        <v>1074</v>
      </c>
      <c r="I387" t="s">
        <v>2325</v>
      </c>
      <c r="J387" t="s">
        <v>1083</v>
      </c>
      <c r="K387" s="228" t="s">
        <v>3929</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2326</v>
      </c>
      <c r="D388" t="s">
        <v>2327</v>
      </c>
      <c r="E388" t="s">
        <v>1086</v>
      </c>
      <c r="F388" t="s">
        <v>1087</v>
      </c>
      <c r="G388" t="s">
        <v>1074</v>
      </c>
      <c r="I388" t="s">
        <v>2328</v>
      </c>
      <c r="J388" t="s">
        <v>1083</v>
      </c>
      <c r="K388" s="228" t="s">
        <v>3929</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2354</v>
      </c>
      <c r="C389" t="s">
        <v>2355</v>
      </c>
      <c r="D389" t="s">
        <v>2356</v>
      </c>
      <c r="E389" t="s">
        <v>1180</v>
      </c>
      <c r="F389" t="s">
        <v>1095</v>
      </c>
      <c r="G389" t="s">
        <v>1074</v>
      </c>
      <c r="I389" t="s">
        <v>2357</v>
      </c>
      <c r="J389" t="s">
        <v>1089</v>
      </c>
      <c r="K389" s="228" t="s">
        <v>2933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2409</v>
      </c>
      <c r="C390" t="s">
        <v>2410</v>
      </c>
      <c r="D390" t="s">
        <v>2411</v>
      </c>
      <c r="E390" t="s">
        <v>1156</v>
      </c>
      <c r="F390" t="s">
        <v>1087</v>
      </c>
      <c r="I390" t="s">
        <v>2412</v>
      </c>
      <c r="J390" t="s">
        <v>1089</v>
      </c>
      <c r="K390" s="228" t="s">
        <v>3936</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2422</v>
      </c>
      <c r="D391" t="s">
        <v>2423</v>
      </c>
      <c r="E391" t="s">
        <v>1110</v>
      </c>
      <c r="F391" t="s">
        <v>1087</v>
      </c>
      <c r="I391" t="s">
        <v>2424</v>
      </c>
      <c r="J391" t="s">
        <v>1089</v>
      </c>
      <c r="K391" s="228" t="s">
        <v>3924</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2465</v>
      </c>
      <c r="C392" t="s">
        <v>2466</v>
      </c>
      <c r="D392" t="s">
        <v>2467</v>
      </c>
      <c r="E392" t="s">
        <v>1086</v>
      </c>
      <c r="F392" t="s">
        <v>1087</v>
      </c>
      <c r="G392" t="s">
        <v>1074</v>
      </c>
      <c r="I392" t="s">
        <v>2468</v>
      </c>
      <c r="J392" t="s">
        <v>1089</v>
      </c>
      <c r="K392" s="228" t="s">
        <v>3927</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2497</v>
      </c>
      <c r="D393" t="s">
        <v>2498</v>
      </c>
      <c r="E393" t="s">
        <v>1086</v>
      </c>
      <c r="F393" t="s">
        <v>1087</v>
      </c>
      <c r="G393" t="s">
        <v>1074</v>
      </c>
      <c r="I393" t="s">
        <v>2499</v>
      </c>
      <c r="J393" t="s">
        <v>1083</v>
      </c>
      <c r="K393" s="228" t="s">
        <v>3936</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2503</v>
      </c>
      <c r="C394" t="s">
        <v>2504</v>
      </c>
      <c r="D394" t="s">
        <v>2505</v>
      </c>
      <c r="E394" t="s">
        <v>1099</v>
      </c>
      <c r="F394" t="s">
        <v>1087</v>
      </c>
      <c r="I394" t="s">
        <v>2506</v>
      </c>
      <c r="J394" t="s">
        <v>1089</v>
      </c>
      <c r="K394" s="228" t="s">
        <v>2930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2512</v>
      </c>
      <c r="C395" t="s">
        <v>2513</v>
      </c>
      <c r="D395" t="s">
        <v>2514</v>
      </c>
      <c r="E395" t="s">
        <v>1122</v>
      </c>
      <c r="F395" t="s">
        <v>1095</v>
      </c>
      <c r="I395" t="s">
        <v>2515</v>
      </c>
      <c r="J395" t="s">
        <v>1089</v>
      </c>
      <c r="K395" s="228" t="s">
        <v>3936</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2532</v>
      </c>
      <c r="D396" t="s">
        <v>2533</v>
      </c>
      <c r="E396" t="s">
        <v>1180</v>
      </c>
      <c r="F396" t="s">
        <v>1087</v>
      </c>
      <c r="I396" t="s">
        <v>2534</v>
      </c>
      <c r="J396" t="s">
        <v>1089</v>
      </c>
      <c r="K396" s="228" t="s">
        <v>3955</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1243</v>
      </c>
      <c r="C397" t="s">
        <v>1244</v>
      </c>
      <c r="D397" t="s">
        <v>1245</v>
      </c>
      <c r="E397" t="s">
        <v>1156</v>
      </c>
      <c r="F397" t="s">
        <v>1087</v>
      </c>
      <c r="G397" t="s">
        <v>1074</v>
      </c>
      <c r="I397" t="s">
        <v>1246</v>
      </c>
      <c r="J397" t="s">
        <v>1089</v>
      </c>
      <c r="K397" s="228" t="s">
        <v>3925</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1250</v>
      </c>
      <c r="D398" t="s">
        <v>1251</v>
      </c>
      <c r="E398" t="s">
        <v>1156</v>
      </c>
      <c r="F398" t="s">
        <v>1087</v>
      </c>
      <c r="I398" t="s">
        <v>1252</v>
      </c>
      <c r="J398" t="s">
        <v>1089</v>
      </c>
      <c r="K398" s="228" t="s">
        <v>3945</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1289</v>
      </c>
      <c r="D399" t="s">
        <v>1290</v>
      </c>
      <c r="E399" t="s">
        <v>1099</v>
      </c>
      <c r="F399" t="s">
        <v>1087</v>
      </c>
      <c r="I399" t="s">
        <v>1291</v>
      </c>
      <c r="J399" t="s">
        <v>1089</v>
      </c>
      <c r="K399" s="228" t="s">
        <v>3966</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1427</v>
      </c>
      <c r="D400" t="s">
        <v>1428</v>
      </c>
      <c r="E400" t="s">
        <v>1156</v>
      </c>
      <c r="F400" t="s">
        <v>1087</v>
      </c>
      <c r="I400" t="s">
        <v>1429</v>
      </c>
      <c r="J400" t="s">
        <v>1083</v>
      </c>
      <c r="K400" s="228" t="s">
        <v>3926</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1501</v>
      </c>
      <c r="C401" t="s">
        <v>1502</v>
      </c>
      <c r="D401" t="s">
        <v>1503</v>
      </c>
      <c r="E401" t="s">
        <v>1086</v>
      </c>
      <c r="F401" t="s">
        <v>1087</v>
      </c>
      <c r="I401" t="s">
        <v>1504</v>
      </c>
      <c r="J401" t="s">
        <v>1089</v>
      </c>
      <c r="K401" s="228" t="s">
        <v>3936</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1516</v>
      </c>
      <c r="D402" t="s">
        <v>1517</v>
      </c>
      <c r="E402" t="s">
        <v>1122</v>
      </c>
      <c r="F402" t="s">
        <v>1087</v>
      </c>
      <c r="I402" t="s">
        <v>1518</v>
      </c>
      <c r="J402" t="s">
        <v>1089</v>
      </c>
      <c r="K402" s="228" t="s">
        <v>3926</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1586</v>
      </c>
      <c r="D403" t="s">
        <v>1587</v>
      </c>
      <c r="E403" t="s">
        <v>1156</v>
      </c>
      <c r="F403" t="s">
        <v>1087</v>
      </c>
      <c r="G403" t="s">
        <v>1074</v>
      </c>
      <c r="I403" t="s">
        <v>1588</v>
      </c>
      <c r="J403" t="s">
        <v>1089</v>
      </c>
      <c r="K403" s="228" t="s">
        <v>3939</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1682</v>
      </c>
      <c r="D404" t="s">
        <v>1683</v>
      </c>
      <c r="E404" t="s">
        <v>1086</v>
      </c>
      <c r="F404" t="s">
        <v>1087</v>
      </c>
      <c r="I404" t="s">
        <v>1684</v>
      </c>
      <c r="J404" t="s">
        <v>1089</v>
      </c>
      <c r="K404" s="228" t="s">
        <v>3924</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1811</v>
      </c>
      <c r="D405" t="s">
        <v>1812</v>
      </c>
      <c r="E405" t="s">
        <v>1086</v>
      </c>
      <c r="F405" t="s">
        <v>1087</v>
      </c>
      <c r="G405" t="s">
        <v>1074</v>
      </c>
      <c r="I405" t="s">
        <v>1813</v>
      </c>
      <c r="J405" t="s">
        <v>1089</v>
      </c>
      <c r="K405" s="228" t="s">
        <v>3927</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1836</v>
      </c>
      <c r="C406" t="s">
        <v>1837</v>
      </c>
      <c r="D406" t="s">
        <v>1838</v>
      </c>
      <c r="E406" t="s">
        <v>1099</v>
      </c>
      <c r="F406" t="s">
        <v>1095</v>
      </c>
      <c r="G406" t="s">
        <v>1074</v>
      </c>
      <c r="I406" t="s">
        <v>1839</v>
      </c>
      <c r="J406" t="s">
        <v>1089</v>
      </c>
      <c r="K406" s="228" t="s">
        <v>2927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1954</v>
      </c>
      <c r="D407" t="s">
        <v>1955</v>
      </c>
      <c r="E407" t="s">
        <v>1099</v>
      </c>
      <c r="F407" t="s">
        <v>1095</v>
      </c>
      <c r="I407" t="s">
        <v>1956</v>
      </c>
      <c r="J407" t="s">
        <v>1089</v>
      </c>
      <c r="K407" s="228" t="s">
        <v>3939</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1991</v>
      </c>
      <c r="D408" t="s">
        <v>1992</v>
      </c>
      <c r="E408" t="s">
        <v>1129</v>
      </c>
      <c r="F408" t="s">
        <v>1100</v>
      </c>
      <c r="I408" t="s">
        <v>1993</v>
      </c>
      <c r="J408" t="s">
        <v>1089</v>
      </c>
      <c r="K408" s="228" t="s">
        <v>3947</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2021</v>
      </c>
      <c r="D409" t="s">
        <v>2022</v>
      </c>
      <c r="E409" t="s">
        <v>1110</v>
      </c>
      <c r="F409" t="s">
        <v>1087</v>
      </c>
      <c r="I409" t="s">
        <v>2023</v>
      </c>
      <c r="J409" t="s">
        <v>1083</v>
      </c>
      <c r="K409" s="228" t="s">
        <v>3926</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2116</v>
      </c>
      <c r="D410" t="s">
        <v>2117</v>
      </c>
      <c r="E410" t="s">
        <v>1156</v>
      </c>
      <c r="F410" t="s">
        <v>1152</v>
      </c>
      <c r="I410" t="s">
        <v>2118</v>
      </c>
      <c r="J410" t="s">
        <v>1089</v>
      </c>
      <c r="K410" s="228" t="s">
        <v>2927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2206</v>
      </c>
      <c r="C411" t="s">
        <v>2207</v>
      </c>
      <c r="D411" t="s">
        <v>2208</v>
      </c>
      <c r="E411" t="s">
        <v>1129</v>
      </c>
      <c r="F411" t="s">
        <v>1087</v>
      </c>
      <c r="G411" t="s">
        <v>1074</v>
      </c>
      <c r="I411" t="s">
        <v>2209</v>
      </c>
      <c r="J411" t="s">
        <v>1089</v>
      </c>
      <c r="K411" s="228" t="s">
        <v>3939</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2267</v>
      </c>
      <c r="C412" t="s">
        <v>2268</v>
      </c>
      <c r="D412" t="s">
        <v>2269</v>
      </c>
      <c r="E412" t="s">
        <v>1156</v>
      </c>
      <c r="F412" t="s">
        <v>1087</v>
      </c>
      <c r="I412" t="s">
        <v>2270</v>
      </c>
      <c r="J412" t="s">
        <v>1089</v>
      </c>
      <c r="K412" s="228" t="s">
        <v>3925</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2278</v>
      </c>
      <c r="D413" t="s">
        <v>2279</v>
      </c>
      <c r="E413" t="s">
        <v>1086</v>
      </c>
      <c r="F413" t="s">
        <v>1095</v>
      </c>
      <c r="I413" t="s">
        <v>2280</v>
      </c>
      <c r="J413" t="s">
        <v>1089</v>
      </c>
      <c r="K413" s="228" t="s">
        <v>2933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2308</v>
      </c>
      <c r="D414" t="s">
        <v>2309</v>
      </c>
      <c r="E414" t="s">
        <v>1122</v>
      </c>
      <c r="F414" t="s">
        <v>1133</v>
      </c>
      <c r="I414" t="s">
        <v>2310</v>
      </c>
      <c r="J414" t="s">
        <v>1089</v>
      </c>
      <c r="K414" s="228" t="s">
        <v>2928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2373</v>
      </c>
      <c r="D415" t="s">
        <v>2374</v>
      </c>
      <c r="E415" t="s">
        <v>1129</v>
      </c>
      <c r="F415" t="s">
        <v>2375</v>
      </c>
      <c r="I415" t="s">
        <v>2376</v>
      </c>
      <c r="J415" t="s">
        <v>1089</v>
      </c>
      <c r="K415" s="228" t="s">
        <v>3936</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2425</v>
      </c>
      <c r="D416" t="s">
        <v>2426</v>
      </c>
      <c r="E416" t="s">
        <v>1080</v>
      </c>
      <c r="F416" t="s">
        <v>1095</v>
      </c>
      <c r="I416" t="s">
        <v>2427</v>
      </c>
      <c r="J416" t="s">
        <v>1089</v>
      </c>
      <c r="K416" s="228" t="s">
        <v>3953</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2434</v>
      </c>
      <c r="D417" t="s">
        <v>2435</v>
      </c>
      <c r="E417" t="s">
        <v>1099</v>
      </c>
      <c r="F417" t="s">
        <v>1087</v>
      </c>
      <c r="I417" t="s">
        <v>2436</v>
      </c>
      <c r="J417" t="s">
        <v>1089</v>
      </c>
      <c r="K417" s="228" t="s">
        <v>3933</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2437</v>
      </c>
      <c r="D418" t="s">
        <v>2438</v>
      </c>
      <c r="E418" t="s">
        <v>1156</v>
      </c>
      <c r="F418" t="s">
        <v>1087</v>
      </c>
      <c r="I418" t="s">
        <v>2439</v>
      </c>
      <c r="J418" t="s">
        <v>1089</v>
      </c>
      <c r="K418" s="228" t="s">
        <v>2937</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2449</v>
      </c>
      <c r="D419" t="s">
        <v>2450</v>
      </c>
      <c r="E419" t="s">
        <v>1099</v>
      </c>
      <c r="F419" t="s">
        <v>1133</v>
      </c>
      <c r="I419" t="s">
        <v>2451</v>
      </c>
      <c r="J419" t="s">
        <v>1083</v>
      </c>
      <c r="K419" s="228" t="s">
        <v>2927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2485</v>
      </c>
      <c r="D420" t="s">
        <v>2486</v>
      </c>
      <c r="E420" t="s">
        <v>1156</v>
      </c>
      <c r="F420" t="s">
        <v>1087</v>
      </c>
      <c r="G420" t="s">
        <v>1074</v>
      </c>
      <c r="I420" t="s">
        <v>2487</v>
      </c>
      <c r="J420" t="s">
        <v>1083</v>
      </c>
      <c r="K420" s="228" t="s">
        <v>3927</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1206</v>
      </c>
      <c r="D421" t="s">
        <v>1207</v>
      </c>
      <c r="E421" t="s">
        <v>1080</v>
      </c>
      <c r="F421" t="s">
        <v>1087</v>
      </c>
      <c r="G421" t="s">
        <v>1074</v>
      </c>
      <c r="I421" t="s">
        <v>1208</v>
      </c>
      <c r="J421" t="s">
        <v>1089</v>
      </c>
      <c r="K421" s="228" t="s">
        <v>2927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1209</v>
      </c>
      <c r="D422" t="s">
        <v>1210</v>
      </c>
      <c r="E422" t="s">
        <v>1086</v>
      </c>
      <c r="F422" t="s">
        <v>1087</v>
      </c>
      <c r="I422" t="s">
        <v>1211</v>
      </c>
      <c r="J422" t="s">
        <v>1089</v>
      </c>
      <c r="K422" s="228" t="s">
        <v>2959</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1283</v>
      </c>
      <c r="D423" t="s">
        <v>1284</v>
      </c>
      <c r="E423" t="s">
        <v>1080</v>
      </c>
      <c r="F423" t="s">
        <v>1087</v>
      </c>
      <c r="G423" t="s">
        <v>1074</v>
      </c>
      <c r="I423" t="s">
        <v>1285</v>
      </c>
      <c r="J423" t="s">
        <v>1089</v>
      </c>
      <c r="K423" s="228" t="s">
        <v>3948</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1334</v>
      </c>
      <c r="D424" t="s">
        <v>1334</v>
      </c>
      <c r="E424" t="s">
        <v>1122</v>
      </c>
      <c r="F424" t="s">
        <v>1133</v>
      </c>
      <c r="I424" t="s">
        <v>1335</v>
      </c>
      <c r="J424" t="s">
        <v>1089</v>
      </c>
      <c r="K424" s="228" t="s">
        <v>3936</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1402</v>
      </c>
      <c r="D425" t="s">
        <v>1403</v>
      </c>
      <c r="E425" t="s">
        <v>1086</v>
      </c>
      <c r="F425" t="s">
        <v>1100</v>
      </c>
      <c r="G425" t="s">
        <v>1074</v>
      </c>
      <c r="I425" t="s">
        <v>1404</v>
      </c>
      <c r="J425" t="s">
        <v>1089</v>
      </c>
      <c r="K425" s="228" t="s">
        <v>3960</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1480</v>
      </c>
      <c r="D426" t="s">
        <v>1481</v>
      </c>
      <c r="E426" t="s">
        <v>1099</v>
      </c>
      <c r="F426" t="s">
        <v>1087</v>
      </c>
      <c r="I426" t="s">
        <v>1482</v>
      </c>
      <c r="J426" t="s">
        <v>1089</v>
      </c>
      <c r="K426" s="228" t="s">
        <v>3931</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1527</v>
      </c>
      <c r="C427" t="s">
        <v>1528</v>
      </c>
      <c r="D427" t="s">
        <v>1529</v>
      </c>
      <c r="E427" t="s">
        <v>1110</v>
      </c>
      <c r="F427" t="s">
        <v>1087</v>
      </c>
      <c r="G427" t="s">
        <v>1074</v>
      </c>
      <c r="I427" t="s">
        <v>1530</v>
      </c>
      <c r="J427" t="s">
        <v>1089</v>
      </c>
      <c r="K427" s="228" t="s">
        <v>3924</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1535</v>
      </c>
      <c r="D428" t="s">
        <v>1536</v>
      </c>
      <c r="E428" t="s">
        <v>1129</v>
      </c>
      <c r="F428" t="s">
        <v>1087</v>
      </c>
      <c r="G428" t="s">
        <v>1074</v>
      </c>
      <c r="I428" t="s">
        <v>1537</v>
      </c>
      <c r="J428" t="s">
        <v>1083</v>
      </c>
      <c r="K428" s="228" t="s">
        <v>3936</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1558</v>
      </c>
      <c r="D429" t="s">
        <v>1559</v>
      </c>
      <c r="E429" t="s">
        <v>1156</v>
      </c>
      <c r="F429" t="s">
        <v>1087</v>
      </c>
      <c r="I429" t="s">
        <v>1560</v>
      </c>
      <c r="J429" t="s">
        <v>1089</v>
      </c>
      <c r="K429" s="228" t="s">
        <v>3927</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1595</v>
      </c>
      <c r="D430" t="s">
        <v>1596</v>
      </c>
      <c r="E430" t="s">
        <v>1110</v>
      </c>
      <c r="F430" t="s">
        <v>1087</v>
      </c>
      <c r="I430" t="s">
        <v>1597</v>
      </c>
      <c r="J430" t="s">
        <v>1089</v>
      </c>
      <c r="K430" s="228" t="s">
        <v>3962</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1007</v>
      </c>
      <c r="D431" t="s">
        <v>1601</v>
      </c>
      <c r="E431" t="s">
        <v>1080</v>
      </c>
      <c r="F431" t="s">
        <v>1087</v>
      </c>
      <c r="I431" t="s">
        <v>1602</v>
      </c>
      <c r="J431" t="s">
        <v>1089</v>
      </c>
      <c r="K431" s="228" t="s">
        <v>3939</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1672</v>
      </c>
      <c r="C432" t="s">
        <v>1673</v>
      </c>
      <c r="D432" t="s">
        <v>1674</v>
      </c>
      <c r="E432" t="s">
        <v>1122</v>
      </c>
      <c r="F432" t="s">
        <v>1087</v>
      </c>
      <c r="I432" t="s">
        <v>1675</v>
      </c>
      <c r="J432" t="s">
        <v>1083</v>
      </c>
      <c r="K432" s="228" t="s">
        <v>3925</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1688</v>
      </c>
      <c r="D433" t="s">
        <v>1689</v>
      </c>
      <c r="E433" t="s">
        <v>1086</v>
      </c>
      <c r="F433" t="s">
        <v>1087</v>
      </c>
      <c r="G433" t="s">
        <v>1074</v>
      </c>
      <c r="I433" t="s">
        <v>1690</v>
      </c>
      <c r="J433" t="s">
        <v>1089</v>
      </c>
      <c r="K433" s="228" t="s">
        <v>2930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1691</v>
      </c>
      <c r="D434" t="s">
        <v>1692</v>
      </c>
      <c r="E434" t="s">
        <v>1099</v>
      </c>
      <c r="F434" t="s">
        <v>1095</v>
      </c>
      <c r="I434" t="s">
        <v>1693</v>
      </c>
      <c r="J434" t="s">
        <v>1083</v>
      </c>
      <c r="K434" s="228" t="s">
        <v>3936</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1864</v>
      </c>
      <c r="D435" t="s">
        <v>1865</v>
      </c>
      <c r="E435" t="s">
        <v>1099</v>
      </c>
      <c r="F435" t="s">
        <v>1087</v>
      </c>
      <c r="G435" t="s">
        <v>1074</v>
      </c>
      <c r="I435" t="s">
        <v>1866</v>
      </c>
      <c r="J435" t="s">
        <v>1089</v>
      </c>
      <c r="K435" s="228" t="s">
        <v>3936</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2024</v>
      </c>
      <c r="D436" t="s">
        <v>2025</v>
      </c>
      <c r="E436" t="s">
        <v>1110</v>
      </c>
      <c r="F436" t="s">
        <v>1087</v>
      </c>
      <c r="I436" t="s">
        <v>2026</v>
      </c>
      <c r="J436" t="s">
        <v>1089</v>
      </c>
      <c r="K436" s="228" t="s">
        <v>3924</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2082</v>
      </c>
      <c r="D437" t="s">
        <v>2083</v>
      </c>
      <c r="E437" t="s">
        <v>1099</v>
      </c>
      <c r="F437" t="s">
        <v>1087</v>
      </c>
      <c r="G437" t="s">
        <v>1074</v>
      </c>
      <c r="I437" t="s">
        <v>2084</v>
      </c>
      <c r="J437" t="s">
        <v>1089</v>
      </c>
      <c r="K437" s="228" t="s">
        <v>3925</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90" t="s">
        <v>2962</v>
      </c>
      <c r="D438" t="s">
        <v>2293</v>
      </c>
      <c r="E438" t="s">
        <v>1110</v>
      </c>
      <c r="F438" t="s">
        <v>1133</v>
      </c>
      <c r="I438" t="s">
        <v>2294</v>
      </c>
      <c r="J438" t="s">
        <v>1089</v>
      </c>
      <c r="K438" s="228" t="s">
        <v>3951</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2431</v>
      </c>
      <c r="D439" t="s">
        <v>2432</v>
      </c>
      <c r="E439" t="s">
        <v>1156</v>
      </c>
      <c r="F439" t="s">
        <v>1087</v>
      </c>
      <c r="I439" t="s">
        <v>2433</v>
      </c>
      <c r="J439" t="s">
        <v>1149</v>
      </c>
      <c r="K439" s="228" t="s">
        <v>3936</v>
      </c>
      <c r="M439" t="str">
        <f>""""&amp;B439&amp;""": {
  ""Name"" : """&amp;B439&amp;""",
  ""OV"" : """&amp;D439&amp;""",
  ""Level"" : "&amp;A439&amp;",
  ""BBE"" : """&amp;C439&amp;""",
  ""School"" : """&amp;PROPER(E439)&amp;""",
  ""Incantation"" : """&amp;F439&amp;""",
  ""Type"" : """&amp;TRIM(G439&amp;" "&amp;H439)&amp;""",
  ""Description"" : """&amp;I439&amp;""",
  ""Classes"" :["&amp;K439&amp;"]
   }"</f>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2455</v>
      </c>
      <c r="D440" t="s">
        <v>2456</v>
      </c>
      <c r="E440" t="s">
        <v>1156</v>
      </c>
      <c r="F440" t="s">
        <v>1087</v>
      </c>
      <c r="G440" t="s">
        <v>1074</v>
      </c>
      <c r="I440" t="s">
        <v>2457</v>
      </c>
      <c r="J440" t="s">
        <v>1083</v>
      </c>
      <c r="K440" s="228" t="s">
        <v>3931</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2507</v>
      </c>
      <c r="D441" t="s">
        <v>2508</v>
      </c>
      <c r="E441" t="s">
        <v>1156</v>
      </c>
      <c r="F441" t="s">
        <v>1087</v>
      </c>
      <c r="G441" t="s">
        <v>1074</v>
      </c>
      <c r="I441" t="s">
        <v>2509</v>
      </c>
      <c r="J441" t="s">
        <v>1089</v>
      </c>
      <c r="K441" s="228" t="s">
        <v>2937</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2510</v>
      </c>
      <c r="D442" t="s">
        <v>2510</v>
      </c>
      <c r="E442" t="s">
        <v>1099</v>
      </c>
      <c r="F442" t="s">
        <v>1095</v>
      </c>
      <c r="G442" t="s">
        <v>1074</v>
      </c>
      <c r="I442" t="s">
        <v>2511</v>
      </c>
      <c r="J442" t="s">
        <v>1149</v>
      </c>
      <c r="K442" s="228" t="s">
        <v>2930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1168</v>
      </c>
      <c r="D443" t="s">
        <v>1169</v>
      </c>
      <c r="E443" t="s">
        <v>1086</v>
      </c>
      <c r="F443" t="s">
        <v>1087</v>
      </c>
      <c r="I443" t="s">
        <v>1170</v>
      </c>
      <c r="J443" t="s">
        <v>1089</v>
      </c>
      <c r="K443" s="228" t="s">
        <v>3925</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1286</v>
      </c>
      <c r="D444" t="s">
        <v>1287</v>
      </c>
      <c r="E444" t="s">
        <v>1086</v>
      </c>
      <c r="F444" t="s">
        <v>1087</v>
      </c>
      <c r="G444" t="s">
        <v>1074</v>
      </c>
      <c r="I444" t="s">
        <v>1288</v>
      </c>
      <c r="J444" t="s">
        <v>1089</v>
      </c>
      <c r="K444" s="228" t="s">
        <v>3951</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1567</v>
      </c>
      <c r="D445" t="s">
        <v>1568</v>
      </c>
      <c r="E445" t="s">
        <v>1080</v>
      </c>
      <c r="F445" t="s">
        <v>1095</v>
      </c>
      <c r="I445" t="s">
        <v>1569</v>
      </c>
      <c r="J445" t="s">
        <v>1089</v>
      </c>
      <c r="K445" s="228" t="s">
        <v>3931</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1576</v>
      </c>
      <c r="C446" t="s">
        <v>1577</v>
      </c>
      <c r="D446" t="s">
        <v>1578</v>
      </c>
      <c r="E446" t="s">
        <v>1129</v>
      </c>
      <c r="F446" t="s">
        <v>1087</v>
      </c>
      <c r="G446" t="s">
        <v>1074</v>
      </c>
      <c r="I446" t="s">
        <v>1579</v>
      </c>
      <c r="J446" t="s">
        <v>1089</v>
      </c>
      <c r="K446" s="228" t="s">
        <v>3936</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1761</v>
      </c>
      <c r="D447" t="s">
        <v>1762</v>
      </c>
      <c r="E447" t="s">
        <v>1156</v>
      </c>
      <c r="F447" t="s">
        <v>1087</v>
      </c>
      <c r="I447" t="s">
        <v>1763</v>
      </c>
      <c r="J447" t="s">
        <v>1089</v>
      </c>
      <c r="K447" s="228" t="s">
        <v>2927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1770</v>
      </c>
      <c r="D448" t="s">
        <v>1771</v>
      </c>
      <c r="E448" t="s">
        <v>1110</v>
      </c>
      <c r="F448" t="s">
        <v>1087</v>
      </c>
      <c r="I448" t="s">
        <v>1772</v>
      </c>
      <c r="J448" t="s">
        <v>1083</v>
      </c>
      <c r="K448" s="228" t="s">
        <v>3924</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1861</v>
      </c>
      <c r="D449" t="s">
        <v>1862</v>
      </c>
      <c r="E449" t="s">
        <v>1080</v>
      </c>
      <c r="F449" t="s">
        <v>1087</v>
      </c>
      <c r="G449" t="s">
        <v>1074</v>
      </c>
      <c r="I449" t="s">
        <v>1863</v>
      </c>
      <c r="J449" t="s">
        <v>1083</v>
      </c>
      <c r="K449" s="228" t="s">
        <v>3936</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1981</v>
      </c>
      <c r="C450" t="s">
        <v>1982</v>
      </c>
      <c r="D450" t="s">
        <v>1983</v>
      </c>
      <c r="E450" t="s">
        <v>1086</v>
      </c>
      <c r="F450" t="s">
        <v>1087</v>
      </c>
      <c r="G450" t="s">
        <v>1074</v>
      </c>
      <c r="I450" t="s">
        <v>1984</v>
      </c>
      <c r="J450" t="s">
        <v>1083</v>
      </c>
      <c r="K450" s="228" t="s">
        <v>3939</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1985</v>
      </c>
      <c r="D451" t="s">
        <v>1986</v>
      </c>
      <c r="E451" t="s">
        <v>1086</v>
      </c>
      <c r="F451" t="s">
        <v>1087</v>
      </c>
      <c r="G451" t="s">
        <v>1074</v>
      </c>
      <c r="I451" t="s">
        <v>1987</v>
      </c>
      <c r="J451" t="s">
        <v>1089</v>
      </c>
      <c r="K451" s="228" t="s">
        <v>3945</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2027</v>
      </c>
      <c r="D452" t="s">
        <v>2028</v>
      </c>
      <c r="E452" t="s">
        <v>1156</v>
      </c>
      <c r="F452" t="s">
        <v>1087</v>
      </c>
      <c r="I452" t="s">
        <v>2029</v>
      </c>
      <c r="J452" t="s">
        <v>1149</v>
      </c>
      <c r="K452" s="228" t="s">
        <v>2924</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2030</v>
      </c>
      <c r="D453" t="s">
        <v>2031</v>
      </c>
      <c r="E453" t="s">
        <v>1110</v>
      </c>
      <c r="F453" t="s">
        <v>1087</v>
      </c>
      <c r="I453" t="s">
        <v>2032</v>
      </c>
      <c r="J453" t="s">
        <v>1089</v>
      </c>
      <c r="K453" s="228" t="s">
        <v>3924</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2070</v>
      </c>
      <c r="D454" t="s">
        <v>2071</v>
      </c>
      <c r="E454" t="s">
        <v>1080</v>
      </c>
      <c r="F454" t="s">
        <v>1087</v>
      </c>
      <c r="I454" t="s">
        <v>2072</v>
      </c>
      <c r="J454" t="s">
        <v>1089</v>
      </c>
      <c r="K454" s="228" t="s">
        <v>3936</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2097</v>
      </c>
      <c r="D455" t="s">
        <v>2098</v>
      </c>
      <c r="E455" t="s">
        <v>1156</v>
      </c>
      <c r="F455" t="s">
        <v>1087</v>
      </c>
      <c r="I455" t="s">
        <v>2099</v>
      </c>
      <c r="J455" t="s">
        <v>1089</v>
      </c>
      <c r="K455" s="228" t="s">
        <v>3925</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2167</v>
      </c>
      <c r="D456" t="s">
        <v>2168</v>
      </c>
      <c r="E456" t="s">
        <v>1099</v>
      </c>
      <c r="F456" t="s">
        <v>1087</v>
      </c>
      <c r="G456" t="s">
        <v>1074</v>
      </c>
      <c r="I456" t="s">
        <v>2169</v>
      </c>
      <c r="J456" t="s">
        <v>1089</v>
      </c>
      <c r="K456" s="228" t="s">
        <v>3967</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2176</v>
      </c>
      <c r="D457" t="s">
        <v>2177</v>
      </c>
      <c r="E457" t="s">
        <v>1180</v>
      </c>
      <c r="F457" t="s">
        <v>1095</v>
      </c>
      <c r="I457" t="s">
        <v>2178</v>
      </c>
      <c r="J457" t="s">
        <v>1089</v>
      </c>
      <c r="K457" s="228" t="s">
        <v>3962</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2203</v>
      </c>
      <c r="D458" t="s">
        <v>2204</v>
      </c>
      <c r="E458" t="s">
        <v>1122</v>
      </c>
      <c r="F458" t="s">
        <v>1133</v>
      </c>
      <c r="I458" t="s">
        <v>2205</v>
      </c>
      <c r="J458" t="s">
        <v>1089</v>
      </c>
      <c r="K458" s="228" t="s">
        <v>3965</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2311</v>
      </c>
      <c r="D459" t="s">
        <v>2312</v>
      </c>
      <c r="E459" t="s">
        <v>1122</v>
      </c>
      <c r="F459" t="s">
        <v>1133</v>
      </c>
      <c r="I459" t="s">
        <v>2313</v>
      </c>
      <c r="J459" t="s">
        <v>1089</v>
      </c>
      <c r="K459" s="228" t="s">
        <v>2934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2394</v>
      </c>
      <c r="D460" t="s">
        <v>2395</v>
      </c>
      <c r="E460" t="s">
        <v>1099</v>
      </c>
      <c r="F460" t="s">
        <v>1087</v>
      </c>
      <c r="I460" t="s">
        <v>2396</v>
      </c>
      <c r="J460" t="s">
        <v>1089</v>
      </c>
      <c r="K460" s="228" t="s">
        <v>3925</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2446</v>
      </c>
      <c r="D461" t="s">
        <v>2447</v>
      </c>
      <c r="E461" t="s">
        <v>1099</v>
      </c>
      <c r="F461" t="s">
        <v>1087</v>
      </c>
      <c r="G461" t="s">
        <v>1074</v>
      </c>
      <c r="I461" t="s">
        <v>2448</v>
      </c>
      <c r="J461" t="s">
        <v>1089</v>
      </c>
      <c r="K461" s="228" t="s">
        <v>2930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"FIENDISH"]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"GREAT_OLD"]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"ARCHFAIRY"]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"FIENDISH"]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"FIENDISH"]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5471-0A62-458D-ACB5-F660B7A19BD0}">
  <dimension ref="A1:I14"/>
  <sheetViews>
    <sheetView tabSelected="1" workbookViewId="0">
      <selection activeCell="D5" sqref="D5"/>
    </sheetView>
  </sheetViews>
  <sheetFormatPr baseColWidth="10" defaultRowHeight="15"/>
  <cols>
    <col min="2" max="2" width="19.5703125" customWidth="1"/>
    <col min="3" max="3" width="22.42578125" customWidth="1"/>
    <col min="4" max="4" width="15.5703125" customWidth="1"/>
    <col min="5" max="5" width="25.7109375" customWidth="1"/>
    <col min="6" max="6" width="22.85546875" customWidth="1"/>
    <col min="7" max="7" width="28" customWidth="1"/>
  </cols>
  <sheetData>
    <row r="1" spans="1:9">
      <c r="A1" s="157" t="s">
        <v>302</v>
      </c>
      <c r="B1" s="157" t="s">
        <v>5647</v>
      </c>
      <c r="C1" s="157" t="s">
        <v>2828</v>
      </c>
      <c r="D1" s="157" t="s">
        <v>0</v>
      </c>
      <c r="E1" s="157" t="s">
        <v>5650</v>
      </c>
      <c r="F1" s="157" t="s">
        <v>5648</v>
      </c>
      <c r="G1" s="157" t="s">
        <v>5649</v>
      </c>
    </row>
    <row r="2" spans="1:9">
      <c r="A2" s="164" t="s">
        <v>236</v>
      </c>
      <c r="B2" s="165"/>
      <c r="C2" s="165"/>
      <c r="D2" s="165">
        <v>1</v>
      </c>
      <c r="E2" s="165" t="s">
        <v>5651</v>
      </c>
      <c r="F2" s="165">
        <v>0</v>
      </c>
      <c r="G2" s="337"/>
      <c r="I2" t="str">
        <f>""""&amp;A2&amp;B2&amp;C2&amp;"-"&amp;D2&amp;""": {
  ""Race"" : """&amp;A2&amp;""",
  ""SubRace"" : """&amp;B2&amp;""",
  ""Specialisation"" : """&amp;C2&amp;""",
  ""Level"" : "&amp;D2&amp;",
  ""Spells"" : ["&amp;E2&amp;"],
  ""BonusLocation"" : "&amp;F2&amp;",
  ""BonusLocationClasses"" : ["&amp;G2&amp;"]
   }"</f>
        <v>"TIEFFLING-1": {
  "Race" : "TIEFFLING",
  "SubRace" : "",
  "Specialisation" : "",
  "Level" : 1,
  "Spells" : ["Thaumaturgie"],
  "BonusLocation" : 0,
  "BonusLocationClasses" : []
   }</v>
      </c>
    </row>
    <row r="3" spans="1:9">
      <c r="A3" s="50" t="s">
        <v>236</v>
      </c>
      <c r="B3" s="18"/>
      <c r="C3" s="18"/>
      <c r="D3" s="18">
        <v>3</v>
      </c>
      <c r="E3" s="18" t="s">
        <v>5652</v>
      </c>
      <c r="F3" s="18">
        <v>0</v>
      </c>
      <c r="G3" s="102"/>
      <c r="I3" t="str">
        <f t="shared" ref="I3:I12" si="0">""""&amp;A3&amp;B3&amp;C3&amp;"-"&amp;D3&amp;""": {
  ""Race"" : """&amp;A3&amp;""",
  ""SubRace"" : """&amp;B3&amp;""",
  ""Specialisation"" : """&amp;C3&amp;""",
  ""Level"" : "&amp;D3&amp;",
  ""Spells"" : ["&amp;E3&amp;"],
  ""BonusLocation"" : "&amp;F3&amp;",
  ""BonusLocationClasses"" : ["&amp;G3&amp;"]
   }"</f>
        <v>"TIEFFLING-3": {
  "Race" : "TIEFFLING",
  "SubRace" : "",
  "Specialisation" : "",
  "Level" : 3,
  "Spells" : ["Représailles infernales"],
  "BonusLocation" : 0,
  "BonusLocationClasses" : []
   }</v>
      </c>
    </row>
    <row r="4" spans="1:9">
      <c r="A4" s="53" t="s">
        <v>236</v>
      </c>
      <c r="B4" s="54"/>
      <c r="C4" s="54"/>
      <c r="D4" s="54">
        <v>5</v>
      </c>
      <c r="E4" s="54" t="s">
        <v>5653</v>
      </c>
      <c r="F4" s="54">
        <v>0</v>
      </c>
      <c r="G4" s="108"/>
      <c r="I4" t="str">
        <f t="shared" si="0"/>
        <v>"TIEFFLING-5": {
  "Race" : "TIEFFLING",
  "SubRace" : "",
  "Specialisation" : "",
  "Level" : 5,
  "Spells" : ["Ténèbres"],
  "BonusLocation" : 0,
  "BonusLocationClasses" : []
   }</v>
      </c>
    </row>
    <row r="5" spans="1:9">
      <c r="A5" s="338"/>
      <c r="B5" s="339" t="s">
        <v>327</v>
      </c>
      <c r="C5" s="339"/>
      <c r="D5" s="339">
        <v>1</v>
      </c>
      <c r="E5" s="339" t="s">
        <v>5654</v>
      </c>
      <c r="F5" s="339">
        <v>0</v>
      </c>
      <c r="G5" s="340"/>
      <c r="I5" t="str">
        <f t="shared" si="0"/>
        <v>"FORESTS_GNOME-1": {
  "Race" : "",
  "SubRace" : "FORESTS_GNOME",
  "Specialisation" : "",
  "Level" : 1,
  "Spells" : ["Illusion mineure"],
  "BonusLocation" : 0,
  "BonusLocationClasses" : []
   }</v>
      </c>
    </row>
    <row r="6" spans="1:9">
      <c r="A6" s="164"/>
      <c r="B6" s="165"/>
      <c r="C6" s="165" t="s">
        <v>2963</v>
      </c>
      <c r="D6" s="165">
        <v>1</v>
      </c>
      <c r="E6" s="165" t="s">
        <v>5654</v>
      </c>
      <c r="F6" s="165">
        <v>0</v>
      </c>
      <c r="G6" s="337"/>
      <c r="I6" t="str">
        <f t="shared" si="0"/>
        <v>"ILLUSION-1": {
  "Race" : "",
  "SubRace" : "",
  "Specialisation" : "ILLUSION",
  "Level" : 1,
  "Spells" : ["Illusion mineure"],
  "BonusLocation" : 0,
  "BonusLocationClasses" : []
   }</v>
      </c>
    </row>
    <row r="7" spans="1:9">
      <c r="A7" s="50"/>
      <c r="B7" s="18"/>
      <c r="C7" s="18" t="s">
        <v>2859</v>
      </c>
      <c r="D7" s="18">
        <v>1</v>
      </c>
      <c r="E7" s="18" t="s">
        <v>5655</v>
      </c>
      <c r="F7" s="18">
        <v>0</v>
      </c>
      <c r="G7" s="102"/>
      <c r="I7" t="str">
        <f t="shared" si="0"/>
        <v>"LIGHT_FIELD-1": {
  "Race" : "",
  "SubRace" : "",
  "Specialisation" : "LIGHT_FIELD",
  "Level" : 1,
  "Spells" : ["Lumière"],
  "BonusLocation" : 0,
  "BonusLocationClasses" : []
   }</v>
      </c>
    </row>
    <row r="8" spans="1:9">
      <c r="A8" s="53"/>
      <c r="B8" s="54"/>
      <c r="C8" s="54" t="s">
        <v>2893</v>
      </c>
      <c r="D8" s="54">
        <v>1</v>
      </c>
      <c r="E8" s="54" t="s">
        <v>5654</v>
      </c>
      <c r="F8" s="54">
        <v>0</v>
      </c>
      <c r="G8" s="108"/>
      <c r="I8" t="str">
        <f t="shared" si="0"/>
        <v>"SHADOW_WAY-1": {
  "Race" : "",
  "SubRace" : "",
  "Specialisation" : "SHADOW_WAY",
  "Level" : 1,
  "Spells" : ["Illusion mineure"],
  "BonusLocation" : 0,
  "BonusLocationClasses" : []
   }</v>
      </c>
    </row>
    <row r="9" spans="1:9">
      <c r="A9" s="338"/>
      <c r="B9" s="339"/>
      <c r="C9" s="341" t="s">
        <v>2868</v>
      </c>
      <c r="D9" s="341">
        <v>1</v>
      </c>
      <c r="E9" s="339"/>
      <c r="F9" s="339">
        <v>2</v>
      </c>
      <c r="G9" s="340" t="s">
        <v>2930</v>
      </c>
      <c r="I9" t="str">
        <f t="shared" si="0"/>
        <v>"EARTH_GROUP-1": {
  "Race" : "",
  "SubRace" : "",
  "Specialisation" : "EARTH_GROUP",
  "Level" : 1,
  "Spells" : [],
  "BonusLocation" : 2,
  "BonusLocationClasses" : ["DRUID"]
   }</v>
      </c>
    </row>
    <row r="10" spans="1:9">
      <c r="A10" s="338"/>
      <c r="B10" s="339" t="s">
        <v>305</v>
      </c>
      <c r="C10" s="339"/>
      <c r="D10" s="341">
        <v>1</v>
      </c>
      <c r="E10" s="339"/>
      <c r="F10" s="339">
        <v>1</v>
      </c>
      <c r="G10" s="340" t="s">
        <v>5656</v>
      </c>
      <c r="I10" t="str">
        <f t="shared" si="0"/>
        <v>"HIGH_ELF-1": {
  "Race" : "",
  "SubRace" : "HIGH_ELF",
  "Specialisation" : "",
  "Level" : 1,
  "Spells" : [],
  "BonusLocation" : 1,
  "BonusLocationClasses" : ["MAGICIAN"]
   }</v>
      </c>
    </row>
    <row r="11" spans="1:9">
      <c r="A11" s="338"/>
      <c r="B11" s="339"/>
      <c r="C11" s="339" t="s">
        <v>2862</v>
      </c>
      <c r="D11" s="341">
        <v>6</v>
      </c>
      <c r="E11" s="339"/>
      <c r="F11" s="339">
        <v>2</v>
      </c>
      <c r="G11" s="340" t="s">
        <v>5657</v>
      </c>
      <c r="I11" t="str">
        <f t="shared" si="0"/>
        <v>"KNOWLEDGE_SCHOOL-6": {
  "Race" : "",
  "SubRace" : "",
  "Specialisation" : "KNOWLEDGE_SCHOOL",
  "Level" : 6,
  "Spells" : [],
  "BonusLocation" : 2,
  "BonusLocationClasses" : ["BARD", "CLERK", "DRUID", "SORCERER", "WARRIOR", "MAGICIAN", "PALADIN", "PROWLER", "WILY", "WIZARD"]
   }</v>
      </c>
    </row>
    <row r="12" spans="1:9">
      <c r="A12" s="338"/>
      <c r="B12" s="339"/>
      <c r="C12" s="339" t="s">
        <v>2860</v>
      </c>
      <c r="D12" s="341">
        <v>1</v>
      </c>
      <c r="E12" s="339"/>
      <c r="F12" s="339">
        <v>1</v>
      </c>
      <c r="G12" s="340" t="s">
        <v>2930</v>
      </c>
      <c r="I12" t="str">
        <f t="shared" si="0"/>
        <v>"NATURE_FIELD-1": {
  "Race" : "",
  "SubRace" : "",
  "Specialisation" : "NATURE_FIELD",
  "Level" : 1,
  "Spells" : [],
  "BonusLocation" : 1,
  "BonusLocationClasses" : ["DRUID"]
   }</v>
      </c>
    </row>
    <row r="14" spans="1:9">
      <c r="I14" t="str">
        <f>CONCATENATE(I2,",
",I3,",
",I4,",
",I5,",
",I6,",
",I7,",
",I8,",
",I9,",
",I10,",
",I11,",
",I12)</f>
        <v>"TIEFFLING-1":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69" t="s">
        <v>312</v>
      </c>
      <c r="B1" s="169" t="s">
        <v>954</v>
      </c>
      <c r="C1" s="169" t="s">
        <v>1076</v>
      </c>
    </row>
    <row r="2" spans="1:5" ht="30" customHeight="1">
      <c r="A2" s="164" t="s">
        <v>2660</v>
      </c>
      <c r="B2" s="165" t="s">
        <v>2561</v>
      </c>
      <c r="C2" s="166" t="s">
        <v>2570</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50" t="s">
        <v>2661</v>
      </c>
      <c r="B3" s="18" t="s">
        <v>2562</v>
      </c>
      <c r="C3" s="167" t="s">
        <v>2573</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50" t="s">
        <v>2662</v>
      </c>
      <c r="B4" s="18" t="s">
        <v>2563</v>
      </c>
      <c r="C4" s="167" t="s">
        <v>2572</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50" t="s">
        <v>2663</v>
      </c>
      <c r="B5" s="18" t="s">
        <v>2564</v>
      </c>
      <c r="C5" s="167" t="s">
        <v>2571</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50" t="s">
        <v>2664</v>
      </c>
      <c r="B6" s="18" t="s">
        <v>2569</v>
      </c>
      <c r="C6" s="167" t="s">
        <v>2575</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50" t="s">
        <v>2665</v>
      </c>
      <c r="B7" s="18" t="s">
        <v>2565</v>
      </c>
      <c r="C7" s="167" t="s">
        <v>2574</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50" t="s">
        <v>2666</v>
      </c>
      <c r="B8" s="18" t="s">
        <v>2566</v>
      </c>
      <c r="C8" s="167" t="s">
        <v>2576</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50" t="s">
        <v>2667</v>
      </c>
      <c r="B9" s="18" t="s">
        <v>2568</v>
      </c>
      <c r="C9" s="167" t="s">
        <v>2577</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53" t="s">
        <v>2668</v>
      </c>
      <c r="B10" s="54" t="s">
        <v>2567</v>
      </c>
      <c r="C10" s="168" t="s">
        <v>2578</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69" t="s">
        <v>2595</v>
      </c>
      <c r="B1" s="169" t="s">
        <v>2680</v>
      </c>
      <c r="C1" s="170" t="s">
        <v>954</v>
      </c>
      <c r="D1" s="170" t="s">
        <v>2580</v>
      </c>
      <c r="E1" s="170" t="s">
        <v>2581</v>
      </c>
    </row>
    <row r="2" spans="1:7">
      <c r="A2" s="70" t="s">
        <v>2596</v>
      </c>
      <c r="B2" s="100" t="s">
        <v>2681</v>
      </c>
      <c r="C2" s="171" t="s">
        <v>2582</v>
      </c>
      <c r="D2" s="171" t="s">
        <v>2583</v>
      </c>
      <c r="E2" s="172" t="s">
        <v>2582</v>
      </c>
      <c r="G2" t="str">
        <f>""""&amp;B2&amp;""": {
  ""Code"" : """&amp;B2&amp;""",
  ""Name"" : """&amp;C2&amp;""",
  ""Type"" : """&amp;A2&amp;""",
  ""Writing"" : """&amp;E2&amp;""",
  ""TypicalRaces"" : """&amp;D2&amp;"""
   }"</f>
        <v>"COMMON": {
  "Code" : "COMMON",
  "Name" : "Commun",
  "Type" : "STANDARD",
  "Writing" : "Commun",
  "TypicalRaces" : "Humains"
   }</v>
      </c>
    </row>
    <row r="3" spans="1:7">
      <c r="A3" s="50" t="s">
        <v>2596</v>
      </c>
      <c r="B3" s="18" t="s">
        <v>2682</v>
      </c>
      <c r="C3" s="32" t="s">
        <v>2584</v>
      </c>
      <c r="D3" s="32" t="s">
        <v>2585</v>
      </c>
      <c r="E3" s="33" t="s">
        <v>2584</v>
      </c>
      <c r="G3" t="str">
        <f t="shared" ref="G3:G18" si="0">""""&amp;B3&amp;""": {
  ""Code"" : """&amp;B3&amp;""",
  ""Name"" : """&amp;C3&amp;""",
  ""Type"" : """&amp;A3&amp;""",
  ""Writing"" : """&amp;E3&amp;""",
  ""TypicalRaces"" : """&amp;D3&amp;"""
   }"</f>
        <v>"ELVISH": {
  "Code" : "ELVISH",
  "Name" : "Elfique",
  "Type" : "STANDARD",
  "Writing" : "Elfique",
  "TypicalRaces" : "Elfes"
   }</v>
      </c>
    </row>
    <row r="4" spans="1:7">
      <c r="A4" s="55" t="s">
        <v>2596</v>
      </c>
      <c r="B4" s="56" t="s">
        <v>2683</v>
      </c>
      <c r="C4" s="35" t="s">
        <v>2586</v>
      </c>
      <c r="D4" s="35" t="s">
        <v>2587</v>
      </c>
      <c r="E4" s="36" t="s">
        <v>266</v>
      </c>
      <c r="G4" t="str">
        <f t="shared" si="0"/>
        <v>"GIANT": {
  "Code" : "GIANT",
  "Name" : "Géant",
  "Type" : "STANDARD",
  "Writing" : "Nain",
  "TypicalRaces" : "Ogres, géants"
   }</v>
      </c>
    </row>
    <row r="5" spans="1:7">
      <c r="A5" s="50" t="s">
        <v>2596</v>
      </c>
      <c r="B5" s="18" t="s">
        <v>5</v>
      </c>
      <c r="C5" s="32" t="s">
        <v>259</v>
      </c>
      <c r="D5" s="32" t="s">
        <v>2588</v>
      </c>
      <c r="E5" s="33" t="s">
        <v>266</v>
      </c>
      <c r="G5" t="str">
        <f t="shared" si="0"/>
        <v>"GNOME": {
  "Code" : "GNOME",
  "Name" : "Gnome",
  "Type" : "STANDARD",
  "Writing" : "Nain",
  "TypicalRaces" : "Gnomes"
   }</v>
      </c>
    </row>
    <row r="6" spans="1:7">
      <c r="A6" s="55" t="s">
        <v>2596</v>
      </c>
      <c r="B6" s="56" t="s">
        <v>2684</v>
      </c>
      <c r="C6" s="35" t="s">
        <v>2589</v>
      </c>
      <c r="D6" s="35" t="s">
        <v>2590</v>
      </c>
      <c r="E6" s="36" t="s">
        <v>266</v>
      </c>
      <c r="G6" t="str">
        <f t="shared" si="0"/>
        <v>"GOBLIN": {
  "Code" : "GOBLIN",
  "Name" : "Gobelin",
  "Type" : "STANDARD",
  "Writing" : "Nain",
  "TypicalRaces" : "Gobelinoïdes"
   }</v>
      </c>
    </row>
    <row r="7" spans="1:7">
      <c r="A7" s="50" t="s">
        <v>2596</v>
      </c>
      <c r="B7" s="57" t="s">
        <v>4</v>
      </c>
      <c r="C7" s="32" t="s">
        <v>253</v>
      </c>
      <c r="D7" s="32" t="s">
        <v>2591</v>
      </c>
      <c r="E7" s="33" t="s">
        <v>2582</v>
      </c>
      <c r="G7" t="str">
        <f t="shared" si="0"/>
        <v>"HALFELIN": {
  "Code" : "HALFELIN",
  "Name" : "Halfelin",
  "Type" : "STANDARD",
  "Writing" : "Commun",
  "TypicalRaces" : "Halfelins"
   }</v>
      </c>
    </row>
    <row r="8" spans="1:7">
      <c r="A8" s="55" t="s">
        <v>2596</v>
      </c>
      <c r="B8" s="56" t="s">
        <v>232</v>
      </c>
      <c r="C8" s="35" t="s">
        <v>266</v>
      </c>
      <c r="D8" s="35" t="s">
        <v>2592</v>
      </c>
      <c r="E8" s="36" t="s">
        <v>266</v>
      </c>
      <c r="G8" t="str">
        <f t="shared" si="0"/>
        <v>"DWARF": {
  "Code" : "DWARF",
  "Name" : "Nain",
  "Type" : "STANDARD",
  "Writing" : "Nain",
  "TypicalRaces" : "Nains"
   }</v>
      </c>
    </row>
    <row r="9" spans="1:7">
      <c r="A9" s="50" t="s">
        <v>2596</v>
      </c>
      <c r="B9" s="57" t="s">
        <v>2685</v>
      </c>
      <c r="C9" s="32" t="s">
        <v>2593</v>
      </c>
      <c r="D9" s="32" t="s">
        <v>2594</v>
      </c>
      <c r="E9" s="33" t="s">
        <v>266</v>
      </c>
      <c r="G9" t="str">
        <f t="shared" si="0"/>
        <v>"ORC": {
  "Code" : "ORC",
  "Name" : "Orque",
  "Type" : "STANDARD",
  "Writing" : "Nain",
  "TypicalRaces" : "Orques"
   }</v>
      </c>
    </row>
    <row r="10" spans="1:7">
      <c r="A10" s="55" t="s">
        <v>2613</v>
      </c>
      <c r="B10" s="56" t="s">
        <v>2686</v>
      </c>
      <c r="C10" s="35" t="s">
        <v>2597</v>
      </c>
      <c r="D10" s="35" t="s">
        <v>2598</v>
      </c>
      <c r="E10" s="36" t="s">
        <v>2599</v>
      </c>
      <c r="G10" t="str">
        <f t="shared" si="0"/>
        <v>"ABYSSAL": {
  "Code" : "ABYSSAL",
  "Name" : "Abyssal",
  "Type" : "EXOTIC",
  "Writing" : "Infernal",
  "TypicalRaces" : "Démons"
   }</v>
      </c>
    </row>
    <row r="11" spans="1:7">
      <c r="A11" s="50" t="s">
        <v>2613</v>
      </c>
      <c r="B11" s="57" t="s">
        <v>2688</v>
      </c>
      <c r="C11" s="32" t="s">
        <v>2600</v>
      </c>
      <c r="D11" s="32" t="s">
        <v>2601</v>
      </c>
      <c r="E11" s="33" t="s">
        <v>2600</v>
      </c>
      <c r="G11" t="str">
        <f t="shared" si="0"/>
        <v>"CELESTIAL": {
  "Code" : "CELESTIAL",
  "Name" : "Céleste",
  "Type" : "EXOTIC",
  "Writing" : "Céleste",
  "TypicalRaces" : "Célestes"
   }</v>
      </c>
    </row>
    <row r="12" spans="1:7" ht="17.25" customHeight="1">
      <c r="A12" s="55" t="s">
        <v>2613</v>
      </c>
      <c r="B12" s="56" t="s">
        <v>2689</v>
      </c>
      <c r="C12" s="35" t="s">
        <v>2602</v>
      </c>
      <c r="D12" s="35" t="s">
        <v>2603</v>
      </c>
      <c r="E12" s="36" t="s">
        <v>2584</v>
      </c>
      <c r="G12" t="str">
        <f t="shared" si="0"/>
        <v>"DEPTH_COMMON": {
  "Code" : "DEPTH_COMMON",
  "Name" : "Commun des profondeurs",
  "Type" : "EXOTIC",
  "Writing" : "Elfique",
  "TypicalRaces" : "Créatures de l'Outreterre"
   }</v>
      </c>
    </row>
    <row r="13" spans="1:7" ht="13.5" customHeight="1">
      <c r="A13" s="50" t="s">
        <v>2613</v>
      </c>
      <c r="B13" s="57" t="s">
        <v>2690</v>
      </c>
      <c r="C13" s="32" t="s">
        <v>2604</v>
      </c>
      <c r="D13" s="32" t="s">
        <v>2605</v>
      </c>
      <c r="E13" s="33" t="s">
        <v>2604</v>
      </c>
      <c r="G13" t="str">
        <f t="shared" si="0"/>
        <v>"DRACONIC": {
  "Code" : "DRACONIC",
  "Name" : "Draconique",
  "Type" : "EXOTIC",
  "Writing" : "Draconique",
  "TypicalRaces" : "Dragons, drakéides"
   }</v>
      </c>
    </row>
    <row r="14" spans="1:7">
      <c r="A14" s="55" t="s">
        <v>2613</v>
      </c>
      <c r="B14" s="56" t="s">
        <v>2687</v>
      </c>
      <c r="C14" s="35" t="s">
        <v>2599</v>
      </c>
      <c r="D14" s="35" t="s">
        <v>2606</v>
      </c>
      <c r="E14" s="36" t="s">
        <v>2599</v>
      </c>
      <c r="G14" t="str">
        <f t="shared" si="0"/>
        <v>"INFERNAL": {
  "Code" : "INFERNAL",
  "Name" : "Infernal",
  "Type" : "EXOTIC",
  "Writing" : "Infernal",
  "TypicalRaces" : "Diables"
   }</v>
      </c>
    </row>
    <row r="15" spans="1:7">
      <c r="A15" s="50" t="s">
        <v>2613</v>
      </c>
      <c r="B15" s="57" t="s">
        <v>2691</v>
      </c>
      <c r="C15" s="32" t="s">
        <v>2607</v>
      </c>
      <c r="D15" s="32" t="s">
        <v>2608</v>
      </c>
      <c r="E15" s="33" t="s">
        <v>266</v>
      </c>
      <c r="G15" t="str">
        <f t="shared" si="0"/>
        <v>"PRIMARY": {
  "Code" : "PRIMARY",
  "Name" : "Primordial",
  "Type" : "EXOTIC",
  "Writing" : "Nain",
  "TypicalRaces" : "Élémentaires"
   }</v>
      </c>
    </row>
    <row r="16" spans="1:7" ht="12.75" customHeight="1">
      <c r="A16" s="55" t="s">
        <v>2613</v>
      </c>
      <c r="B16" s="56" t="s">
        <v>2692</v>
      </c>
      <c r="C16" s="35" t="s">
        <v>2609</v>
      </c>
      <c r="D16" s="35" t="s">
        <v>2610</v>
      </c>
      <c r="E16" s="36" t="s">
        <v>50</v>
      </c>
      <c r="G16" t="str">
        <f t="shared" si="0"/>
        <v>"DEEP": {
  "Code" : "DEEP",
  "Name" : "Profond",
  "Type" : "EXOTIC",
  "Writing" : "-",
  "TypicalRaces" : "Beholders, flagelleurs mentaux"
   }</v>
      </c>
    </row>
    <row r="17" spans="1:7" ht="12.75" customHeight="1">
      <c r="A17" s="50" t="s">
        <v>2613</v>
      </c>
      <c r="B17" s="18" t="s">
        <v>2693</v>
      </c>
      <c r="C17" s="32" t="s">
        <v>2611</v>
      </c>
      <c r="D17" s="32" t="s">
        <v>2612</v>
      </c>
      <c r="E17" s="33" t="s">
        <v>2584</v>
      </c>
      <c r="G17" t="str">
        <f t="shared" si="0"/>
        <v>"SILVAN": {
  "Code" : "SILVAN",
  "Name" : "Sylvain",
  "Type" : "EXOTIC",
  "Writing" : "Elfique",
  "TypicalRaces" : "Créatures féeriques"
   }</v>
      </c>
    </row>
    <row r="18" spans="1:7" ht="14.25" customHeight="1">
      <c r="A18" s="191" t="s">
        <v>2613</v>
      </c>
      <c r="B18" s="192" t="s">
        <v>2695</v>
      </c>
      <c r="C18" s="193" t="s">
        <v>2696</v>
      </c>
      <c r="D18" s="193" t="s">
        <v>261</v>
      </c>
      <c r="E18" s="194"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topLeftCell="A7" workbookViewId="0">
      <selection activeCell="D24" sqref="D24"/>
    </sheetView>
  </sheetViews>
  <sheetFormatPr baseColWidth="10" defaultRowHeight="15"/>
  <cols>
    <col min="1" max="1" width="13.42578125" style="86" customWidth="1"/>
    <col min="2" max="2" width="17.5703125" style="86" customWidth="1"/>
    <col min="3" max="3" width="16.7109375" style="86" customWidth="1"/>
    <col min="4" max="4" width="11.42578125" style="86"/>
    <col min="5" max="5" width="84.7109375" style="86" customWidth="1"/>
    <col min="6" max="16384" width="11.42578125" style="86"/>
  </cols>
  <sheetData>
    <row r="1" spans="1:7">
      <c r="A1" s="205" t="s">
        <v>2595</v>
      </c>
      <c r="B1" s="205" t="s">
        <v>2736</v>
      </c>
      <c r="C1" s="205" t="s">
        <v>2737</v>
      </c>
      <c r="D1" s="205" t="s">
        <v>2738</v>
      </c>
      <c r="E1" s="205" t="s">
        <v>1076</v>
      </c>
    </row>
    <row r="2" spans="1:7">
      <c r="A2" s="209" t="s">
        <v>2820</v>
      </c>
      <c r="B2" s="206" t="s">
        <v>2739</v>
      </c>
      <c r="C2" s="86" t="s">
        <v>2740</v>
      </c>
      <c r="D2" s="86" t="s">
        <v>2741</v>
      </c>
      <c r="G2" s="86" t="str">
        <f>""""&amp;B2&amp;""": {
  ""Type"": """&amp;A2&amp;""",
  ""Code"": """&amp;B2&amp;""",
  ""Name"": """&amp;C2&amp;""",
  ""Effect"": """&amp;D2&amp;""",
  ""EffectDescription"": """&amp;E2&amp;"""
 }"</f>
        <v>"ALCOHOL": {
  "Type": "1_SUBSTANCE",
  "Code": "ALCOHOL",
  "Name": "Alcool",
  "Effect": "Alcoolisé",
  "EffectDescription": ""
 }</v>
      </c>
    </row>
    <row r="3" spans="1:7">
      <c r="A3" s="209" t="s">
        <v>2820</v>
      </c>
      <c r="B3" s="206" t="s">
        <v>2742</v>
      </c>
      <c r="C3" s="86" t="s">
        <v>2743</v>
      </c>
      <c r="D3" s="86" t="s">
        <v>2744</v>
      </c>
      <c r="G3" s="86" t="str">
        <f t="shared" ref="G3:G8" si="0">""""&amp;B3&amp;""": {
  ""Type"": """&amp;A3&amp;""",
  ""Code"": """&amp;B3&amp;""",
  ""Name"": """&amp;C3&amp;""",
  ""Effect"": """&amp;D3&amp;""",
  ""EffectDescription"": """&amp;E3&amp;"""
 }"</f>
        <v>"DRUG": {
  "Type": "1_SUBSTANCE",
  "Code": "DRUG",
  "Name": "Narcotique",
  "Effect": "Drogué",
  "EffectDescription": ""
 }</v>
      </c>
    </row>
    <row r="4" spans="1:7">
      <c r="A4" s="217" t="s">
        <v>2820</v>
      </c>
      <c r="B4" s="206" t="s">
        <v>2745</v>
      </c>
      <c r="C4" s="86" t="s">
        <v>637</v>
      </c>
      <c r="D4" s="86" t="s">
        <v>2746</v>
      </c>
      <c r="E4" s="86" t="s">
        <v>2747</v>
      </c>
      <c r="G4" s="86" t="str">
        <f t="shared" si="0"/>
        <v>"POISON": {
  "Type": "1_SUBSTANCE",
  "Code": "POISON",
  "Name": "Poison",
  "Effect": "Empoisonné",
  "EffectDescription": "Une créature empoisonnée a un désavantage aux jets d'attaque et aux jets de caractéristique."
 }</v>
      </c>
    </row>
    <row r="5" spans="1:7">
      <c r="A5" s="207" t="s">
        <v>2821</v>
      </c>
      <c r="B5" s="207" t="s">
        <v>2751</v>
      </c>
      <c r="C5" s="86" t="s">
        <v>2752</v>
      </c>
      <c r="D5" s="86" t="s">
        <v>2753</v>
      </c>
      <c r="G5" s="86" t="str">
        <f t="shared" si="0"/>
        <v>"ACID": {
  "Type": "2_ELEMENT",
  "Code": "ACID",
  "Name": "Acide",
  "Effect": "Acidifié",
  "EffectDescription": ""
 }</v>
      </c>
    </row>
    <row r="6" spans="1:7">
      <c r="A6" s="207" t="s">
        <v>2821</v>
      </c>
      <c r="B6" s="207" t="s">
        <v>2754</v>
      </c>
      <c r="C6" s="86" t="s">
        <v>2755</v>
      </c>
      <c r="D6" s="86" t="s">
        <v>2756</v>
      </c>
      <c r="G6" s="86" t="str">
        <f t="shared" si="0"/>
        <v>"FIRE": {
  "Type": "2_ELEMENT",
  "Code": "FIRE",
  "Name": "Feu",
  "Effect": "Brûlé",
  "EffectDescription": ""
 }</v>
      </c>
    </row>
    <row r="7" spans="1:7">
      <c r="A7" s="207" t="s">
        <v>2821</v>
      </c>
      <c r="B7" s="207" t="s">
        <v>2757</v>
      </c>
      <c r="C7" s="86" t="s">
        <v>2758</v>
      </c>
      <c r="D7" s="86" t="s">
        <v>2759</v>
      </c>
      <c r="G7" s="86" t="str">
        <f t="shared" si="0"/>
        <v>"LIGHTNING": {
  "Type": "2_ELEMENT",
  "Code": "LIGHTNING",
  "Name": "Foudre",
  "Effect": "Foudroyé",
  "EffectDescription": ""
 }</v>
      </c>
    </row>
    <row r="8" spans="1:7">
      <c r="A8" s="207" t="s">
        <v>2821</v>
      </c>
      <c r="B8" s="207" t="s">
        <v>2760</v>
      </c>
      <c r="C8" s="86" t="s">
        <v>2761</v>
      </c>
      <c r="D8" s="86" t="s">
        <v>2762</v>
      </c>
      <c r="G8" s="86" t="str">
        <f t="shared" si="0"/>
        <v>"COLD": {
  "Type": "2_ELEMENT",
  "Code": "COLD",
  "Name": "Froid",
  "Effect": "Gelé",
  "EffectDescription": ""
 }</v>
      </c>
    </row>
    <row r="9" spans="1:7">
      <c r="A9" s="208" t="s">
        <v>2822</v>
      </c>
      <c r="B9" s="208" t="s">
        <v>2748</v>
      </c>
      <c r="C9" s="86" t="s">
        <v>2749</v>
      </c>
      <c r="D9" s="86" t="s">
        <v>2750</v>
      </c>
      <c r="G9" s="86" t="str">
        <f t="shared" ref="G9:G23" si="1">""""&amp;B9&amp;""": {
  ""Type"": """&amp;A9&amp;""",
  ""Code"": """&amp;B9&amp;""",
  ""Name"": """&amp;C9&amp;""",
  ""Effect"": """&amp;D9&amp;""",
  ""EffectDescription"": """&amp;E9&amp;"""
 }"</f>
        <v>"STRESS": {
  "Type": "3_CONTEXT",
  "Code": "STRESS",
  "Name": "Stress",
  "Effect": "Stressé",
  "EffectDescription": ""
 }</v>
      </c>
    </row>
    <row r="10" spans="1:7" ht="17.25" customHeight="1">
      <c r="A10" s="213" t="s">
        <v>2822</v>
      </c>
      <c r="B10" s="208" t="s">
        <v>2766</v>
      </c>
      <c r="C10" s="86" t="s">
        <v>2155</v>
      </c>
      <c r="D10" s="86" t="s">
        <v>2767</v>
      </c>
      <c r="E10" s="203" t="s">
        <v>2768</v>
      </c>
      <c r="G10" s="86"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08" t="s">
        <v>2822</v>
      </c>
      <c r="B11" s="208" t="s">
        <v>2769</v>
      </c>
      <c r="C11" s="86" t="s">
        <v>2770</v>
      </c>
      <c r="D11" s="86" t="s">
        <v>2771</v>
      </c>
      <c r="G11" s="86" t="str">
        <f t="shared" si="1"/>
        <v>"PROVOCATION": {
  "Type": "3_CONTEXT",
  "Code": "PROVOCATION",
  "Name": "Provocation",
  "Effect": "Provoqué",
  "EffectDescription": ""
 }</v>
      </c>
    </row>
    <row r="12" spans="1:7" ht="17.25" customHeight="1">
      <c r="A12" s="213" t="s">
        <v>2822</v>
      </c>
      <c r="B12" s="208" t="s">
        <v>2772</v>
      </c>
      <c r="C12" s="86" t="s">
        <v>2773</v>
      </c>
      <c r="D12" s="86" t="s">
        <v>2774</v>
      </c>
      <c r="E12" s="203" t="s">
        <v>2775</v>
      </c>
      <c r="G12" s="86"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14" t="s">
        <v>2824</v>
      </c>
      <c r="B13" s="210" t="s">
        <v>2763</v>
      </c>
      <c r="C13" s="86" t="s">
        <v>2764</v>
      </c>
      <c r="D13" s="86" t="s">
        <v>2765</v>
      </c>
      <c r="G13" s="86" t="str">
        <f t="shared" si="1"/>
        <v>"BEWITCHMENT": {
  "Type": "4_MAGIC",
  "Code": "BEWITCHMENT",
  "Name": "Envoutement",
  "Effect": "Envouté",
  "EffectDescription": ""
 }</v>
      </c>
    </row>
    <row r="14" spans="1:7" ht="18.75" customHeight="1">
      <c r="A14" s="214" t="s">
        <v>2824</v>
      </c>
      <c r="B14" s="210" t="s">
        <v>2803</v>
      </c>
      <c r="C14" s="86" t="s">
        <v>1814</v>
      </c>
      <c r="D14" s="86" t="s">
        <v>2804</v>
      </c>
      <c r="E14" s="203" t="s">
        <v>2805</v>
      </c>
      <c r="G14" s="86"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15" t="s">
        <v>2823</v>
      </c>
      <c r="B15" s="86" t="s">
        <v>2783</v>
      </c>
      <c r="C15" s="86" t="s">
        <v>2784</v>
      </c>
      <c r="D15" s="86" t="s">
        <v>4088</v>
      </c>
      <c r="E15" s="86" t="s">
        <v>2785</v>
      </c>
      <c r="G15" s="86" t="str">
        <f t="shared" si="1"/>
        <v>"DEAFENED": {
  "Type": "5_SENSE",
  "Code": "DEAFENED",
  "Name": "Assourdissement",
  "Effect": "Assourdi",
  "EffectDescription": "Une créature assourdie n'entend pas et rate automatiquement tout jet de caractéristique qui nécessite l’ouïe."
 }</v>
      </c>
    </row>
    <row r="16" spans="1:7" ht="17.25" customHeight="1">
      <c r="A16" s="215" t="s">
        <v>2823</v>
      </c>
      <c r="B16" s="86" t="s">
        <v>2786</v>
      </c>
      <c r="C16" s="86" t="s">
        <v>2787</v>
      </c>
      <c r="D16" s="86" t="s">
        <v>4087</v>
      </c>
      <c r="E16" s="203" t="s">
        <v>2788</v>
      </c>
      <c r="G16" s="86" t="str">
        <f t="shared" si="1"/>
        <v>"BLINDED":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16" t="s">
        <v>2825</v>
      </c>
      <c r="B17" s="204" t="s">
        <v>2776</v>
      </c>
      <c r="C17" s="86" t="s">
        <v>2777</v>
      </c>
      <c r="D17" s="86" t="s">
        <v>2778</v>
      </c>
      <c r="E17" s="203" t="s">
        <v>2779</v>
      </c>
      <c r="G17" s="86"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16" t="s">
        <v>2825</v>
      </c>
      <c r="B18" s="204" t="s">
        <v>2780</v>
      </c>
      <c r="C18" s="86" t="s">
        <v>2781</v>
      </c>
      <c r="D18" s="86" t="s">
        <v>4089</v>
      </c>
      <c r="E18" s="203" t="s">
        <v>2782</v>
      </c>
      <c r="G18" s="86" t="str">
        <f t="shared" si="1"/>
        <v>"GRAPPLING":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16" t="s">
        <v>2825</v>
      </c>
      <c r="B19" s="204" t="s">
        <v>2789</v>
      </c>
      <c r="C19" s="86" t="s">
        <v>2790</v>
      </c>
      <c r="D19" s="86" t="s">
        <v>4090</v>
      </c>
      <c r="E19" s="203" t="s">
        <v>2791</v>
      </c>
      <c r="G19" s="86" t="str">
        <f t="shared" si="1"/>
        <v>"RESTRAINED":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16" t="s">
        <v>2825</v>
      </c>
      <c r="B20" s="204" t="s">
        <v>2806</v>
      </c>
      <c r="C20" s="86" t="s">
        <v>2152</v>
      </c>
      <c r="D20" s="86" t="s">
        <v>4091</v>
      </c>
      <c r="E20" s="203" t="s">
        <v>2807</v>
      </c>
      <c r="G20" s="86" t="str">
        <f t="shared" si="1"/>
        <v>"PETRIFIED":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16" t="s">
        <v>2825</v>
      </c>
      <c r="B21" s="204" t="s">
        <v>2792</v>
      </c>
      <c r="C21" s="86" t="s">
        <v>2793</v>
      </c>
      <c r="D21" s="86" t="s">
        <v>4092</v>
      </c>
      <c r="E21" s="86" t="s">
        <v>2794</v>
      </c>
      <c r="G21" s="86" t="str">
        <f t="shared" si="1"/>
        <v>"STUNNED":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16" t="s">
        <v>2825</v>
      </c>
      <c r="B22" s="204" t="s">
        <v>2799</v>
      </c>
      <c r="C22" s="86" t="s">
        <v>2800</v>
      </c>
      <c r="D22" s="86" t="s">
        <v>2801</v>
      </c>
      <c r="E22" s="203" t="s">
        <v>2802</v>
      </c>
      <c r="G22" s="86"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16" t="s">
        <v>2825</v>
      </c>
      <c r="B23" s="204" t="s">
        <v>2795</v>
      </c>
      <c r="C23" s="86" t="s">
        <v>2796</v>
      </c>
      <c r="D23" s="86" t="s">
        <v>2797</v>
      </c>
      <c r="E23" s="86" t="s">
        <v>2798</v>
      </c>
      <c r="G23" s="86" t="str">
        <f t="shared" si="1"/>
        <v>"INCAPACITATED": {
  "Type": "6_POSITION",
  "Code": "INCAPACITATED",
  "Name": "Incapacité",
  "Effect": "Incapable d'agir",
  "EffectDescription": "Une créature incapable d'agir ne peut effectuer aucune action ni aucune réaction."
 }</v>
      </c>
    </row>
    <row r="25" spans="1:7">
      <c r="G25" s="86"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86" t="s">
        <v>2810</v>
      </c>
      <c r="B26" s="86" t="s">
        <v>954</v>
      </c>
      <c r="C26" s="86" t="s">
        <v>2826</v>
      </c>
    </row>
    <row r="27" spans="1:7">
      <c r="A27" s="86" t="s">
        <v>2820</v>
      </c>
      <c r="B27" s="86" t="s">
        <v>2813</v>
      </c>
      <c r="C27" s="86" t="s">
        <v>2811</v>
      </c>
      <c r="E27" s="86" t="str">
        <f>""""&amp;A27&amp;""": {
  ""Code"": """&amp;A27&amp;""",
  ""Name"": """&amp;B27&amp;""",
  ""Savable"": "&amp;C27&amp;"
 }"</f>
        <v>"1_SUBSTANCE": {
  "Code": "1_SUBSTANCE",
  "Name": "Substance",
  "Savable": true
 }</v>
      </c>
    </row>
    <row r="28" spans="1:7">
      <c r="A28" s="86" t="s">
        <v>2821</v>
      </c>
      <c r="B28" s="86" t="s">
        <v>2815</v>
      </c>
      <c r="C28" s="86" t="s">
        <v>2811</v>
      </c>
      <c r="E28" s="86" t="str">
        <f t="shared" ref="E28:E32" si="2">""""&amp;A28&amp;""": {
  ""Code"": """&amp;A28&amp;""",
  ""Name"": """&amp;B28&amp;""",
  ""Savable"": "&amp;C28&amp;"
 }"</f>
        <v>"2_ELEMENT": {
  "Code": "2_ELEMENT",
  "Name": "Elément",
  "Savable": true
 }</v>
      </c>
    </row>
    <row r="29" spans="1:7">
      <c r="A29" s="86" t="s">
        <v>2822</v>
      </c>
      <c r="B29" s="86" t="s">
        <v>2816</v>
      </c>
      <c r="C29" s="86" t="s">
        <v>2811</v>
      </c>
      <c r="E29" s="86" t="str">
        <f t="shared" si="2"/>
        <v>"3_CONTEXT": {
  "Code": "3_CONTEXT",
  "Name": "Contexte",
  "Savable": true
 }</v>
      </c>
    </row>
    <row r="30" spans="1:7">
      <c r="A30" s="86" t="s">
        <v>2824</v>
      </c>
      <c r="B30" s="86" t="s">
        <v>2817</v>
      </c>
      <c r="C30" s="86" t="s">
        <v>2811</v>
      </c>
      <c r="E30" s="86" t="str">
        <f t="shared" si="2"/>
        <v>"4_MAGIC": {
  "Code": "4_MAGIC",
  "Name": "Magie",
  "Savable": true
 }</v>
      </c>
    </row>
    <row r="31" spans="1:7">
      <c r="A31" s="86" t="s">
        <v>2823</v>
      </c>
      <c r="B31" s="86" t="s">
        <v>2818</v>
      </c>
      <c r="C31" s="86" t="s">
        <v>2812</v>
      </c>
      <c r="E31" s="86" t="str">
        <f t="shared" si="2"/>
        <v>"5_SENSE": {
  "Code": "5_SENSE",
  "Name": "Sens",
  "Savable": false
 }</v>
      </c>
    </row>
    <row r="32" spans="1:7">
      <c r="A32" s="86" t="s">
        <v>2825</v>
      </c>
      <c r="B32" s="86" t="s">
        <v>2814</v>
      </c>
      <c r="C32" s="86" t="s">
        <v>2812</v>
      </c>
      <c r="E32" s="86" t="str">
        <f t="shared" si="2"/>
        <v>"6_POSITION": {
  "Code": "6_POSITION",
  "Name": "Position",
  "Savable": false
 }</v>
      </c>
    </row>
    <row r="34" spans="5:5">
      <c r="E34" s="86"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CDD-715C-4094-A1DF-EDEF59884F4B}">
  <dimension ref="A1:J820"/>
  <sheetViews>
    <sheetView workbookViewId="0">
      <selection activeCell="K6" sqref="K6"/>
    </sheetView>
  </sheetViews>
  <sheetFormatPr baseColWidth="10" defaultRowHeight="15"/>
  <cols>
    <col min="1" max="1" width="19.7109375" customWidth="1"/>
    <col min="2" max="2" width="17.140625" customWidth="1"/>
    <col min="3" max="3" width="11.42578125" style="228"/>
    <col min="4" max="4" width="24.28515625" customWidth="1"/>
    <col min="5" max="5" width="7" style="262" customWidth="1"/>
    <col min="6" max="6" width="6.42578125" style="330" customWidth="1"/>
    <col min="7" max="7" width="8.140625" style="330" customWidth="1"/>
    <col min="9" max="9" width="20.28515625" customWidth="1"/>
  </cols>
  <sheetData>
    <row r="1" spans="1:10" s="331" customFormat="1" ht="13.5" customHeight="1">
      <c r="A1" s="334" t="s">
        <v>4101</v>
      </c>
      <c r="B1" s="334" t="s">
        <v>4102</v>
      </c>
      <c r="C1" s="335" t="s">
        <v>4103</v>
      </c>
      <c r="D1" s="334" t="s">
        <v>4104</v>
      </c>
      <c r="E1" s="334" t="s">
        <v>4105</v>
      </c>
      <c r="F1" s="336" t="s">
        <v>4106</v>
      </c>
      <c r="G1" s="336" t="s">
        <v>4107</v>
      </c>
      <c r="H1" s="334" t="s">
        <v>4108</v>
      </c>
      <c r="I1" s="334" t="s">
        <v>4109</v>
      </c>
      <c r="J1" s="334" t="s">
        <v>4110</v>
      </c>
    </row>
    <row r="2" spans="1:10">
      <c r="A2" s="323" t="s">
        <v>261</v>
      </c>
      <c r="B2" s="322" t="s">
        <v>261</v>
      </c>
      <c r="C2" s="332" t="s">
        <v>5644</v>
      </c>
      <c r="D2" s="322" t="s">
        <v>4111</v>
      </c>
      <c r="E2" s="322" t="s">
        <v>4112</v>
      </c>
      <c r="F2" s="328">
        <v>12</v>
      </c>
      <c r="G2" s="328">
        <v>13</v>
      </c>
      <c r="H2" s="322" t="s">
        <v>4113</v>
      </c>
      <c r="I2" s="322" t="s">
        <v>4114</v>
      </c>
      <c r="J2" s="322"/>
    </row>
    <row r="3" spans="1:10">
      <c r="A3" s="325" t="s">
        <v>4115</v>
      </c>
      <c r="B3" s="324" t="s">
        <v>4116</v>
      </c>
      <c r="C3" s="333">
        <v>6</v>
      </c>
      <c r="D3" s="324" t="s">
        <v>4117</v>
      </c>
      <c r="E3" s="324" t="s">
        <v>4112</v>
      </c>
      <c r="F3" s="326">
        <v>15</v>
      </c>
      <c r="G3" s="326">
        <v>68</v>
      </c>
      <c r="H3" s="324" t="s">
        <v>4113</v>
      </c>
      <c r="I3" s="324" t="s">
        <v>4118</v>
      </c>
      <c r="J3" s="324"/>
    </row>
    <row r="4" spans="1:10">
      <c r="A4" s="327" t="s">
        <v>4119</v>
      </c>
      <c r="B4" s="322" t="s">
        <v>4120</v>
      </c>
      <c r="C4" s="332">
        <v>17</v>
      </c>
      <c r="D4" s="322" t="s">
        <v>4117</v>
      </c>
      <c r="E4" s="322" t="s">
        <v>4112</v>
      </c>
      <c r="F4" s="328">
        <v>19</v>
      </c>
      <c r="G4" s="328">
        <v>195</v>
      </c>
      <c r="H4" s="322" t="s">
        <v>4113</v>
      </c>
      <c r="I4" s="322" t="s">
        <v>4118</v>
      </c>
      <c r="J4" s="322"/>
    </row>
    <row r="5" spans="1:10">
      <c r="A5" s="325" t="s">
        <v>4121</v>
      </c>
      <c r="B5" s="324" t="s">
        <v>4122</v>
      </c>
      <c r="C5" s="333">
        <v>7</v>
      </c>
      <c r="D5" s="324" t="s">
        <v>4117</v>
      </c>
      <c r="E5" s="324" t="s">
        <v>4112</v>
      </c>
      <c r="F5" s="326">
        <v>15</v>
      </c>
      <c r="G5" s="326">
        <v>58</v>
      </c>
      <c r="H5" s="324" t="s">
        <v>4113</v>
      </c>
      <c r="I5" s="324" t="s">
        <v>4118</v>
      </c>
      <c r="J5" s="324"/>
    </row>
    <row r="6" spans="1:10">
      <c r="A6" s="327" t="s">
        <v>4123</v>
      </c>
      <c r="B6" s="322" t="s">
        <v>4124</v>
      </c>
      <c r="C6" s="332">
        <v>19</v>
      </c>
      <c r="D6" s="322" t="s">
        <v>4117</v>
      </c>
      <c r="E6" s="322" t="s">
        <v>4112</v>
      </c>
      <c r="F6" s="328">
        <v>22</v>
      </c>
      <c r="G6" s="328">
        <v>255</v>
      </c>
      <c r="H6" s="322" t="s">
        <v>4113</v>
      </c>
      <c r="I6" s="322" t="s">
        <v>4118</v>
      </c>
      <c r="J6" s="322"/>
    </row>
    <row r="7" spans="1:10">
      <c r="A7" s="325" t="s">
        <v>4125</v>
      </c>
      <c r="B7" s="324" t="s">
        <v>4126</v>
      </c>
      <c r="C7" s="333">
        <v>15</v>
      </c>
      <c r="D7" s="324" t="s">
        <v>4117</v>
      </c>
      <c r="E7" s="324" t="s">
        <v>4112</v>
      </c>
      <c r="F7" s="326">
        <v>18</v>
      </c>
      <c r="G7" s="326">
        <v>187</v>
      </c>
      <c r="H7" s="324" t="s">
        <v>4113</v>
      </c>
      <c r="I7" s="324" t="s">
        <v>4118</v>
      </c>
      <c r="J7" s="324"/>
    </row>
    <row r="8" spans="1:10">
      <c r="A8" s="323" t="s">
        <v>4127</v>
      </c>
      <c r="B8" s="322" t="s">
        <v>4128</v>
      </c>
      <c r="C8" s="332">
        <v>9</v>
      </c>
      <c r="D8" s="322" t="s">
        <v>4129</v>
      </c>
      <c r="E8" s="322" t="s">
        <v>4112</v>
      </c>
      <c r="F8" s="328">
        <v>12</v>
      </c>
      <c r="G8" s="328">
        <v>84</v>
      </c>
      <c r="H8" s="322"/>
      <c r="I8" s="322" t="s">
        <v>4130</v>
      </c>
      <c r="J8" s="322"/>
    </row>
    <row r="9" spans="1:10">
      <c r="A9" s="329" t="s">
        <v>4131</v>
      </c>
      <c r="B9" s="324" t="s">
        <v>4131</v>
      </c>
      <c r="C9" s="333">
        <v>10</v>
      </c>
      <c r="D9" s="324" t="s">
        <v>4132</v>
      </c>
      <c r="E9" s="324" t="s">
        <v>4133</v>
      </c>
      <c r="F9" s="326">
        <v>17</v>
      </c>
      <c r="G9" s="326">
        <v>135</v>
      </c>
      <c r="H9" s="324" t="s">
        <v>4134</v>
      </c>
      <c r="I9" s="324" t="s">
        <v>4118</v>
      </c>
      <c r="J9" s="324" t="s">
        <v>4135</v>
      </c>
    </row>
    <row r="10" spans="1:10">
      <c r="A10" s="327" t="s">
        <v>4136</v>
      </c>
      <c r="B10" s="322" t="s">
        <v>4137</v>
      </c>
      <c r="C10" s="332">
        <v>23</v>
      </c>
      <c r="D10" s="322" t="s">
        <v>4138</v>
      </c>
      <c r="E10" s="322" t="s">
        <v>4112</v>
      </c>
      <c r="F10" s="328">
        <v>21</v>
      </c>
      <c r="G10" s="328">
        <v>285</v>
      </c>
      <c r="H10" s="322"/>
      <c r="I10" s="322" t="s">
        <v>4139</v>
      </c>
      <c r="J10" s="322"/>
    </row>
    <row r="11" spans="1:10">
      <c r="A11" s="329" t="s">
        <v>960</v>
      </c>
      <c r="B11" s="324" t="s">
        <v>960</v>
      </c>
      <c r="C11" s="333" t="s">
        <v>5644</v>
      </c>
      <c r="D11" s="324" t="s">
        <v>4129</v>
      </c>
      <c r="E11" s="324" t="s">
        <v>4112</v>
      </c>
      <c r="F11" s="326">
        <v>10</v>
      </c>
      <c r="G11" s="326">
        <v>9</v>
      </c>
      <c r="H11" s="324"/>
      <c r="I11" s="324" t="s">
        <v>4130</v>
      </c>
      <c r="J11" s="324"/>
    </row>
    <row r="12" spans="1:10">
      <c r="A12" s="327" t="s">
        <v>4140</v>
      </c>
      <c r="B12" s="322" t="s">
        <v>4141</v>
      </c>
      <c r="C12" s="332">
        <v>10</v>
      </c>
      <c r="D12" s="322" t="s">
        <v>4142</v>
      </c>
      <c r="E12" s="322" t="s">
        <v>4133</v>
      </c>
      <c r="F12" s="328">
        <v>15</v>
      </c>
      <c r="G12" s="328">
        <v>171</v>
      </c>
      <c r="H12" s="322"/>
      <c r="I12" s="322" t="s">
        <v>4139</v>
      </c>
      <c r="J12" s="322"/>
    </row>
    <row r="13" spans="1:10">
      <c r="A13" s="325" t="s">
        <v>4143</v>
      </c>
      <c r="B13" s="324" t="s">
        <v>4144</v>
      </c>
      <c r="C13" s="333">
        <v>8</v>
      </c>
      <c r="D13" s="324" t="s">
        <v>4142</v>
      </c>
      <c r="E13" s="324" t="s">
        <v>4133</v>
      </c>
      <c r="F13" s="326">
        <v>15</v>
      </c>
      <c r="G13" s="326">
        <v>133</v>
      </c>
      <c r="H13" s="324"/>
      <c r="I13" s="324" t="s">
        <v>4139</v>
      </c>
      <c r="J13" s="324"/>
    </row>
    <row r="14" spans="1:10" ht="21">
      <c r="A14" s="327" t="s">
        <v>4145</v>
      </c>
      <c r="B14" s="322" t="s">
        <v>4146</v>
      </c>
      <c r="C14" s="332">
        <v>12</v>
      </c>
      <c r="D14" s="322" t="s">
        <v>4142</v>
      </c>
      <c r="E14" s="322" t="s">
        <v>4133</v>
      </c>
      <c r="F14" s="328">
        <v>17</v>
      </c>
      <c r="G14" s="328">
        <v>180</v>
      </c>
      <c r="H14" s="322"/>
      <c r="I14" s="322" t="s">
        <v>4139</v>
      </c>
      <c r="J14" s="322"/>
    </row>
    <row r="15" spans="1:10">
      <c r="A15" s="329" t="s">
        <v>4147</v>
      </c>
      <c r="B15" s="324" t="s">
        <v>4148</v>
      </c>
      <c r="C15" s="333">
        <v>0</v>
      </c>
      <c r="D15" s="324" t="s">
        <v>4149</v>
      </c>
      <c r="E15" s="324" t="s">
        <v>4150</v>
      </c>
      <c r="F15" s="326">
        <v>12</v>
      </c>
      <c r="G15" s="326">
        <v>3</v>
      </c>
      <c r="H15" s="324" t="s">
        <v>4113</v>
      </c>
      <c r="I15" s="324" t="s">
        <v>4151</v>
      </c>
      <c r="J15" s="324"/>
    </row>
    <row r="16" spans="1:10">
      <c r="A16" s="323" t="s">
        <v>4152</v>
      </c>
      <c r="B16" s="322" t="s">
        <v>4153</v>
      </c>
      <c r="C16" s="332">
        <v>1</v>
      </c>
      <c r="D16" s="322" t="s">
        <v>4149</v>
      </c>
      <c r="E16" s="322" t="s">
        <v>4133</v>
      </c>
      <c r="F16" s="328">
        <v>13</v>
      </c>
      <c r="G16" s="328">
        <v>26</v>
      </c>
      <c r="H16" s="322" t="s">
        <v>4113</v>
      </c>
      <c r="I16" s="322" t="s">
        <v>4114</v>
      </c>
      <c r="J16" s="322"/>
    </row>
    <row r="17" spans="1:10" ht="21">
      <c r="A17" s="329" t="s">
        <v>4154</v>
      </c>
      <c r="B17" s="324" t="s">
        <v>4154</v>
      </c>
      <c r="C17" s="333">
        <v>10</v>
      </c>
      <c r="D17" s="324" t="s">
        <v>4138</v>
      </c>
      <c r="E17" s="324" t="s">
        <v>4112</v>
      </c>
      <c r="F17" s="326">
        <v>15</v>
      </c>
      <c r="G17" s="326">
        <v>120</v>
      </c>
      <c r="H17" s="324"/>
      <c r="I17" s="324" t="s">
        <v>4155</v>
      </c>
      <c r="J17" s="324"/>
    </row>
    <row r="18" spans="1:10">
      <c r="A18" s="327" t="s">
        <v>4156</v>
      </c>
      <c r="B18" s="322" t="s">
        <v>4156</v>
      </c>
      <c r="C18" s="332">
        <v>11</v>
      </c>
      <c r="D18" s="322" t="s">
        <v>4157</v>
      </c>
      <c r="E18" s="322" t="s">
        <v>4112</v>
      </c>
      <c r="F18" s="328">
        <v>17</v>
      </c>
      <c r="G18" s="328">
        <v>157</v>
      </c>
      <c r="H18" s="322"/>
      <c r="I18" s="322" t="s">
        <v>4158</v>
      </c>
      <c r="J18" s="322"/>
    </row>
    <row r="19" spans="1:10">
      <c r="A19" s="329" t="s">
        <v>4159</v>
      </c>
      <c r="B19" s="324" t="s">
        <v>4159</v>
      </c>
      <c r="C19" s="333">
        <v>5</v>
      </c>
      <c r="D19" s="324" t="s">
        <v>4138</v>
      </c>
      <c r="E19" s="324" t="s">
        <v>4112</v>
      </c>
      <c r="F19" s="326">
        <v>13</v>
      </c>
      <c r="G19" s="326">
        <v>40</v>
      </c>
      <c r="H19" s="324" t="s">
        <v>4113</v>
      </c>
      <c r="I19" s="324" t="s">
        <v>4139</v>
      </c>
      <c r="J19" s="324"/>
    </row>
    <row r="20" spans="1:10">
      <c r="A20" s="323" t="s">
        <v>4160</v>
      </c>
      <c r="B20" s="322" t="s">
        <v>4161</v>
      </c>
      <c r="C20" s="332">
        <v>2</v>
      </c>
      <c r="D20" s="322" t="s">
        <v>4149</v>
      </c>
      <c r="E20" s="322" t="s">
        <v>4133</v>
      </c>
      <c r="F20" s="328">
        <v>13</v>
      </c>
      <c r="G20" s="328">
        <v>51</v>
      </c>
      <c r="H20" s="322"/>
      <c r="I20" s="322" t="s">
        <v>4151</v>
      </c>
      <c r="J20" s="322"/>
    </row>
    <row r="21" spans="1:10">
      <c r="A21" s="329" t="s">
        <v>4162</v>
      </c>
      <c r="B21" s="324" t="s">
        <v>4163</v>
      </c>
      <c r="C21" s="333">
        <v>5</v>
      </c>
      <c r="D21" s="324" t="s">
        <v>4138</v>
      </c>
      <c r="E21" s="324" t="s">
        <v>4112</v>
      </c>
      <c r="F21" s="326">
        <v>13</v>
      </c>
      <c r="G21" s="326">
        <v>67</v>
      </c>
      <c r="H21" s="324" t="s">
        <v>4113</v>
      </c>
      <c r="I21" s="324" t="s">
        <v>4139</v>
      </c>
      <c r="J21" s="324"/>
    </row>
    <row r="22" spans="1:10">
      <c r="A22" s="327" t="s">
        <v>4164</v>
      </c>
      <c r="B22" s="322" t="s">
        <v>4164</v>
      </c>
      <c r="C22" s="332">
        <v>18</v>
      </c>
      <c r="D22" s="322" t="s">
        <v>4117</v>
      </c>
      <c r="E22" s="322" t="s">
        <v>4112</v>
      </c>
      <c r="F22" s="328">
        <v>21</v>
      </c>
      <c r="G22" s="328">
        <v>202</v>
      </c>
      <c r="H22" s="322" t="s">
        <v>4113</v>
      </c>
      <c r="I22" s="322" t="s">
        <v>4118</v>
      </c>
      <c r="J22" s="322"/>
    </row>
    <row r="23" spans="1:10">
      <c r="A23" s="329" t="s">
        <v>4165</v>
      </c>
      <c r="B23" s="324" t="s">
        <v>4165</v>
      </c>
      <c r="C23" s="333">
        <v>17</v>
      </c>
      <c r="D23" s="324" t="s">
        <v>4142</v>
      </c>
      <c r="E23" s="324" t="s">
        <v>4133</v>
      </c>
      <c r="F23" s="326">
        <v>17</v>
      </c>
      <c r="G23" s="326">
        <v>199</v>
      </c>
      <c r="H23" s="324" t="s">
        <v>4113</v>
      </c>
      <c r="I23" s="324" t="s">
        <v>4166</v>
      </c>
      <c r="J23" s="324" t="s">
        <v>4135</v>
      </c>
    </row>
    <row r="24" spans="1:10">
      <c r="A24" s="323" t="s">
        <v>4167</v>
      </c>
      <c r="B24" s="322" t="s">
        <v>4167</v>
      </c>
      <c r="C24" s="332">
        <v>2</v>
      </c>
      <c r="D24" s="322" t="s">
        <v>4142</v>
      </c>
      <c r="E24" s="322" t="s">
        <v>4133</v>
      </c>
      <c r="F24" s="328">
        <v>14</v>
      </c>
      <c r="G24" s="328">
        <v>39</v>
      </c>
      <c r="H24" s="322"/>
      <c r="I24" s="322" t="s">
        <v>4151</v>
      </c>
      <c r="J24" s="322"/>
    </row>
    <row r="25" spans="1:10">
      <c r="A25" s="329" t="s">
        <v>4168</v>
      </c>
      <c r="B25" s="324" t="s">
        <v>4169</v>
      </c>
      <c r="C25" s="333">
        <v>3</v>
      </c>
      <c r="D25" s="324" t="s">
        <v>4149</v>
      </c>
      <c r="E25" s="324" t="s">
        <v>4170</v>
      </c>
      <c r="F25" s="326">
        <v>15</v>
      </c>
      <c r="G25" s="326">
        <v>68</v>
      </c>
      <c r="H25" s="324"/>
      <c r="I25" s="324" t="s">
        <v>4151</v>
      </c>
      <c r="J25" s="324"/>
    </row>
    <row r="26" spans="1:10">
      <c r="A26" s="323" t="s">
        <v>4171</v>
      </c>
      <c r="B26" s="322" t="s">
        <v>4172</v>
      </c>
      <c r="C26" s="332" t="s">
        <v>5644</v>
      </c>
      <c r="D26" s="322" t="s">
        <v>4129</v>
      </c>
      <c r="E26" s="322" t="s">
        <v>4112</v>
      </c>
      <c r="F26" s="328">
        <v>10</v>
      </c>
      <c r="G26" s="328">
        <v>9</v>
      </c>
      <c r="H26" s="322"/>
      <c r="I26" s="322" t="s">
        <v>4130</v>
      </c>
      <c r="J26" s="322"/>
    </row>
    <row r="27" spans="1:10">
      <c r="A27" s="329" t="s">
        <v>4173</v>
      </c>
      <c r="B27" s="324" t="s">
        <v>4174</v>
      </c>
      <c r="C27" s="333">
        <v>0</v>
      </c>
      <c r="D27" s="324" t="s">
        <v>4149</v>
      </c>
      <c r="E27" s="324" t="s">
        <v>4175</v>
      </c>
      <c r="F27" s="326">
        <v>12</v>
      </c>
      <c r="G27" s="326">
        <v>1</v>
      </c>
      <c r="H27" s="324"/>
      <c r="I27" s="324" t="s">
        <v>4151</v>
      </c>
      <c r="J27" s="324"/>
    </row>
    <row r="28" spans="1:10" ht="21">
      <c r="A28" s="327" t="s">
        <v>4176</v>
      </c>
      <c r="B28" s="322" t="s">
        <v>4177</v>
      </c>
      <c r="C28" s="332">
        <v>1</v>
      </c>
      <c r="D28" s="322" t="s">
        <v>4142</v>
      </c>
      <c r="E28" s="322" t="s">
        <v>4133</v>
      </c>
      <c r="F28" s="328">
        <v>14</v>
      </c>
      <c r="G28" s="328">
        <v>30</v>
      </c>
      <c r="H28" s="322"/>
      <c r="I28" s="322" t="s">
        <v>4151</v>
      </c>
      <c r="J28" s="322"/>
    </row>
    <row r="29" spans="1:10" ht="21">
      <c r="A29" s="325" t="s">
        <v>4178</v>
      </c>
      <c r="B29" s="324" t="s">
        <v>4179</v>
      </c>
      <c r="C29" s="333" t="s">
        <v>5644</v>
      </c>
      <c r="D29" s="324" t="s">
        <v>4142</v>
      </c>
      <c r="E29" s="324" t="s">
        <v>4112</v>
      </c>
      <c r="F29" s="326">
        <v>12</v>
      </c>
      <c r="G29" s="326">
        <v>13</v>
      </c>
      <c r="H29" s="324"/>
      <c r="I29" s="324" t="s">
        <v>4151</v>
      </c>
      <c r="J29" s="324"/>
    </row>
    <row r="30" spans="1:10">
      <c r="A30" s="323" t="s">
        <v>4180</v>
      </c>
      <c r="B30" s="322" t="s">
        <v>4181</v>
      </c>
      <c r="C30" s="332">
        <v>3</v>
      </c>
      <c r="D30" s="322" t="s">
        <v>4142</v>
      </c>
      <c r="E30" s="322" t="s">
        <v>4133</v>
      </c>
      <c r="F30" s="328">
        <v>13</v>
      </c>
      <c r="G30" s="328">
        <v>32</v>
      </c>
      <c r="H30" s="322"/>
      <c r="I30" s="322" t="s">
        <v>4151</v>
      </c>
      <c r="J30" s="322"/>
    </row>
    <row r="31" spans="1:10">
      <c r="A31" s="329" t="s">
        <v>4182</v>
      </c>
      <c r="B31" s="324" t="s">
        <v>4183</v>
      </c>
      <c r="C31" s="333">
        <v>1</v>
      </c>
      <c r="D31" s="324" t="s">
        <v>4149</v>
      </c>
      <c r="E31" s="324" t="s">
        <v>4133</v>
      </c>
      <c r="F31" s="326">
        <v>14</v>
      </c>
      <c r="G31" s="326">
        <v>26</v>
      </c>
      <c r="H31" s="324"/>
      <c r="I31" s="324" t="s">
        <v>4151</v>
      </c>
      <c r="J31" s="324"/>
    </row>
    <row r="32" spans="1:10" ht="30">
      <c r="A32" s="323" t="s">
        <v>4184</v>
      </c>
      <c r="B32" s="322" t="s">
        <v>4185</v>
      </c>
      <c r="C32" s="332" t="s">
        <v>5644</v>
      </c>
      <c r="D32" s="322" t="s">
        <v>4149</v>
      </c>
      <c r="E32" s="322" t="s">
        <v>4112</v>
      </c>
      <c r="F32" s="328">
        <v>13</v>
      </c>
      <c r="G32" s="328">
        <v>11</v>
      </c>
      <c r="H32" s="322"/>
      <c r="I32" s="322" t="s">
        <v>4151</v>
      </c>
      <c r="J32" s="322"/>
    </row>
    <row r="33" spans="1:10">
      <c r="A33" s="329" t="s">
        <v>4186</v>
      </c>
      <c r="B33" s="324" t="s">
        <v>4187</v>
      </c>
      <c r="C33" s="333">
        <v>2</v>
      </c>
      <c r="D33" s="324" t="s">
        <v>4188</v>
      </c>
      <c r="E33" s="324" t="s">
        <v>4170</v>
      </c>
      <c r="F33" s="326">
        <v>13</v>
      </c>
      <c r="G33" s="326">
        <v>59</v>
      </c>
      <c r="H33" s="324"/>
      <c r="I33" s="324" t="s">
        <v>4151</v>
      </c>
      <c r="J33" s="324"/>
    </row>
    <row r="34" spans="1:10">
      <c r="A34" s="327" t="s">
        <v>4189</v>
      </c>
      <c r="B34" s="322" t="s">
        <v>4190</v>
      </c>
      <c r="C34" s="332">
        <v>7</v>
      </c>
      <c r="D34" s="322" t="s">
        <v>4188</v>
      </c>
      <c r="E34" s="322" t="s">
        <v>4170</v>
      </c>
      <c r="F34" s="328">
        <v>15</v>
      </c>
      <c r="G34" s="328">
        <v>149</v>
      </c>
      <c r="H34" s="322"/>
      <c r="I34" s="322" t="s">
        <v>4139</v>
      </c>
      <c r="J34" s="322"/>
    </row>
    <row r="35" spans="1:10">
      <c r="A35" s="329" t="s">
        <v>4191</v>
      </c>
      <c r="B35" s="324" t="s">
        <v>4192</v>
      </c>
      <c r="C35" s="333">
        <v>0</v>
      </c>
      <c r="D35" s="324" t="s">
        <v>4188</v>
      </c>
      <c r="E35" s="324" t="s">
        <v>4150</v>
      </c>
      <c r="F35" s="326">
        <v>9</v>
      </c>
      <c r="G35" s="326">
        <v>10</v>
      </c>
      <c r="H35" s="324"/>
      <c r="I35" s="324" t="s">
        <v>4151</v>
      </c>
      <c r="J35" s="324"/>
    </row>
    <row r="36" spans="1:10">
      <c r="A36" s="323" t="s">
        <v>4193</v>
      </c>
      <c r="B36" s="322" t="s">
        <v>4193</v>
      </c>
      <c r="C36" s="332">
        <v>12</v>
      </c>
      <c r="D36" s="322" t="s">
        <v>4194</v>
      </c>
      <c r="E36" s="322" t="s">
        <v>4112</v>
      </c>
      <c r="F36" s="328">
        <v>17</v>
      </c>
      <c r="G36" s="328">
        <v>104</v>
      </c>
      <c r="H36" s="322" t="s">
        <v>4113</v>
      </c>
      <c r="I36" s="322" t="s">
        <v>4139</v>
      </c>
      <c r="J36" s="322"/>
    </row>
    <row r="37" spans="1:10">
      <c r="A37" s="329" t="s">
        <v>4195</v>
      </c>
      <c r="B37" s="324" t="s">
        <v>4195</v>
      </c>
      <c r="C37" s="333">
        <v>3</v>
      </c>
      <c r="D37" s="324" t="s">
        <v>4129</v>
      </c>
      <c r="E37" s="324" t="s">
        <v>4112</v>
      </c>
      <c r="F37" s="326">
        <v>16</v>
      </c>
      <c r="G37" s="326">
        <v>75</v>
      </c>
      <c r="H37" s="324"/>
      <c r="I37" s="324" t="s">
        <v>4130</v>
      </c>
      <c r="J37" s="324"/>
    </row>
    <row r="38" spans="1:10">
      <c r="A38" s="323" t="s">
        <v>3485</v>
      </c>
      <c r="B38" s="322" t="s">
        <v>4196</v>
      </c>
      <c r="C38" s="332">
        <v>12</v>
      </c>
      <c r="D38" s="322" t="s">
        <v>4129</v>
      </c>
      <c r="E38" s="322" t="s">
        <v>4112</v>
      </c>
      <c r="F38" s="328">
        <v>16</v>
      </c>
      <c r="G38" s="328">
        <v>132</v>
      </c>
      <c r="H38" s="322"/>
      <c r="I38" s="322" t="s">
        <v>4130</v>
      </c>
      <c r="J38" s="322"/>
    </row>
    <row r="39" spans="1:10">
      <c r="A39" s="329" t="s">
        <v>4197</v>
      </c>
      <c r="B39" s="324" t="s">
        <v>4198</v>
      </c>
      <c r="C39" s="333">
        <v>12</v>
      </c>
      <c r="D39" s="324" t="s">
        <v>4129</v>
      </c>
      <c r="E39" s="324" t="s">
        <v>4112</v>
      </c>
      <c r="F39" s="326">
        <v>12</v>
      </c>
      <c r="G39" s="326">
        <v>99</v>
      </c>
      <c r="H39" s="324"/>
      <c r="I39" s="324" t="s">
        <v>4130</v>
      </c>
      <c r="J39" s="324"/>
    </row>
    <row r="40" spans="1:10">
      <c r="A40" s="327" t="s">
        <v>4199</v>
      </c>
      <c r="B40" s="322" t="s">
        <v>4199</v>
      </c>
      <c r="C40" s="332">
        <v>7</v>
      </c>
      <c r="D40" s="322" t="s">
        <v>4157</v>
      </c>
      <c r="E40" s="322" t="s">
        <v>4133</v>
      </c>
      <c r="F40" s="328">
        <v>16</v>
      </c>
      <c r="G40" s="328">
        <v>84</v>
      </c>
      <c r="H40" s="322"/>
      <c r="I40" s="322" t="s">
        <v>4158</v>
      </c>
      <c r="J40" s="322"/>
    </row>
    <row r="41" spans="1:10">
      <c r="A41" s="329" t="s">
        <v>4200</v>
      </c>
      <c r="B41" s="324" t="s">
        <v>4201</v>
      </c>
      <c r="C41" s="333">
        <v>1</v>
      </c>
      <c r="D41" s="324" t="s">
        <v>4202</v>
      </c>
      <c r="E41" s="324" t="s">
        <v>4112</v>
      </c>
      <c r="F41" s="326">
        <v>18</v>
      </c>
      <c r="G41" s="326">
        <v>33</v>
      </c>
      <c r="H41" s="324"/>
      <c r="I41" s="324" t="s">
        <v>4151</v>
      </c>
      <c r="J41" s="324"/>
    </row>
    <row r="42" spans="1:10" ht="21">
      <c r="A42" s="323" t="s">
        <v>2909</v>
      </c>
      <c r="B42" s="322" t="s">
        <v>2909</v>
      </c>
      <c r="C42" s="332">
        <v>8</v>
      </c>
      <c r="D42" s="322" t="s">
        <v>4129</v>
      </c>
      <c r="E42" s="322" t="s">
        <v>4112</v>
      </c>
      <c r="F42" s="328">
        <v>15</v>
      </c>
      <c r="G42" s="328">
        <v>78</v>
      </c>
      <c r="H42" s="322"/>
      <c r="I42" s="322" t="s">
        <v>4203</v>
      </c>
      <c r="J42" s="322"/>
    </row>
    <row r="43" spans="1:10">
      <c r="A43" s="329" t="s">
        <v>4204</v>
      </c>
      <c r="B43" s="324" t="s">
        <v>4204</v>
      </c>
      <c r="C43" s="333">
        <v>2</v>
      </c>
      <c r="D43" s="324" t="s">
        <v>4149</v>
      </c>
      <c r="E43" s="324" t="s">
        <v>4133</v>
      </c>
      <c r="F43" s="326">
        <v>11</v>
      </c>
      <c r="G43" s="326">
        <v>38</v>
      </c>
      <c r="H43" s="324"/>
      <c r="I43" s="324" t="s">
        <v>4151</v>
      </c>
      <c r="J43" s="324"/>
    </row>
    <row r="44" spans="1:10" ht="21">
      <c r="A44" s="327" t="s">
        <v>4205</v>
      </c>
      <c r="B44" s="322" t="s">
        <v>4206</v>
      </c>
      <c r="C44" s="332">
        <v>4</v>
      </c>
      <c r="D44" s="322" t="s">
        <v>4202</v>
      </c>
      <c r="E44" s="322" t="s">
        <v>4112</v>
      </c>
      <c r="F44" s="328">
        <v>13</v>
      </c>
      <c r="G44" s="328">
        <v>45</v>
      </c>
      <c r="H44" s="322"/>
      <c r="I44" s="322" t="s">
        <v>4151</v>
      </c>
      <c r="J44" s="322"/>
    </row>
    <row r="45" spans="1:10">
      <c r="A45" s="329" t="s">
        <v>4207</v>
      </c>
      <c r="B45" s="324" t="s">
        <v>4208</v>
      </c>
      <c r="C45" s="333">
        <v>0</v>
      </c>
      <c r="D45" s="324" t="s">
        <v>4138</v>
      </c>
      <c r="E45" s="324" t="s">
        <v>4112</v>
      </c>
      <c r="F45" s="326">
        <v>20</v>
      </c>
      <c r="G45" s="326">
        <v>0</v>
      </c>
      <c r="H45" s="324" t="s">
        <v>4113</v>
      </c>
      <c r="I45" s="324" t="s">
        <v>4139</v>
      </c>
      <c r="J45" s="324"/>
    </row>
    <row r="46" spans="1:10">
      <c r="A46" s="323" t="s">
        <v>4209</v>
      </c>
      <c r="B46" s="322" t="s">
        <v>4209</v>
      </c>
      <c r="C46" s="332">
        <v>2</v>
      </c>
      <c r="D46" s="322" t="s">
        <v>4210</v>
      </c>
      <c r="E46" s="322" t="s">
        <v>4112</v>
      </c>
      <c r="F46" s="328">
        <v>17</v>
      </c>
      <c r="G46" s="328">
        <v>39</v>
      </c>
      <c r="H46" s="322"/>
      <c r="I46" s="322" t="s">
        <v>4166</v>
      </c>
      <c r="J46" s="322"/>
    </row>
    <row r="47" spans="1:10">
      <c r="A47" s="329" t="s">
        <v>4211</v>
      </c>
      <c r="B47" s="324" t="s">
        <v>4211</v>
      </c>
      <c r="C47" s="333">
        <v>4</v>
      </c>
      <c r="D47" s="324" t="s">
        <v>4157</v>
      </c>
      <c r="E47" s="324" t="s">
        <v>4112</v>
      </c>
      <c r="F47" s="326">
        <v>16</v>
      </c>
      <c r="G47" s="326">
        <v>82</v>
      </c>
      <c r="H47" s="324"/>
      <c r="I47" s="324" t="s">
        <v>4158</v>
      </c>
      <c r="J47" s="324"/>
    </row>
    <row r="48" spans="1:10">
      <c r="A48" s="323" t="s">
        <v>4212</v>
      </c>
      <c r="B48" s="322" t="s">
        <v>4213</v>
      </c>
      <c r="C48" s="332">
        <v>2</v>
      </c>
      <c r="D48" s="322" t="s">
        <v>4132</v>
      </c>
      <c r="E48" s="322" t="s">
        <v>4112</v>
      </c>
      <c r="F48" s="328">
        <v>9</v>
      </c>
      <c r="G48" s="328">
        <v>67</v>
      </c>
      <c r="H48" s="322" t="s">
        <v>4134</v>
      </c>
      <c r="I48" s="322" t="s">
        <v>4214</v>
      </c>
      <c r="J48" s="322"/>
    </row>
    <row r="49" spans="1:10">
      <c r="A49" s="329" t="s">
        <v>4215</v>
      </c>
      <c r="B49" s="324" t="s">
        <v>4216</v>
      </c>
      <c r="C49" s="333">
        <v>0</v>
      </c>
      <c r="D49" s="324" t="s">
        <v>4149</v>
      </c>
      <c r="E49" s="324" t="s">
        <v>4150</v>
      </c>
      <c r="F49" s="326">
        <v>12</v>
      </c>
      <c r="G49" s="326">
        <v>3</v>
      </c>
      <c r="H49" s="324"/>
      <c r="I49" s="324" t="s">
        <v>4151</v>
      </c>
      <c r="J49" s="324"/>
    </row>
    <row r="50" spans="1:10" ht="21">
      <c r="A50" s="323" t="s">
        <v>4217</v>
      </c>
      <c r="B50" s="322" t="s">
        <v>4217</v>
      </c>
      <c r="C50" s="332">
        <v>3</v>
      </c>
      <c r="D50" s="322" t="s">
        <v>4218</v>
      </c>
      <c r="E50" s="322" t="s">
        <v>4112</v>
      </c>
      <c r="F50" s="328">
        <v>16</v>
      </c>
      <c r="G50" s="328">
        <v>58</v>
      </c>
      <c r="H50" s="322"/>
      <c r="I50" s="322" t="s">
        <v>4166</v>
      </c>
      <c r="J50" s="322"/>
    </row>
    <row r="51" spans="1:10">
      <c r="A51" s="325" t="s">
        <v>4219</v>
      </c>
      <c r="B51" s="324" t="s">
        <v>4219</v>
      </c>
      <c r="C51" s="333">
        <v>19</v>
      </c>
      <c r="D51" s="324" t="s">
        <v>4117</v>
      </c>
      <c r="E51" s="324" t="s">
        <v>4133</v>
      </c>
      <c r="F51" s="326">
        <v>18</v>
      </c>
      <c r="G51" s="326">
        <v>189</v>
      </c>
      <c r="H51" s="324"/>
      <c r="I51" s="324" t="s">
        <v>4118</v>
      </c>
      <c r="J51" s="324"/>
    </row>
    <row r="52" spans="1:10">
      <c r="A52" s="327" t="s">
        <v>4220</v>
      </c>
      <c r="B52" s="322" t="s">
        <v>4221</v>
      </c>
      <c r="C52" s="332">
        <v>10</v>
      </c>
      <c r="D52" s="322" t="s">
        <v>4132</v>
      </c>
      <c r="E52" s="322" t="s">
        <v>4133</v>
      </c>
      <c r="F52" s="328">
        <v>16</v>
      </c>
      <c r="G52" s="328">
        <v>161</v>
      </c>
      <c r="H52" s="322" t="s">
        <v>4113</v>
      </c>
      <c r="I52" s="322" t="s">
        <v>4139</v>
      </c>
      <c r="J52" s="322"/>
    </row>
    <row r="53" spans="1:10">
      <c r="A53" s="325" t="s">
        <v>4222</v>
      </c>
      <c r="B53" s="324" t="s">
        <v>4222</v>
      </c>
      <c r="C53" s="333">
        <v>11</v>
      </c>
      <c r="D53" s="324" t="s">
        <v>4132</v>
      </c>
      <c r="E53" s="324" t="s">
        <v>4133</v>
      </c>
      <c r="F53" s="326">
        <v>17</v>
      </c>
      <c r="G53" s="326">
        <v>114</v>
      </c>
      <c r="H53" s="324"/>
      <c r="I53" s="324" t="s">
        <v>4158</v>
      </c>
      <c r="J53" s="324"/>
    </row>
    <row r="54" spans="1:10">
      <c r="A54" s="323" t="s">
        <v>4223</v>
      </c>
      <c r="B54" s="322" t="s">
        <v>4223</v>
      </c>
      <c r="C54" s="332">
        <v>19</v>
      </c>
      <c r="D54" s="322" t="s">
        <v>4157</v>
      </c>
      <c r="E54" s="322" t="s">
        <v>4170</v>
      </c>
      <c r="F54" s="328">
        <v>19</v>
      </c>
      <c r="G54" s="328">
        <v>262</v>
      </c>
      <c r="H54" s="322" t="s">
        <v>4113</v>
      </c>
      <c r="I54" s="322" t="s">
        <v>4158</v>
      </c>
      <c r="J54" s="322"/>
    </row>
    <row r="55" spans="1:10">
      <c r="A55" s="329" t="s">
        <v>4224</v>
      </c>
      <c r="B55" s="324" t="s">
        <v>4224</v>
      </c>
      <c r="C55" s="333">
        <v>5</v>
      </c>
      <c r="D55" s="324" t="s">
        <v>4142</v>
      </c>
      <c r="E55" s="324" t="s">
        <v>4133</v>
      </c>
      <c r="F55" s="326">
        <v>15</v>
      </c>
      <c r="G55" s="326">
        <v>84</v>
      </c>
      <c r="H55" s="324"/>
      <c r="I55" s="324" t="s">
        <v>4139</v>
      </c>
      <c r="J55" s="324"/>
    </row>
    <row r="56" spans="1:10" ht="21">
      <c r="A56" s="323" t="s">
        <v>4225</v>
      </c>
      <c r="B56" s="322" t="s">
        <v>4225</v>
      </c>
      <c r="C56" s="332" t="s">
        <v>5645</v>
      </c>
      <c r="D56" s="322" t="s">
        <v>4129</v>
      </c>
      <c r="E56" s="322" t="s">
        <v>4112</v>
      </c>
      <c r="F56" s="328">
        <v>12</v>
      </c>
      <c r="G56" s="328">
        <v>11</v>
      </c>
      <c r="H56" s="322"/>
      <c r="I56" s="322" t="s">
        <v>4226</v>
      </c>
      <c r="J56" s="322"/>
    </row>
    <row r="57" spans="1:10" ht="21">
      <c r="A57" s="329" t="s">
        <v>4227</v>
      </c>
      <c r="B57" s="324" t="s">
        <v>4228</v>
      </c>
      <c r="C57" s="333">
        <v>2</v>
      </c>
      <c r="D57" s="324" t="s">
        <v>4129</v>
      </c>
      <c r="E57" s="324" t="s">
        <v>4112</v>
      </c>
      <c r="F57" s="326">
        <v>15</v>
      </c>
      <c r="G57" s="326">
        <v>65</v>
      </c>
      <c r="H57" s="324"/>
      <c r="I57" s="324" t="s">
        <v>4226</v>
      </c>
      <c r="J57" s="324"/>
    </row>
    <row r="58" spans="1:10">
      <c r="A58" s="323" t="s">
        <v>4229</v>
      </c>
      <c r="B58" s="322" t="s">
        <v>4230</v>
      </c>
      <c r="C58" s="332">
        <v>4</v>
      </c>
      <c r="D58" s="322" t="s">
        <v>4138</v>
      </c>
      <c r="E58" s="322" t="s">
        <v>4112</v>
      </c>
      <c r="F58" s="328">
        <v>12</v>
      </c>
      <c r="G58" s="328">
        <v>58</v>
      </c>
      <c r="H58" s="322" t="s">
        <v>4113</v>
      </c>
      <c r="I58" s="322" t="s">
        <v>4158</v>
      </c>
      <c r="J58" s="322"/>
    </row>
    <row r="59" spans="1:10">
      <c r="A59" s="325" t="s">
        <v>4231</v>
      </c>
      <c r="B59" s="324" t="s">
        <v>4231</v>
      </c>
      <c r="C59" s="333">
        <v>23</v>
      </c>
      <c r="D59" s="324" t="s">
        <v>4157</v>
      </c>
      <c r="E59" s="324" t="s">
        <v>4170</v>
      </c>
      <c r="F59" s="326">
        <v>22</v>
      </c>
      <c r="G59" s="326">
        <v>275</v>
      </c>
      <c r="H59" s="324"/>
      <c r="I59" s="324" t="s">
        <v>4158</v>
      </c>
      <c r="J59" s="324"/>
    </row>
    <row r="60" spans="1:10">
      <c r="A60" s="323" t="s">
        <v>288</v>
      </c>
      <c r="B60" s="322" t="s">
        <v>276</v>
      </c>
      <c r="C60" s="332">
        <v>2</v>
      </c>
      <c r="D60" s="322" t="s">
        <v>4129</v>
      </c>
      <c r="E60" s="322" t="s">
        <v>4112</v>
      </c>
      <c r="F60" s="328">
        <v>15</v>
      </c>
      <c r="G60" s="328">
        <v>44</v>
      </c>
      <c r="H60" s="322"/>
      <c r="I60" s="322" t="s">
        <v>4130</v>
      </c>
      <c r="J60" s="322"/>
    </row>
    <row r="61" spans="1:10">
      <c r="A61" s="329" t="s">
        <v>4232</v>
      </c>
      <c r="B61" s="324" t="s">
        <v>4232</v>
      </c>
      <c r="C61" s="333">
        <v>4</v>
      </c>
      <c r="D61" s="324" t="s">
        <v>4233</v>
      </c>
      <c r="E61" s="324" t="s">
        <v>4133</v>
      </c>
      <c r="F61" s="326">
        <v>17</v>
      </c>
      <c r="G61" s="326">
        <v>90</v>
      </c>
      <c r="H61" s="324"/>
      <c r="I61" s="324" t="s">
        <v>4139</v>
      </c>
      <c r="J61" s="324"/>
    </row>
    <row r="62" spans="1:10">
      <c r="A62" s="323" t="s">
        <v>4234</v>
      </c>
      <c r="B62" s="322" t="s">
        <v>4234</v>
      </c>
      <c r="C62" s="332">
        <v>5</v>
      </c>
      <c r="D62" s="322" t="s">
        <v>4157</v>
      </c>
      <c r="E62" s="322" t="s">
        <v>4133</v>
      </c>
      <c r="F62" s="328">
        <v>15</v>
      </c>
      <c r="G62" s="328">
        <v>68</v>
      </c>
      <c r="H62" s="322"/>
      <c r="I62" s="322" t="s">
        <v>4158</v>
      </c>
      <c r="J62" s="322"/>
    </row>
    <row r="63" spans="1:10">
      <c r="A63" s="329" t="s">
        <v>4235</v>
      </c>
      <c r="B63" s="324" t="s">
        <v>4236</v>
      </c>
      <c r="C63" s="333">
        <v>3</v>
      </c>
      <c r="D63" s="324" t="s">
        <v>4142</v>
      </c>
      <c r="E63" s="324" t="s">
        <v>4112</v>
      </c>
      <c r="F63" s="326">
        <v>15</v>
      </c>
      <c r="G63" s="326">
        <v>52</v>
      </c>
      <c r="H63" s="324"/>
      <c r="I63" s="324" t="s">
        <v>4151</v>
      </c>
      <c r="J63" s="324"/>
    </row>
    <row r="64" spans="1:10">
      <c r="A64" s="327" t="s">
        <v>4237</v>
      </c>
      <c r="B64" s="322" t="s">
        <v>4238</v>
      </c>
      <c r="C64" s="332">
        <v>7</v>
      </c>
      <c r="D64" s="322" t="s">
        <v>4142</v>
      </c>
      <c r="E64" s="322" t="s">
        <v>4170</v>
      </c>
      <c r="F64" s="328">
        <v>16</v>
      </c>
      <c r="G64" s="328">
        <v>85</v>
      </c>
      <c r="H64" s="322" t="s">
        <v>4134</v>
      </c>
      <c r="I64" s="322" t="s">
        <v>4151</v>
      </c>
      <c r="J64" s="322"/>
    </row>
    <row r="65" spans="1:10">
      <c r="A65" s="329" t="s">
        <v>4239</v>
      </c>
      <c r="B65" s="324" t="s">
        <v>4240</v>
      </c>
      <c r="C65" s="333" t="s">
        <v>5644</v>
      </c>
      <c r="D65" s="324" t="s">
        <v>4149</v>
      </c>
      <c r="E65" s="324" t="s">
        <v>4133</v>
      </c>
      <c r="F65" s="326">
        <v>11</v>
      </c>
      <c r="G65" s="326">
        <v>19</v>
      </c>
      <c r="H65" s="324"/>
      <c r="I65" s="324" t="s">
        <v>4151</v>
      </c>
      <c r="J65" s="324"/>
    </row>
    <row r="66" spans="1:10">
      <c r="A66" s="323" t="s">
        <v>4241</v>
      </c>
      <c r="B66" s="322" t="s">
        <v>4242</v>
      </c>
      <c r="C66" s="332">
        <v>11</v>
      </c>
      <c r="D66" s="322" t="s">
        <v>4142</v>
      </c>
      <c r="E66" s="322" t="s">
        <v>4170</v>
      </c>
      <c r="F66" s="328">
        <v>17</v>
      </c>
      <c r="G66" s="328">
        <v>168</v>
      </c>
      <c r="H66" s="322"/>
      <c r="I66" s="322" t="s">
        <v>4139</v>
      </c>
      <c r="J66" s="322"/>
    </row>
    <row r="67" spans="1:10">
      <c r="A67" s="329" t="s">
        <v>4243</v>
      </c>
      <c r="B67" s="324" t="s">
        <v>4243</v>
      </c>
      <c r="C67" s="333">
        <v>20</v>
      </c>
      <c r="D67" s="324" t="s">
        <v>4157</v>
      </c>
      <c r="E67" s="324" t="s">
        <v>4170</v>
      </c>
      <c r="F67" s="326">
        <v>19</v>
      </c>
      <c r="G67" s="326">
        <v>262</v>
      </c>
      <c r="H67" s="324" t="s">
        <v>4113</v>
      </c>
      <c r="I67" s="324" t="s">
        <v>4158</v>
      </c>
      <c r="J67" s="324"/>
    </row>
    <row r="68" spans="1:10">
      <c r="A68" s="327" t="s">
        <v>4244</v>
      </c>
      <c r="B68" s="322" t="s">
        <v>4244</v>
      </c>
      <c r="C68" s="332">
        <v>22</v>
      </c>
      <c r="D68" s="322" t="s">
        <v>4132</v>
      </c>
      <c r="E68" s="322" t="s">
        <v>4112</v>
      </c>
      <c r="F68" s="328">
        <v>19</v>
      </c>
      <c r="G68" s="328">
        <v>304</v>
      </c>
      <c r="H68" s="322" t="s">
        <v>4113</v>
      </c>
      <c r="I68" s="322" t="s">
        <v>4158</v>
      </c>
      <c r="J68" s="322"/>
    </row>
    <row r="69" spans="1:10">
      <c r="A69" s="329" t="s">
        <v>4245</v>
      </c>
      <c r="B69" s="324" t="s">
        <v>4246</v>
      </c>
      <c r="C69" s="333">
        <v>0</v>
      </c>
      <c r="D69" s="324" t="s">
        <v>4149</v>
      </c>
      <c r="E69" s="324" t="s">
        <v>4175</v>
      </c>
      <c r="F69" s="326">
        <v>13</v>
      </c>
      <c r="G69" s="326">
        <v>1</v>
      </c>
      <c r="H69" s="324"/>
      <c r="I69" s="324" t="s">
        <v>4151</v>
      </c>
      <c r="J69" s="324"/>
    </row>
    <row r="70" spans="1:10">
      <c r="A70" s="323" t="s">
        <v>4247</v>
      </c>
      <c r="B70" s="322" t="s">
        <v>4248</v>
      </c>
      <c r="C70" s="332" t="s">
        <v>5645</v>
      </c>
      <c r="D70" s="322" t="s">
        <v>4149</v>
      </c>
      <c r="E70" s="322" t="s">
        <v>4112</v>
      </c>
      <c r="F70" s="328">
        <v>13</v>
      </c>
      <c r="G70" s="328">
        <v>9</v>
      </c>
      <c r="H70" s="322"/>
      <c r="I70" s="322" t="s">
        <v>4151</v>
      </c>
      <c r="J70" s="322"/>
    </row>
    <row r="71" spans="1:10">
      <c r="A71" s="325" t="s">
        <v>4249</v>
      </c>
      <c r="B71" s="324" t="s">
        <v>4249</v>
      </c>
      <c r="C71" s="333">
        <v>2</v>
      </c>
      <c r="D71" s="324" t="s">
        <v>4132</v>
      </c>
      <c r="E71" s="324" t="s">
        <v>4112</v>
      </c>
      <c r="F71" s="326">
        <v>14</v>
      </c>
      <c r="G71" s="326">
        <v>38</v>
      </c>
      <c r="H71" s="324" t="s">
        <v>4113</v>
      </c>
      <c r="I71" s="324" t="s">
        <v>4139</v>
      </c>
      <c r="J71" s="324"/>
    </row>
    <row r="72" spans="1:10" ht="21">
      <c r="A72" s="323" t="s">
        <v>4250</v>
      </c>
      <c r="B72" s="322" t="s">
        <v>4250</v>
      </c>
      <c r="C72" s="332">
        <v>2</v>
      </c>
      <c r="D72" s="322" t="s">
        <v>4129</v>
      </c>
      <c r="E72" s="322" t="s">
        <v>4112</v>
      </c>
      <c r="F72" s="328">
        <v>13</v>
      </c>
      <c r="G72" s="328">
        <v>67</v>
      </c>
      <c r="H72" s="322"/>
      <c r="I72" s="322" t="s">
        <v>4251</v>
      </c>
      <c r="J72" s="322"/>
    </row>
    <row r="73" spans="1:10">
      <c r="A73" s="325" t="s">
        <v>4252</v>
      </c>
      <c r="B73" s="324" t="s">
        <v>4253</v>
      </c>
      <c r="C73" s="333">
        <v>1</v>
      </c>
      <c r="D73" s="324" t="s">
        <v>4149</v>
      </c>
      <c r="E73" s="324" t="s">
        <v>4133</v>
      </c>
      <c r="F73" s="326">
        <v>13</v>
      </c>
      <c r="G73" s="326">
        <v>30</v>
      </c>
      <c r="H73" s="324"/>
      <c r="I73" s="324" t="s">
        <v>4151</v>
      </c>
      <c r="J73" s="324"/>
    </row>
    <row r="74" spans="1:10" ht="21">
      <c r="A74" s="327" t="s">
        <v>4254</v>
      </c>
      <c r="B74" s="322" t="s">
        <v>4255</v>
      </c>
      <c r="C74" s="332">
        <v>3</v>
      </c>
      <c r="D74" s="322" t="s">
        <v>4149</v>
      </c>
      <c r="E74" s="322" t="s">
        <v>4133</v>
      </c>
      <c r="F74" s="328">
        <v>15</v>
      </c>
      <c r="G74" s="328">
        <v>52</v>
      </c>
      <c r="H74" s="322"/>
      <c r="I74" s="322" t="s">
        <v>4151</v>
      </c>
      <c r="J74" s="322"/>
    </row>
    <row r="75" spans="1:10">
      <c r="A75" s="329" t="s">
        <v>4256</v>
      </c>
      <c r="B75" s="324" t="s">
        <v>4257</v>
      </c>
      <c r="C75" s="333">
        <v>3</v>
      </c>
      <c r="D75" s="324" t="s">
        <v>4142</v>
      </c>
      <c r="E75" s="324" t="s">
        <v>4133</v>
      </c>
      <c r="F75" s="326">
        <v>13</v>
      </c>
      <c r="G75" s="326">
        <v>85</v>
      </c>
      <c r="H75" s="324"/>
      <c r="I75" s="324" t="s">
        <v>4118</v>
      </c>
      <c r="J75" s="324"/>
    </row>
    <row r="76" spans="1:10">
      <c r="A76" s="323" t="s">
        <v>4258</v>
      </c>
      <c r="B76" s="322" t="s">
        <v>4259</v>
      </c>
      <c r="C76" s="332">
        <v>0</v>
      </c>
      <c r="D76" s="322" t="s">
        <v>4149</v>
      </c>
      <c r="E76" s="322" t="s">
        <v>4175</v>
      </c>
      <c r="F76" s="328">
        <v>10</v>
      </c>
      <c r="G76" s="328">
        <v>3</v>
      </c>
      <c r="H76" s="322"/>
      <c r="I76" s="322" t="s">
        <v>4151</v>
      </c>
      <c r="J76" s="322"/>
    </row>
    <row r="77" spans="1:10">
      <c r="A77" s="329" t="s">
        <v>4260</v>
      </c>
      <c r="B77" s="324" t="s">
        <v>4261</v>
      </c>
      <c r="C77" s="333" t="s">
        <v>5644</v>
      </c>
      <c r="D77" s="324" t="s">
        <v>4149</v>
      </c>
      <c r="E77" s="324" t="s">
        <v>4112</v>
      </c>
      <c r="F77" s="326">
        <v>10</v>
      </c>
      <c r="G77" s="326">
        <v>13</v>
      </c>
      <c r="H77" s="324"/>
      <c r="I77" s="324" t="s">
        <v>4151</v>
      </c>
      <c r="J77" s="324"/>
    </row>
    <row r="78" spans="1:10">
      <c r="A78" s="323" t="s">
        <v>4262</v>
      </c>
      <c r="B78" s="322" t="s">
        <v>4262</v>
      </c>
      <c r="C78" s="332">
        <v>2</v>
      </c>
      <c r="D78" s="322" t="s">
        <v>4263</v>
      </c>
      <c r="E78" s="322" t="s">
        <v>4112</v>
      </c>
      <c r="F78" s="328">
        <v>13</v>
      </c>
      <c r="G78" s="328">
        <v>75</v>
      </c>
      <c r="H78" s="322"/>
      <c r="I78" s="322" t="s">
        <v>4264</v>
      </c>
      <c r="J78" s="322"/>
    </row>
    <row r="79" spans="1:10">
      <c r="A79" s="329" t="s">
        <v>4265</v>
      </c>
      <c r="B79" s="324" t="s">
        <v>4266</v>
      </c>
      <c r="C79" s="333">
        <v>2</v>
      </c>
      <c r="D79" s="324" t="s">
        <v>4138</v>
      </c>
      <c r="E79" s="324" t="s">
        <v>4112</v>
      </c>
      <c r="F79" s="326">
        <v>13</v>
      </c>
      <c r="G79" s="326">
        <v>36</v>
      </c>
      <c r="H79" s="324"/>
      <c r="I79" s="324" t="s">
        <v>4158</v>
      </c>
      <c r="J79" s="324"/>
    </row>
    <row r="80" spans="1:10">
      <c r="A80" s="327" t="s">
        <v>4267</v>
      </c>
      <c r="B80" s="322" t="s">
        <v>4268</v>
      </c>
      <c r="C80" s="332">
        <v>5</v>
      </c>
      <c r="D80" s="322" t="s">
        <v>4138</v>
      </c>
      <c r="E80" s="322" t="s">
        <v>4112</v>
      </c>
      <c r="F80" s="328">
        <v>15</v>
      </c>
      <c r="G80" s="328">
        <v>49</v>
      </c>
      <c r="H80" s="322"/>
      <c r="I80" s="322" t="s">
        <v>4158</v>
      </c>
      <c r="J80" s="322"/>
    </row>
    <row r="81" spans="1:10">
      <c r="A81" s="325" t="s">
        <v>4269</v>
      </c>
      <c r="B81" s="324" t="s">
        <v>4269</v>
      </c>
      <c r="C81" s="333">
        <v>6</v>
      </c>
      <c r="D81" s="324" t="s">
        <v>4138</v>
      </c>
      <c r="E81" s="324" t="s">
        <v>4112</v>
      </c>
      <c r="F81" s="326">
        <v>15</v>
      </c>
      <c r="G81" s="326">
        <v>58</v>
      </c>
      <c r="H81" s="324"/>
      <c r="I81" s="324" t="s">
        <v>4158</v>
      </c>
      <c r="J81" s="324"/>
    </row>
    <row r="82" spans="1:10">
      <c r="A82" s="323" t="s">
        <v>4270</v>
      </c>
      <c r="B82" s="322" t="s">
        <v>4271</v>
      </c>
      <c r="C82" s="332">
        <v>5</v>
      </c>
      <c r="D82" s="322" t="s">
        <v>4188</v>
      </c>
      <c r="E82" s="322" t="s">
        <v>4112</v>
      </c>
      <c r="F82" s="328">
        <v>18</v>
      </c>
      <c r="G82" s="328">
        <v>75</v>
      </c>
      <c r="H82" s="322"/>
      <c r="I82" s="322" t="s">
        <v>4166</v>
      </c>
      <c r="J82" s="322"/>
    </row>
    <row r="83" spans="1:10">
      <c r="A83" s="325" t="s">
        <v>4272</v>
      </c>
      <c r="B83" s="324" t="s">
        <v>4273</v>
      </c>
      <c r="C83" s="333">
        <v>3</v>
      </c>
      <c r="D83" s="324" t="s">
        <v>4274</v>
      </c>
      <c r="E83" s="324" t="s">
        <v>4150</v>
      </c>
      <c r="F83" s="326">
        <v>13</v>
      </c>
      <c r="G83" s="326">
        <v>45</v>
      </c>
      <c r="H83" s="324"/>
      <c r="I83" s="324" t="s">
        <v>4158</v>
      </c>
      <c r="J83" s="324"/>
    </row>
    <row r="84" spans="1:10" ht="21">
      <c r="A84" s="323" t="s">
        <v>4275</v>
      </c>
      <c r="B84" s="322" t="s">
        <v>4276</v>
      </c>
      <c r="C84" s="332">
        <v>3</v>
      </c>
      <c r="D84" s="322" t="s">
        <v>4129</v>
      </c>
      <c r="E84" s="322" t="s">
        <v>4112</v>
      </c>
      <c r="F84" s="328">
        <v>17</v>
      </c>
      <c r="G84" s="328">
        <v>66</v>
      </c>
      <c r="H84" s="322"/>
      <c r="I84" s="322" t="s">
        <v>4226</v>
      </c>
      <c r="J84" s="322"/>
    </row>
    <row r="85" spans="1:10">
      <c r="A85" s="325" t="s">
        <v>4277</v>
      </c>
      <c r="B85" s="324" t="s">
        <v>4278</v>
      </c>
      <c r="C85" s="333">
        <v>3</v>
      </c>
      <c r="D85" s="324" t="s">
        <v>4138</v>
      </c>
      <c r="E85" s="324" t="s">
        <v>4112</v>
      </c>
      <c r="F85" s="326">
        <v>13</v>
      </c>
      <c r="G85" s="326">
        <v>30</v>
      </c>
      <c r="H85" s="324" t="s">
        <v>4113</v>
      </c>
      <c r="I85" s="324" t="s">
        <v>4158</v>
      </c>
      <c r="J85" s="324"/>
    </row>
    <row r="86" spans="1:10">
      <c r="A86" s="323" t="s">
        <v>4279</v>
      </c>
      <c r="B86" s="322" t="s">
        <v>4280</v>
      </c>
      <c r="C86" s="332" t="s">
        <v>5644</v>
      </c>
      <c r="D86" s="322" t="s">
        <v>4281</v>
      </c>
      <c r="E86" s="322" t="s">
        <v>4112</v>
      </c>
      <c r="F86" s="328">
        <v>15</v>
      </c>
      <c r="G86" s="328">
        <v>11</v>
      </c>
      <c r="H86" s="322" t="s">
        <v>4134</v>
      </c>
      <c r="I86" s="322" t="s">
        <v>4139</v>
      </c>
      <c r="J86" s="322"/>
    </row>
    <row r="87" spans="1:10">
      <c r="A87" s="329" t="s">
        <v>4282</v>
      </c>
      <c r="B87" s="324" t="s">
        <v>4283</v>
      </c>
      <c r="C87" s="333" t="s">
        <v>5645</v>
      </c>
      <c r="D87" s="324" t="s">
        <v>4188</v>
      </c>
      <c r="E87" s="324" t="s">
        <v>4150</v>
      </c>
      <c r="F87" s="326">
        <v>13</v>
      </c>
      <c r="G87" s="326">
        <v>4</v>
      </c>
      <c r="H87" s="324"/>
      <c r="I87" s="324" t="s">
        <v>4139</v>
      </c>
      <c r="J87" s="324"/>
    </row>
    <row r="88" spans="1:10">
      <c r="A88" s="323" t="s">
        <v>4284</v>
      </c>
      <c r="B88" s="322" t="s">
        <v>4284</v>
      </c>
      <c r="C88" s="332">
        <v>5</v>
      </c>
      <c r="D88" s="322" t="s">
        <v>4142</v>
      </c>
      <c r="E88" s="322" t="s">
        <v>4133</v>
      </c>
      <c r="F88" s="328">
        <v>17</v>
      </c>
      <c r="G88" s="328">
        <v>94</v>
      </c>
      <c r="H88" s="322"/>
      <c r="I88" s="322" t="s">
        <v>4151</v>
      </c>
      <c r="J88" s="322"/>
    </row>
    <row r="89" spans="1:10">
      <c r="A89" s="325" t="s">
        <v>4285</v>
      </c>
      <c r="B89" s="324" t="s">
        <v>4285</v>
      </c>
      <c r="C89" s="333">
        <v>3</v>
      </c>
      <c r="D89" s="324" t="s">
        <v>4157</v>
      </c>
      <c r="E89" s="324" t="s">
        <v>4112</v>
      </c>
      <c r="F89" s="326">
        <v>14</v>
      </c>
      <c r="G89" s="326">
        <v>52</v>
      </c>
      <c r="H89" s="324"/>
      <c r="I89" s="324" t="s">
        <v>4158</v>
      </c>
      <c r="J89" s="324"/>
    </row>
    <row r="90" spans="1:10" ht="21">
      <c r="A90" s="323" t="s">
        <v>4286</v>
      </c>
      <c r="B90" s="322" t="s">
        <v>4286</v>
      </c>
      <c r="C90" s="332">
        <v>5</v>
      </c>
      <c r="D90" s="322" t="s">
        <v>2918</v>
      </c>
      <c r="E90" s="322" t="s">
        <v>4112</v>
      </c>
      <c r="F90" s="328">
        <v>19</v>
      </c>
      <c r="G90" s="328">
        <v>82</v>
      </c>
      <c r="H90" s="322" t="s">
        <v>4113</v>
      </c>
      <c r="I90" s="322" t="s">
        <v>4155</v>
      </c>
      <c r="J90" s="322"/>
    </row>
    <row r="91" spans="1:10">
      <c r="A91" s="325" t="s">
        <v>4287</v>
      </c>
      <c r="B91" s="324" t="s">
        <v>4287</v>
      </c>
      <c r="C91" s="333">
        <v>8</v>
      </c>
      <c r="D91" s="324" t="s">
        <v>4194</v>
      </c>
      <c r="E91" s="324" t="s">
        <v>4112</v>
      </c>
      <c r="F91" s="326">
        <v>16</v>
      </c>
      <c r="G91" s="326">
        <v>120</v>
      </c>
      <c r="H91" s="324"/>
      <c r="I91" s="324" t="s">
        <v>4139</v>
      </c>
      <c r="J91" s="324"/>
    </row>
    <row r="92" spans="1:10">
      <c r="A92" s="323" t="s">
        <v>4288</v>
      </c>
      <c r="B92" s="322" t="s">
        <v>4289</v>
      </c>
      <c r="C92" s="332">
        <v>5</v>
      </c>
      <c r="D92" s="322" t="s">
        <v>4142</v>
      </c>
      <c r="E92" s="322" t="s">
        <v>4133</v>
      </c>
      <c r="F92" s="328">
        <v>14</v>
      </c>
      <c r="G92" s="328">
        <v>84</v>
      </c>
      <c r="H92" s="322"/>
      <c r="I92" s="322" t="s">
        <v>4151</v>
      </c>
      <c r="J92" s="322"/>
    </row>
    <row r="93" spans="1:10">
      <c r="A93" s="329" t="s">
        <v>4290</v>
      </c>
      <c r="B93" s="324" t="s">
        <v>4291</v>
      </c>
      <c r="C93" s="333">
        <v>2</v>
      </c>
      <c r="D93" s="324" t="s">
        <v>4142</v>
      </c>
      <c r="E93" s="324" t="s">
        <v>4133</v>
      </c>
      <c r="F93" s="326">
        <v>12</v>
      </c>
      <c r="G93" s="326">
        <v>45</v>
      </c>
      <c r="H93" s="324"/>
      <c r="I93" s="324" t="s">
        <v>4114</v>
      </c>
      <c r="J93" s="324"/>
    </row>
    <row r="94" spans="1:10">
      <c r="A94" s="323" t="s">
        <v>4292</v>
      </c>
      <c r="B94" s="322" t="s">
        <v>4293</v>
      </c>
      <c r="C94" s="332">
        <v>0</v>
      </c>
      <c r="D94" s="322" t="s">
        <v>4149</v>
      </c>
      <c r="E94" s="322" t="s">
        <v>4112</v>
      </c>
      <c r="F94" s="328">
        <v>13</v>
      </c>
      <c r="G94" s="328">
        <v>4</v>
      </c>
      <c r="H94" s="322"/>
      <c r="I94" s="322" t="s">
        <v>4151</v>
      </c>
      <c r="J94" s="322"/>
    </row>
    <row r="95" spans="1:10">
      <c r="A95" s="329" t="s">
        <v>4294</v>
      </c>
      <c r="B95" s="324" t="s">
        <v>4295</v>
      </c>
      <c r="C95" s="333">
        <v>14</v>
      </c>
      <c r="D95" s="324" t="s">
        <v>4132</v>
      </c>
      <c r="E95" s="324" t="s">
        <v>4133</v>
      </c>
      <c r="F95" s="326">
        <v>10</v>
      </c>
      <c r="G95" s="326">
        <v>210</v>
      </c>
      <c r="H95" s="324" t="s">
        <v>4134</v>
      </c>
      <c r="I95" s="324" t="s">
        <v>4118</v>
      </c>
      <c r="J95" s="324" t="s">
        <v>4135</v>
      </c>
    </row>
    <row r="96" spans="1:10">
      <c r="A96" s="323" t="s">
        <v>4296</v>
      </c>
      <c r="B96" s="322" t="s">
        <v>4297</v>
      </c>
      <c r="C96" s="332">
        <v>0</v>
      </c>
      <c r="D96" s="322" t="s">
        <v>4149</v>
      </c>
      <c r="E96" s="322" t="s">
        <v>4150</v>
      </c>
      <c r="F96" s="328">
        <v>12</v>
      </c>
      <c r="G96" s="328">
        <v>3</v>
      </c>
      <c r="H96" s="322"/>
      <c r="I96" s="322" t="s">
        <v>4151</v>
      </c>
      <c r="J96" s="322"/>
    </row>
    <row r="97" spans="1:10">
      <c r="A97" s="329" t="s">
        <v>4298</v>
      </c>
      <c r="B97" s="324" t="s">
        <v>4299</v>
      </c>
      <c r="C97" s="333" t="s">
        <v>5646</v>
      </c>
      <c r="D97" s="324" t="s">
        <v>4300</v>
      </c>
      <c r="E97" s="324" t="s">
        <v>4112</v>
      </c>
      <c r="F97" s="326">
        <v>12</v>
      </c>
      <c r="G97" s="326">
        <v>18</v>
      </c>
      <c r="H97" s="324"/>
      <c r="I97" s="324" t="s">
        <v>4158</v>
      </c>
      <c r="J97" s="324"/>
    </row>
    <row r="98" spans="1:10">
      <c r="A98" s="323" t="s">
        <v>753</v>
      </c>
      <c r="B98" s="322" t="s">
        <v>4301</v>
      </c>
      <c r="C98" s="332" t="s">
        <v>5645</v>
      </c>
      <c r="D98" s="322" t="s">
        <v>4149</v>
      </c>
      <c r="E98" s="322" t="s">
        <v>4133</v>
      </c>
      <c r="F98" s="328">
        <v>9</v>
      </c>
      <c r="G98" s="328">
        <v>15</v>
      </c>
      <c r="H98" s="322"/>
      <c r="I98" s="322" t="s">
        <v>4151</v>
      </c>
      <c r="J98" s="322"/>
    </row>
    <row r="99" spans="1:10">
      <c r="A99" s="329" t="s">
        <v>3251</v>
      </c>
      <c r="B99" s="324" t="s">
        <v>3251</v>
      </c>
      <c r="C99" s="333">
        <v>9</v>
      </c>
      <c r="D99" s="324" t="s">
        <v>4129</v>
      </c>
      <c r="E99" s="324" t="s">
        <v>4112</v>
      </c>
      <c r="F99" s="326">
        <v>18</v>
      </c>
      <c r="G99" s="326">
        <v>143</v>
      </c>
      <c r="H99" s="324"/>
      <c r="I99" s="324" t="s">
        <v>4130</v>
      </c>
      <c r="J99" s="324"/>
    </row>
    <row r="100" spans="1:10" ht="21">
      <c r="A100" s="327" t="s">
        <v>4302</v>
      </c>
      <c r="B100" s="322" t="s">
        <v>4303</v>
      </c>
      <c r="C100" s="332" t="s">
        <v>5646</v>
      </c>
      <c r="D100" s="322" t="s">
        <v>4304</v>
      </c>
      <c r="E100" s="322" t="s">
        <v>4112</v>
      </c>
      <c r="F100" s="328">
        <v>13</v>
      </c>
      <c r="G100" s="328">
        <v>22</v>
      </c>
      <c r="H100" s="322"/>
      <c r="I100" s="322" t="s">
        <v>4130</v>
      </c>
      <c r="J100" s="322"/>
    </row>
    <row r="101" spans="1:10">
      <c r="A101" s="329" t="s">
        <v>4305</v>
      </c>
      <c r="B101" s="324" t="s">
        <v>4306</v>
      </c>
      <c r="C101" s="333">
        <v>2</v>
      </c>
      <c r="D101" s="324" t="s">
        <v>4142</v>
      </c>
      <c r="E101" s="324" t="s">
        <v>4133</v>
      </c>
      <c r="F101" s="326">
        <v>13</v>
      </c>
      <c r="G101" s="326">
        <v>51</v>
      </c>
      <c r="H101" s="324"/>
      <c r="I101" s="324" t="s">
        <v>4151</v>
      </c>
      <c r="J101" s="324"/>
    </row>
    <row r="102" spans="1:10">
      <c r="A102" s="323" t="s">
        <v>4307</v>
      </c>
      <c r="B102" s="322" t="s">
        <v>4307</v>
      </c>
      <c r="C102" s="332">
        <v>6</v>
      </c>
      <c r="D102" s="322" t="s">
        <v>4157</v>
      </c>
      <c r="E102" s="322" t="s">
        <v>4133</v>
      </c>
      <c r="F102" s="328">
        <v>15</v>
      </c>
      <c r="G102" s="328">
        <v>84</v>
      </c>
      <c r="H102" s="322" t="s">
        <v>4113</v>
      </c>
      <c r="I102" s="322" t="s">
        <v>4158</v>
      </c>
      <c r="J102" s="322"/>
    </row>
    <row r="103" spans="1:10" ht="21">
      <c r="A103" s="325" t="s">
        <v>4308</v>
      </c>
      <c r="B103" s="324" t="s">
        <v>4309</v>
      </c>
      <c r="C103" s="333">
        <v>5</v>
      </c>
      <c r="D103" s="324" t="s">
        <v>4129</v>
      </c>
      <c r="E103" s="324" t="s">
        <v>4112</v>
      </c>
      <c r="F103" s="326">
        <v>16</v>
      </c>
      <c r="G103" s="326">
        <v>65</v>
      </c>
      <c r="H103" s="324"/>
      <c r="I103" s="324" t="s">
        <v>4130</v>
      </c>
      <c r="J103" s="324"/>
    </row>
    <row r="104" spans="1:10">
      <c r="A104" s="323" t="s">
        <v>4310</v>
      </c>
      <c r="B104" s="322" t="s">
        <v>4311</v>
      </c>
      <c r="C104" s="332">
        <v>0</v>
      </c>
      <c r="D104" s="322" t="s">
        <v>4149</v>
      </c>
      <c r="E104" s="322" t="s">
        <v>4175</v>
      </c>
      <c r="F104" s="328">
        <v>12</v>
      </c>
      <c r="G104" s="328">
        <v>2</v>
      </c>
      <c r="H104" s="322"/>
      <c r="I104" s="322" t="s">
        <v>4151</v>
      </c>
      <c r="J104" s="322"/>
    </row>
    <row r="105" spans="1:10">
      <c r="A105" s="329" t="s">
        <v>4312</v>
      </c>
      <c r="B105" s="324" t="s">
        <v>4313</v>
      </c>
      <c r="C105" s="333">
        <v>0</v>
      </c>
      <c r="D105" s="324" t="s">
        <v>4149</v>
      </c>
      <c r="E105" s="324" t="s">
        <v>4175</v>
      </c>
      <c r="F105" s="326">
        <v>12</v>
      </c>
      <c r="G105" s="326">
        <v>1</v>
      </c>
      <c r="H105" s="324" t="s">
        <v>4113</v>
      </c>
      <c r="I105" s="324" t="s">
        <v>4151</v>
      </c>
      <c r="J105" s="324"/>
    </row>
    <row r="106" spans="1:10" ht="30">
      <c r="A106" s="323" t="s">
        <v>4314</v>
      </c>
      <c r="B106" s="322" t="s">
        <v>4315</v>
      </c>
      <c r="C106" s="332" t="s">
        <v>5644</v>
      </c>
      <c r="D106" s="322" t="s">
        <v>4149</v>
      </c>
      <c r="E106" s="322" t="s">
        <v>4133</v>
      </c>
      <c r="F106" s="328">
        <v>13</v>
      </c>
      <c r="G106" s="328">
        <v>22</v>
      </c>
      <c r="H106" s="322" t="s">
        <v>4113</v>
      </c>
      <c r="I106" s="322" t="s">
        <v>4151</v>
      </c>
      <c r="J106" s="322"/>
    </row>
    <row r="107" spans="1:10">
      <c r="A107" s="329" t="s">
        <v>756</v>
      </c>
      <c r="B107" s="324" t="s">
        <v>4316</v>
      </c>
      <c r="C107" s="333" t="s">
        <v>5646</v>
      </c>
      <c r="D107" s="324" t="s">
        <v>4149</v>
      </c>
      <c r="E107" s="324" t="s">
        <v>4133</v>
      </c>
      <c r="F107" s="326">
        <v>11</v>
      </c>
      <c r="G107" s="326">
        <v>19</v>
      </c>
      <c r="H107" s="324"/>
      <c r="I107" s="324" t="s">
        <v>4151</v>
      </c>
      <c r="J107" s="324"/>
    </row>
    <row r="108" spans="1:10" ht="30">
      <c r="A108" s="323" t="s">
        <v>4317</v>
      </c>
      <c r="B108" s="322" t="s">
        <v>4318</v>
      </c>
      <c r="C108" s="332" t="s">
        <v>5646</v>
      </c>
      <c r="D108" s="322" t="s">
        <v>4138</v>
      </c>
      <c r="E108" s="322" t="s">
        <v>4133</v>
      </c>
      <c r="F108" s="328">
        <v>13</v>
      </c>
      <c r="G108" s="328">
        <v>22</v>
      </c>
      <c r="H108" s="322"/>
      <c r="I108" s="322" t="s">
        <v>4118</v>
      </c>
      <c r="J108" s="322"/>
    </row>
    <row r="109" spans="1:10">
      <c r="A109" s="329" t="s">
        <v>759</v>
      </c>
      <c r="B109" s="324" t="s">
        <v>4319</v>
      </c>
      <c r="C109" s="333" t="s">
        <v>5644</v>
      </c>
      <c r="D109" s="324" t="s">
        <v>4149</v>
      </c>
      <c r="E109" s="324" t="s">
        <v>4133</v>
      </c>
      <c r="F109" s="326">
        <v>10</v>
      </c>
      <c r="G109" s="326">
        <v>13</v>
      </c>
      <c r="H109" s="324"/>
      <c r="I109" s="324" t="s">
        <v>4151</v>
      </c>
      <c r="J109" s="324"/>
    </row>
    <row r="110" spans="1:10">
      <c r="A110" s="323" t="s">
        <v>760</v>
      </c>
      <c r="B110" s="322" t="s">
        <v>4320</v>
      </c>
      <c r="C110" s="332" t="s">
        <v>5644</v>
      </c>
      <c r="D110" s="322" t="s">
        <v>4149</v>
      </c>
      <c r="E110" s="322" t="s">
        <v>4133</v>
      </c>
      <c r="F110" s="328">
        <v>10</v>
      </c>
      <c r="G110" s="328">
        <v>19</v>
      </c>
      <c r="H110" s="322"/>
      <c r="I110" s="322" t="s">
        <v>4151</v>
      </c>
      <c r="J110" s="322"/>
    </row>
    <row r="111" spans="1:10">
      <c r="A111" s="329" t="s">
        <v>4321</v>
      </c>
      <c r="B111" s="324" t="s">
        <v>4322</v>
      </c>
      <c r="C111" s="333">
        <v>3</v>
      </c>
      <c r="D111" s="324" t="s">
        <v>4129</v>
      </c>
      <c r="E111" s="324" t="s">
        <v>4112</v>
      </c>
      <c r="F111" s="326">
        <v>18</v>
      </c>
      <c r="G111" s="326">
        <v>52</v>
      </c>
      <c r="H111" s="324"/>
      <c r="I111" s="324" t="s">
        <v>4130</v>
      </c>
      <c r="J111" s="324"/>
    </row>
    <row r="112" spans="1:10">
      <c r="A112" s="323" t="s">
        <v>4323</v>
      </c>
      <c r="B112" s="322" t="s">
        <v>4324</v>
      </c>
      <c r="C112" s="332">
        <v>17</v>
      </c>
      <c r="D112" s="322" t="s">
        <v>4138</v>
      </c>
      <c r="E112" s="322" t="s">
        <v>4112</v>
      </c>
      <c r="F112" s="328">
        <v>20</v>
      </c>
      <c r="G112" s="328">
        <v>180</v>
      </c>
      <c r="H112" s="322"/>
      <c r="I112" s="322" t="s">
        <v>4158</v>
      </c>
      <c r="J112" s="322"/>
    </row>
    <row r="113" spans="1:10">
      <c r="A113" s="329" t="s">
        <v>4325</v>
      </c>
      <c r="B113" s="324" t="s">
        <v>4326</v>
      </c>
      <c r="C113" s="333">
        <v>8</v>
      </c>
      <c r="D113" s="324" t="s">
        <v>4129</v>
      </c>
      <c r="E113" s="324" t="s">
        <v>4112</v>
      </c>
      <c r="F113" s="326">
        <v>18</v>
      </c>
      <c r="G113" s="326">
        <v>153</v>
      </c>
      <c r="H113" s="324"/>
      <c r="I113" s="324" t="s">
        <v>4130</v>
      </c>
      <c r="J113" s="324"/>
    </row>
    <row r="114" spans="1:10" ht="21">
      <c r="A114" s="327" t="s">
        <v>4327</v>
      </c>
      <c r="B114" s="322" t="s">
        <v>4328</v>
      </c>
      <c r="C114" s="332">
        <v>5</v>
      </c>
      <c r="D114" s="322" t="s">
        <v>4129</v>
      </c>
      <c r="E114" s="322" t="s">
        <v>4112</v>
      </c>
      <c r="F114" s="328">
        <v>20</v>
      </c>
      <c r="G114" s="328">
        <v>84</v>
      </c>
      <c r="H114" s="322"/>
      <c r="I114" s="322" t="s">
        <v>4203</v>
      </c>
      <c r="J114" s="322"/>
    </row>
    <row r="115" spans="1:10">
      <c r="A115" s="329" t="s">
        <v>4329</v>
      </c>
      <c r="B115" s="324" t="s">
        <v>4330</v>
      </c>
      <c r="C115" s="333">
        <v>0</v>
      </c>
      <c r="D115" s="324" t="s">
        <v>4149</v>
      </c>
      <c r="E115" s="324" t="s">
        <v>4112</v>
      </c>
      <c r="F115" s="326">
        <v>10</v>
      </c>
      <c r="G115" s="326">
        <v>4</v>
      </c>
      <c r="H115" s="324"/>
      <c r="I115" s="324" t="s">
        <v>4151</v>
      </c>
      <c r="J115" s="324"/>
    </row>
    <row r="116" spans="1:10">
      <c r="A116" s="323" t="s">
        <v>4331</v>
      </c>
      <c r="B116" s="322" t="s">
        <v>4332</v>
      </c>
      <c r="C116" s="332" t="s">
        <v>5646</v>
      </c>
      <c r="D116" s="322" t="s">
        <v>4149</v>
      </c>
      <c r="E116" s="322" t="s">
        <v>4133</v>
      </c>
      <c r="F116" s="328">
        <v>11</v>
      </c>
      <c r="G116" s="328">
        <v>19</v>
      </c>
      <c r="H116" s="322"/>
      <c r="I116" s="322" t="s">
        <v>4151</v>
      </c>
      <c r="J116" s="322"/>
    </row>
    <row r="117" spans="1:10" ht="30">
      <c r="A117" s="329" t="s">
        <v>4333</v>
      </c>
      <c r="B117" s="324" t="s">
        <v>4334</v>
      </c>
      <c r="C117" s="333" t="s">
        <v>5646</v>
      </c>
      <c r="D117" s="324" t="s">
        <v>4149</v>
      </c>
      <c r="E117" s="324" t="s">
        <v>4133</v>
      </c>
      <c r="F117" s="326">
        <v>11</v>
      </c>
      <c r="G117" s="326">
        <v>19</v>
      </c>
      <c r="H117" s="324"/>
      <c r="I117" s="324" t="s">
        <v>4151</v>
      </c>
      <c r="J117" s="324"/>
    </row>
    <row r="118" spans="1:10">
      <c r="A118" s="323" t="s">
        <v>4335</v>
      </c>
      <c r="B118" s="322" t="s">
        <v>4336</v>
      </c>
      <c r="C118" s="332">
        <v>1</v>
      </c>
      <c r="D118" s="322" t="s">
        <v>4142</v>
      </c>
      <c r="E118" s="322" t="s">
        <v>4112</v>
      </c>
      <c r="F118" s="328">
        <v>12</v>
      </c>
      <c r="G118" s="328">
        <v>39</v>
      </c>
      <c r="H118" s="322"/>
      <c r="I118" s="322" t="s">
        <v>4139</v>
      </c>
      <c r="J118" s="322"/>
    </row>
    <row r="119" spans="1:10">
      <c r="A119" s="329" t="s">
        <v>4337</v>
      </c>
      <c r="B119" s="324" t="s">
        <v>4338</v>
      </c>
      <c r="C119" s="333" t="s">
        <v>5644</v>
      </c>
      <c r="D119" s="324" t="s">
        <v>4274</v>
      </c>
      <c r="E119" s="324" t="s">
        <v>4112</v>
      </c>
      <c r="F119" s="326">
        <v>13</v>
      </c>
      <c r="G119" s="326">
        <v>22</v>
      </c>
      <c r="H119" s="324"/>
      <c r="I119" s="324" t="s">
        <v>4339</v>
      </c>
      <c r="J119" s="324"/>
    </row>
    <row r="120" spans="1:10">
      <c r="A120" s="323" t="s">
        <v>4340</v>
      </c>
      <c r="B120" s="322" t="s">
        <v>4341</v>
      </c>
      <c r="C120" s="332" t="s">
        <v>5645</v>
      </c>
      <c r="D120" s="322" t="s">
        <v>4149</v>
      </c>
      <c r="E120" s="322" t="s">
        <v>4112</v>
      </c>
      <c r="F120" s="328">
        <v>12</v>
      </c>
      <c r="G120" s="328">
        <v>5</v>
      </c>
      <c r="H120" s="322"/>
      <c r="I120" s="322" t="s">
        <v>4151</v>
      </c>
      <c r="J120" s="322"/>
    </row>
    <row r="121" spans="1:10" ht="30">
      <c r="A121" s="329" t="s">
        <v>4342</v>
      </c>
      <c r="B121" s="324" t="s">
        <v>4343</v>
      </c>
      <c r="C121" s="333">
        <v>1</v>
      </c>
      <c r="D121" s="324" t="s">
        <v>4149</v>
      </c>
      <c r="E121" s="324" t="s">
        <v>4133</v>
      </c>
      <c r="F121" s="326">
        <v>12</v>
      </c>
      <c r="G121" s="326">
        <v>26</v>
      </c>
      <c r="H121" s="324"/>
      <c r="I121" s="324" t="s">
        <v>4151</v>
      </c>
      <c r="J121" s="324"/>
    </row>
    <row r="122" spans="1:10">
      <c r="A122" s="323" t="s">
        <v>4344</v>
      </c>
      <c r="B122" s="322" t="s">
        <v>4345</v>
      </c>
      <c r="C122" s="332">
        <v>6</v>
      </c>
      <c r="D122" s="322" t="s">
        <v>4142</v>
      </c>
      <c r="E122" s="322" t="s">
        <v>4133</v>
      </c>
      <c r="F122" s="328">
        <v>14</v>
      </c>
      <c r="G122" s="328">
        <v>114</v>
      </c>
      <c r="H122" s="322" t="s">
        <v>4113</v>
      </c>
      <c r="I122" s="322" t="s">
        <v>4158</v>
      </c>
      <c r="J122" s="322"/>
    </row>
    <row r="123" spans="1:10">
      <c r="A123" s="329" t="s">
        <v>4346</v>
      </c>
      <c r="B123" s="324" t="s">
        <v>4346</v>
      </c>
      <c r="C123" s="333" t="s">
        <v>5646</v>
      </c>
      <c r="D123" s="324" t="s">
        <v>4142</v>
      </c>
      <c r="E123" s="324" t="s">
        <v>4150</v>
      </c>
      <c r="F123" s="326">
        <v>14</v>
      </c>
      <c r="G123" s="326">
        <v>18</v>
      </c>
      <c r="H123" s="324"/>
      <c r="I123" s="324" t="s">
        <v>4158</v>
      </c>
      <c r="J123" s="324"/>
    </row>
    <row r="124" spans="1:10">
      <c r="A124" s="323" t="s">
        <v>4347</v>
      </c>
      <c r="B124" s="322" t="s">
        <v>4347</v>
      </c>
      <c r="C124" s="332">
        <v>3</v>
      </c>
      <c r="D124" s="322" t="s">
        <v>4142</v>
      </c>
      <c r="E124" s="322" t="s">
        <v>4112</v>
      </c>
      <c r="F124" s="328">
        <v>15</v>
      </c>
      <c r="G124" s="328">
        <v>66</v>
      </c>
      <c r="H124" s="322"/>
      <c r="I124" s="322" t="s">
        <v>4158</v>
      </c>
      <c r="J124" s="322"/>
    </row>
    <row r="125" spans="1:10">
      <c r="A125" s="329" t="s">
        <v>4348</v>
      </c>
      <c r="B125" s="324" t="s">
        <v>4349</v>
      </c>
      <c r="C125" s="333">
        <v>0</v>
      </c>
      <c r="D125" s="324" t="s">
        <v>4149</v>
      </c>
      <c r="E125" s="324" t="s">
        <v>4175</v>
      </c>
      <c r="F125" s="326">
        <v>11</v>
      </c>
      <c r="G125" s="326">
        <v>1</v>
      </c>
      <c r="H125" s="324" t="s">
        <v>4113</v>
      </c>
      <c r="I125" s="324" t="s">
        <v>4151</v>
      </c>
      <c r="J125" s="324"/>
    </row>
    <row r="126" spans="1:10">
      <c r="A126" s="323" t="s">
        <v>4350</v>
      </c>
      <c r="B126" s="322" t="s">
        <v>4351</v>
      </c>
      <c r="C126" s="332" t="s">
        <v>5644</v>
      </c>
      <c r="D126" s="322" t="s">
        <v>4149</v>
      </c>
      <c r="E126" s="322" t="s">
        <v>4133</v>
      </c>
      <c r="F126" s="328">
        <v>12</v>
      </c>
      <c r="G126" s="328">
        <v>19</v>
      </c>
      <c r="H126" s="322" t="s">
        <v>4113</v>
      </c>
      <c r="I126" s="322" t="s">
        <v>4214</v>
      </c>
      <c r="J126" s="322"/>
    </row>
    <row r="127" spans="1:10">
      <c r="A127" s="329" t="s">
        <v>4352</v>
      </c>
      <c r="B127" s="324" t="s">
        <v>4352</v>
      </c>
      <c r="C127" s="333">
        <v>4</v>
      </c>
      <c r="D127" s="324" t="s">
        <v>4132</v>
      </c>
      <c r="E127" s="324" t="s">
        <v>4133</v>
      </c>
      <c r="F127" s="326">
        <v>16</v>
      </c>
      <c r="G127" s="326">
        <v>93</v>
      </c>
      <c r="H127" s="324" t="s">
        <v>4134</v>
      </c>
      <c r="I127" s="324" t="s">
        <v>4158</v>
      </c>
      <c r="J127" s="324"/>
    </row>
    <row r="128" spans="1:10">
      <c r="A128" s="323" t="s">
        <v>4353</v>
      </c>
      <c r="B128" s="322" t="s">
        <v>4353</v>
      </c>
      <c r="C128" s="332" t="s">
        <v>5646</v>
      </c>
      <c r="D128" s="322" t="s">
        <v>4142</v>
      </c>
      <c r="E128" s="322" t="s">
        <v>4150</v>
      </c>
      <c r="F128" s="328">
        <v>11</v>
      </c>
      <c r="G128" s="328">
        <v>27</v>
      </c>
      <c r="H128" s="322" t="s">
        <v>4113</v>
      </c>
      <c r="I128" s="322" t="s">
        <v>4151</v>
      </c>
      <c r="J128" s="322"/>
    </row>
    <row r="129" spans="1:10">
      <c r="A129" s="329" t="s">
        <v>4354</v>
      </c>
      <c r="B129" s="324" t="s">
        <v>4355</v>
      </c>
      <c r="C129" s="333">
        <v>0</v>
      </c>
      <c r="D129" s="324" t="s">
        <v>4129</v>
      </c>
      <c r="E129" s="324" t="s">
        <v>4112</v>
      </c>
      <c r="F129" s="326">
        <v>16</v>
      </c>
      <c r="G129" s="326">
        <v>13</v>
      </c>
      <c r="H129" s="324"/>
      <c r="I129" s="324" t="s">
        <v>4130</v>
      </c>
      <c r="J129" s="324"/>
    </row>
    <row r="130" spans="1:10">
      <c r="A130" s="323" t="s">
        <v>4356</v>
      </c>
      <c r="B130" s="322" t="s">
        <v>4357</v>
      </c>
      <c r="C130" s="332">
        <v>0</v>
      </c>
      <c r="D130" s="322" t="s">
        <v>4129</v>
      </c>
      <c r="E130" s="322" t="s">
        <v>4112</v>
      </c>
      <c r="F130" s="328">
        <v>16</v>
      </c>
      <c r="G130" s="328">
        <v>19</v>
      </c>
      <c r="H130" s="322"/>
      <c r="I130" s="322" t="s">
        <v>4130</v>
      </c>
      <c r="J130" s="322"/>
    </row>
    <row r="131" spans="1:10">
      <c r="A131" s="329" t="s">
        <v>4358</v>
      </c>
      <c r="B131" s="324" t="s">
        <v>4359</v>
      </c>
      <c r="C131" s="333">
        <v>0</v>
      </c>
      <c r="D131" s="324" t="s">
        <v>4129</v>
      </c>
      <c r="E131" s="324" t="s">
        <v>4112</v>
      </c>
      <c r="F131" s="326">
        <v>16</v>
      </c>
      <c r="G131" s="326">
        <v>26</v>
      </c>
      <c r="H131" s="324"/>
      <c r="I131" s="324" t="s">
        <v>4130</v>
      </c>
      <c r="J131" s="324"/>
    </row>
    <row r="132" spans="1:10">
      <c r="A132" s="323" t="s">
        <v>4360</v>
      </c>
      <c r="B132" s="322" t="s">
        <v>4361</v>
      </c>
      <c r="C132" s="332">
        <v>0</v>
      </c>
      <c r="D132" s="322" t="s">
        <v>4129</v>
      </c>
      <c r="E132" s="322" t="s">
        <v>4112</v>
      </c>
      <c r="F132" s="328">
        <v>16</v>
      </c>
      <c r="G132" s="328">
        <v>32</v>
      </c>
      <c r="H132" s="322"/>
      <c r="I132" s="322" t="s">
        <v>4130</v>
      </c>
      <c r="J132" s="322"/>
    </row>
    <row r="133" spans="1:10">
      <c r="A133" s="329" t="s">
        <v>4362</v>
      </c>
      <c r="B133" s="324" t="s">
        <v>4363</v>
      </c>
      <c r="C133" s="333">
        <v>0</v>
      </c>
      <c r="D133" s="324" t="s">
        <v>4129</v>
      </c>
      <c r="E133" s="324" t="s">
        <v>4112</v>
      </c>
      <c r="F133" s="326">
        <v>16</v>
      </c>
      <c r="G133" s="326">
        <v>39</v>
      </c>
      <c r="H133" s="324"/>
      <c r="I133" s="324" t="s">
        <v>4130</v>
      </c>
      <c r="J133" s="324"/>
    </row>
    <row r="134" spans="1:10">
      <c r="A134" s="323" t="s">
        <v>4364</v>
      </c>
      <c r="B134" s="322" t="s">
        <v>4365</v>
      </c>
      <c r="C134" s="332">
        <v>0</v>
      </c>
      <c r="D134" s="322" t="s">
        <v>4129</v>
      </c>
      <c r="E134" s="322" t="s">
        <v>4112</v>
      </c>
      <c r="F134" s="328">
        <v>16</v>
      </c>
      <c r="G134" s="328">
        <v>45</v>
      </c>
      <c r="H134" s="322"/>
      <c r="I134" s="322" t="s">
        <v>4130</v>
      </c>
      <c r="J134" s="322"/>
    </row>
    <row r="135" spans="1:10">
      <c r="A135" s="329" t="s">
        <v>4366</v>
      </c>
      <c r="B135" s="324" t="s">
        <v>4367</v>
      </c>
      <c r="C135" s="333">
        <v>2</v>
      </c>
      <c r="D135" s="324" t="s">
        <v>4263</v>
      </c>
      <c r="E135" s="324" t="s">
        <v>4112</v>
      </c>
      <c r="F135" s="326">
        <v>16</v>
      </c>
      <c r="G135" s="326">
        <v>45</v>
      </c>
      <c r="H135" s="324"/>
      <c r="I135" s="324" t="s">
        <v>4118</v>
      </c>
      <c r="J135" s="324"/>
    </row>
    <row r="136" spans="1:10">
      <c r="A136" s="323" t="s">
        <v>4368</v>
      </c>
      <c r="B136" s="322" t="s">
        <v>4369</v>
      </c>
      <c r="C136" s="332">
        <v>0</v>
      </c>
      <c r="D136" s="322" t="s">
        <v>4149</v>
      </c>
      <c r="E136" s="322" t="s">
        <v>4175</v>
      </c>
      <c r="F136" s="328">
        <v>12</v>
      </c>
      <c r="G136" s="328">
        <v>1</v>
      </c>
      <c r="H136" s="322" t="s">
        <v>4113</v>
      </c>
      <c r="I136" s="322" t="s">
        <v>4151</v>
      </c>
      <c r="J136" s="322"/>
    </row>
    <row r="137" spans="1:10" ht="21">
      <c r="A137" s="325" t="s">
        <v>4370</v>
      </c>
      <c r="B137" s="324" t="s">
        <v>4371</v>
      </c>
      <c r="C137" s="333">
        <v>2</v>
      </c>
      <c r="D137" s="324" t="s">
        <v>4372</v>
      </c>
      <c r="E137" s="324" t="s">
        <v>4112</v>
      </c>
      <c r="F137" s="326">
        <v>12</v>
      </c>
      <c r="G137" s="326">
        <v>31</v>
      </c>
      <c r="H137" s="324" t="s">
        <v>4113</v>
      </c>
      <c r="I137" s="324" t="s">
        <v>4339</v>
      </c>
      <c r="J137" s="324"/>
    </row>
    <row r="138" spans="1:10">
      <c r="A138" s="323" t="s">
        <v>4373</v>
      </c>
      <c r="B138" s="322" t="s">
        <v>4373</v>
      </c>
      <c r="C138" s="332">
        <v>4</v>
      </c>
      <c r="D138" s="322" t="s">
        <v>2600</v>
      </c>
      <c r="E138" s="322" t="s">
        <v>4112</v>
      </c>
      <c r="F138" s="328">
        <v>19</v>
      </c>
      <c r="G138" s="328">
        <v>97</v>
      </c>
      <c r="H138" s="322" t="s">
        <v>4113</v>
      </c>
      <c r="I138" s="322" t="s">
        <v>4339</v>
      </c>
      <c r="J138" s="322"/>
    </row>
    <row r="139" spans="1:10">
      <c r="A139" s="325" t="s">
        <v>4374</v>
      </c>
      <c r="B139" s="324" t="s">
        <v>4375</v>
      </c>
      <c r="C139" s="333" t="s">
        <v>5644</v>
      </c>
      <c r="D139" s="324" t="s">
        <v>4149</v>
      </c>
      <c r="E139" s="324" t="s">
        <v>4112</v>
      </c>
      <c r="F139" s="326">
        <v>14</v>
      </c>
      <c r="G139" s="326">
        <v>9</v>
      </c>
      <c r="H139" s="324"/>
      <c r="I139" s="324" t="s">
        <v>4151</v>
      </c>
      <c r="J139" s="324"/>
    </row>
    <row r="140" spans="1:10">
      <c r="A140" s="323" t="s">
        <v>4376</v>
      </c>
      <c r="B140" s="322" t="s">
        <v>4377</v>
      </c>
      <c r="C140" s="332">
        <v>0</v>
      </c>
      <c r="D140" s="322" t="s">
        <v>4149</v>
      </c>
      <c r="E140" s="322" t="s">
        <v>4175</v>
      </c>
      <c r="F140" s="328">
        <v>11</v>
      </c>
      <c r="G140" s="328">
        <v>2</v>
      </c>
      <c r="H140" s="322" t="s">
        <v>4134</v>
      </c>
      <c r="I140" s="322" t="s">
        <v>4151</v>
      </c>
      <c r="J140" s="322"/>
    </row>
    <row r="141" spans="1:10">
      <c r="A141" s="329" t="s">
        <v>4378</v>
      </c>
      <c r="B141" s="324" t="s">
        <v>4379</v>
      </c>
      <c r="C141" s="333" t="s">
        <v>5645</v>
      </c>
      <c r="D141" s="324" t="s">
        <v>4149</v>
      </c>
      <c r="E141" s="324" t="s">
        <v>4112</v>
      </c>
      <c r="F141" s="326">
        <v>15</v>
      </c>
      <c r="G141" s="326">
        <v>13</v>
      </c>
      <c r="H141" s="324" t="s">
        <v>4134</v>
      </c>
      <c r="I141" s="324" t="s">
        <v>4151</v>
      </c>
      <c r="J141" s="324"/>
    </row>
    <row r="142" spans="1:10">
      <c r="A142" s="323" t="s">
        <v>4380</v>
      </c>
      <c r="B142" s="322" t="s">
        <v>4381</v>
      </c>
      <c r="C142" s="332">
        <v>3</v>
      </c>
      <c r="D142" s="322" t="s">
        <v>4142</v>
      </c>
      <c r="E142" s="322" t="s">
        <v>4112</v>
      </c>
      <c r="F142" s="328">
        <v>16</v>
      </c>
      <c r="G142" s="328">
        <v>58</v>
      </c>
      <c r="H142" s="322"/>
      <c r="I142" s="322" t="s">
        <v>4151</v>
      </c>
      <c r="J142" s="322"/>
    </row>
    <row r="143" spans="1:10">
      <c r="A143" s="329" t="s">
        <v>4382</v>
      </c>
      <c r="B143" s="324" t="s">
        <v>4383</v>
      </c>
      <c r="C143" s="333">
        <v>4</v>
      </c>
      <c r="D143" s="324" t="s">
        <v>4138</v>
      </c>
      <c r="E143" s="324" t="s">
        <v>4175</v>
      </c>
      <c r="F143" s="326">
        <v>13</v>
      </c>
      <c r="G143" s="326">
        <v>40</v>
      </c>
      <c r="H143" s="324" t="s">
        <v>4113</v>
      </c>
      <c r="I143" s="324" t="s">
        <v>4139</v>
      </c>
      <c r="J143" s="324"/>
    </row>
    <row r="144" spans="1:10">
      <c r="A144" s="323" t="s">
        <v>4384</v>
      </c>
      <c r="B144" s="322" t="s">
        <v>4385</v>
      </c>
      <c r="C144" s="332">
        <v>1</v>
      </c>
      <c r="D144" s="322" t="s">
        <v>4149</v>
      </c>
      <c r="E144" s="322" t="s">
        <v>4133</v>
      </c>
      <c r="F144" s="328">
        <v>11</v>
      </c>
      <c r="G144" s="328">
        <v>39</v>
      </c>
      <c r="H144" s="322" t="s">
        <v>4134</v>
      </c>
      <c r="I144" s="322" t="s">
        <v>4151</v>
      </c>
      <c r="J144" s="322"/>
    </row>
    <row r="145" spans="1:10">
      <c r="A145" s="329" t="s">
        <v>4386</v>
      </c>
      <c r="B145" s="324" t="s">
        <v>4387</v>
      </c>
      <c r="C145" s="333">
        <v>0</v>
      </c>
      <c r="D145" s="324" t="s">
        <v>4188</v>
      </c>
      <c r="E145" s="324" t="s">
        <v>4112</v>
      </c>
      <c r="F145" s="326">
        <v>5</v>
      </c>
      <c r="G145" s="326">
        <v>13</v>
      </c>
      <c r="H145" s="324"/>
      <c r="I145" s="324" t="s">
        <v>4151</v>
      </c>
      <c r="J145" s="324"/>
    </row>
    <row r="146" spans="1:10">
      <c r="A146" s="323" t="s">
        <v>4388</v>
      </c>
      <c r="B146" s="322" t="s">
        <v>4388</v>
      </c>
      <c r="C146" s="332" t="s">
        <v>5646</v>
      </c>
      <c r="D146" s="322" t="s">
        <v>4149</v>
      </c>
      <c r="E146" s="322" t="s">
        <v>4133</v>
      </c>
      <c r="F146" s="328">
        <v>12</v>
      </c>
      <c r="G146" s="328">
        <v>19</v>
      </c>
      <c r="H146" s="322" t="s">
        <v>4134</v>
      </c>
      <c r="I146" s="322" t="s">
        <v>4151</v>
      </c>
      <c r="J146" s="322"/>
    </row>
    <row r="147" spans="1:10">
      <c r="A147" s="329" t="s">
        <v>4389</v>
      </c>
      <c r="B147" s="324" t="s">
        <v>4390</v>
      </c>
      <c r="C147" s="333">
        <v>5</v>
      </c>
      <c r="D147" s="324" t="s">
        <v>4149</v>
      </c>
      <c r="E147" s="324" t="s">
        <v>4170</v>
      </c>
      <c r="F147" s="326">
        <v>14</v>
      </c>
      <c r="G147" s="326">
        <v>85</v>
      </c>
      <c r="H147" s="324" t="s">
        <v>4134</v>
      </c>
      <c r="I147" s="324" t="s">
        <v>4151</v>
      </c>
      <c r="J147" s="324"/>
    </row>
    <row r="148" spans="1:10">
      <c r="A148" s="327" t="s">
        <v>4391</v>
      </c>
      <c r="B148" s="322" t="s">
        <v>4391</v>
      </c>
      <c r="C148" s="332">
        <v>14</v>
      </c>
      <c r="D148" s="322" t="s">
        <v>4157</v>
      </c>
      <c r="E148" s="322" t="s">
        <v>4392</v>
      </c>
      <c r="F148" s="328">
        <v>15</v>
      </c>
      <c r="G148" s="328">
        <v>297</v>
      </c>
      <c r="H148" s="322" t="s">
        <v>4134</v>
      </c>
      <c r="I148" s="322" t="s">
        <v>4158</v>
      </c>
      <c r="J148" s="322"/>
    </row>
    <row r="149" spans="1:10">
      <c r="A149" s="325" t="s">
        <v>4393</v>
      </c>
      <c r="B149" s="324" t="s">
        <v>4394</v>
      </c>
      <c r="C149" s="333" t="s">
        <v>5645</v>
      </c>
      <c r="D149" s="324" t="s">
        <v>4274</v>
      </c>
      <c r="E149" s="324" t="s">
        <v>4150</v>
      </c>
      <c r="F149" s="326">
        <v>14</v>
      </c>
      <c r="G149" s="326">
        <v>18</v>
      </c>
      <c r="H149" s="324"/>
      <c r="I149" s="324" t="s">
        <v>4264</v>
      </c>
      <c r="J149" s="324"/>
    </row>
    <row r="150" spans="1:10">
      <c r="A150" s="323" t="s">
        <v>4395</v>
      </c>
      <c r="B150" s="322" t="s">
        <v>4396</v>
      </c>
      <c r="C150" s="332">
        <v>2</v>
      </c>
      <c r="D150" s="322" t="s">
        <v>4397</v>
      </c>
      <c r="E150" s="322" t="s">
        <v>4133</v>
      </c>
      <c r="F150" s="328">
        <v>6</v>
      </c>
      <c r="G150" s="328">
        <v>84</v>
      </c>
      <c r="H150" s="322"/>
      <c r="I150" s="322" t="s">
        <v>4151</v>
      </c>
      <c r="J150" s="322"/>
    </row>
    <row r="151" spans="1:10" ht="21">
      <c r="A151" s="329" t="s">
        <v>4398</v>
      </c>
      <c r="B151" s="324" t="s">
        <v>4399</v>
      </c>
      <c r="C151" s="333">
        <v>21</v>
      </c>
      <c r="D151" s="324" t="s">
        <v>4400</v>
      </c>
      <c r="E151" s="324" t="s">
        <v>4392</v>
      </c>
      <c r="F151" s="326">
        <v>20</v>
      </c>
      <c r="G151" s="326">
        <v>297</v>
      </c>
      <c r="H151" s="324" t="s">
        <v>4113</v>
      </c>
      <c r="I151" s="324" t="s">
        <v>4151</v>
      </c>
      <c r="J151" s="324" t="s">
        <v>4135</v>
      </c>
    </row>
    <row r="152" spans="1:10" ht="21">
      <c r="A152" s="323" t="s">
        <v>4401</v>
      </c>
      <c r="B152" s="322" t="s">
        <v>4402</v>
      </c>
      <c r="C152" s="332" t="s">
        <v>5645</v>
      </c>
      <c r="D152" s="322" t="s">
        <v>4129</v>
      </c>
      <c r="E152" s="322" t="s">
        <v>4112</v>
      </c>
      <c r="F152" s="328">
        <v>12</v>
      </c>
      <c r="G152" s="328">
        <v>9</v>
      </c>
      <c r="H152" s="322"/>
      <c r="I152" s="322" t="s">
        <v>4203</v>
      </c>
      <c r="J152" s="322"/>
    </row>
    <row r="153" spans="1:10">
      <c r="A153" s="329" t="s">
        <v>4403</v>
      </c>
      <c r="B153" s="324" t="s">
        <v>4404</v>
      </c>
      <c r="C153" s="333">
        <v>6</v>
      </c>
      <c r="D153" s="324" t="s">
        <v>2586</v>
      </c>
      <c r="E153" s="324" t="s">
        <v>4170</v>
      </c>
      <c r="F153" s="326">
        <v>14</v>
      </c>
      <c r="G153" s="326">
        <v>138</v>
      </c>
      <c r="H153" s="324"/>
      <c r="I153" s="324" t="s">
        <v>4264</v>
      </c>
      <c r="J153" s="324"/>
    </row>
    <row r="154" spans="1:10">
      <c r="A154" s="327" t="s">
        <v>4405</v>
      </c>
      <c r="B154" s="322" t="s">
        <v>4406</v>
      </c>
      <c r="C154" s="332">
        <v>18</v>
      </c>
      <c r="D154" s="322" t="s">
        <v>4407</v>
      </c>
      <c r="E154" s="322" t="s">
        <v>4112</v>
      </c>
      <c r="F154" s="328">
        <v>19</v>
      </c>
      <c r="G154" s="328">
        <v>195</v>
      </c>
      <c r="H154" s="322"/>
      <c r="I154" s="322" t="s">
        <v>4118</v>
      </c>
      <c r="J154" s="322"/>
    </row>
    <row r="155" spans="1:10">
      <c r="A155" s="329" t="s">
        <v>4408</v>
      </c>
      <c r="B155" s="324" t="s">
        <v>4408</v>
      </c>
      <c r="C155" s="333">
        <v>11</v>
      </c>
      <c r="D155" s="324" t="s">
        <v>4210</v>
      </c>
      <c r="E155" s="324" t="s">
        <v>4133</v>
      </c>
      <c r="F155" s="326">
        <v>18</v>
      </c>
      <c r="G155" s="326">
        <v>187</v>
      </c>
      <c r="H155" s="324" t="s">
        <v>4113</v>
      </c>
      <c r="I155" s="324" t="s">
        <v>4139</v>
      </c>
      <c r="J155" s="324"/>
    </row>
    <row r="156" spans="1:10">
      <c r="A156" s="323" t="s">
        <v>4409</v>
      </c>
      <c r="B156" s="322" t="s">
        <v>4410</v>
      </c>
      <c r="C156" s="332" t="s">
        <v>5645</v>
      </c>
      <c r="D156" s="322" t="s">
        <v>4149</v>
      </c>
      <c r="E156" s="322" t="s">
        <v>4112</v>
      </c>
      <c r="F156" s="328">
        <v>12</v>
      </c>
      <c r="G156" s="328">
        <v>11</v>
      </c>
      <c r="H156" s="322" t="s">
        <v>4134</v>
      </c>
      <c r="I156" s="322" t="s">
        <v>4151</v>
      </c>
      <c r="J156" s="322"/>
    </row>
    <row r="157" spans="1:10" ht="30">
      <c r="A157" s="329" t="s">
        <v>4411</v>
      </c>
      <c r="B157" s="324" t="s">
        <v>4412</v>
      </c>
      <c r="C157" s="333">
        <v>5</v>
      </c>
      <c r="D157" s="324" t="s">
        <v>4263</v>
      </c>
      <c r="E157" s="324" t="s">
        <v>4112</v>
      </c>
      <c r="F157" s="326">
        <v>18</v>
      </c>
      <c r="G157" s="326">
        <v>65</v>
      </c>
      <c r="H157" s="324"/>
      <c r="I157" s="324" t="s">
        <v>4130</v>
      </c>
      <c r="J157" s="324"/>
    </row>
    <row r="158" spans="1:10">
      <c r="A158" s="323" t="s">
        <v>4413</v>
      </c>
      <c r="B158" s="322" t="s">
        <v>4414</v>
      </c>
      <c r="C158" s="332">
        <v>18</v>
      </c>
      <c r="D158" s="322" t="s">
        <v>4138</v>
      </c>
      <c r="E158" s="322" t="s">
        <v>4175</v>
      </c>
      <c r="F158" s="328">
        <v>20</v>
      </c>
      <c r="G158" s="328">
        <v>80</v>
      </c>
      <c r="H158" s="322" t="s">
        <v>4113</v>
      </c>
      <c r="I158" s="322" t="s">
        <v>4139</v>
      </c>
      <c r="J158" s="322" t="s">
        <v>4135</v>
      </c>
    </row>
    <row r="159" spans="1:10" ht="21">
      <c r="A159" s="329" t="s">
        <v>4415</v>
      </c>
      <c r="B159" s="324" t="s">
        <v>4416</v>
      </c>
      <c r="C159" s="333">
        <v>1</v>
      </c>
      <c r="D159" s="324" t="s">
        <v>2586</v>
      </c>
      <c r="E159" s="324" t="s">
        <v>4133</v>
      </c>
      <c r="F159" s="326">
        <v>12</v>
      </c>
      <c r="G159" s="326">
        <v>30</v>
      </c>
      <c r="H159" s="324"/>
      <c r="I159" s="324" t="s">
        <v>4251</v>
      </c>
      <c r="J159" s="324"/>
    </row>
    <row r="160" spans="1:10">
      <c r="A160" s="327" t="s">
        <v>4417</v>
      </c>
      <c r="B160" s="322" t="s">
        <v>4418</v>
      </c>
      <c r="C160" s="332">
        <v>26</v>
      </c>
      <c r="D160" s="322" t="s">
        <v>4157</v>
      </c>
      <c r="E160" s="322" t="s">
        <v>4170</v>
      </c>
      <c r="F160" s="328">
        <v>22</v>
      </c>
      <c r="G160" s="328">
        <v>406</v>
      </c>
      <c r="H160" s="322" t="s">
        <v>4134</v>
      </c>
      <c r="I160" s="322" t="s">
        <v>4158</v>
      </c>
      <c r="J160" s="322"/>
    </row>
    <row r="161" spans="1:10">
      <c r="A161" s="329" t="s">
        <v>4419</v>
      </c>
      <c r="B161" s="324" t="s">
        <v>4420</v>
      </c>
      <c r="C161" s="333">
        <v>4</v>
      </c>
      <c r="D161" s="324" t="s">
        <v>4157</v>
      </c>
      <c r="E161" s="324" t="s">
        <v>4112</v>
      </c>
      <c r="F161" s="326">
        <v>13</v>
      </c>
      <c r="G161" s="326">
        <v>66</v>
      </c>
      <c r="H161" s="324" t="s">
        <v>4113</v>
      </c>
      <c r="I161" s="324" t="s">
        <v>4158</v>
      </c>
      <c r="J161" s="324"/>
    </row>
    <row r="162" spans="1:10">
      <c r="A162" s="327" t="s">
        <v>4421</v>
      </c>
      <c r="B162" s="322" t="s">
        <v>4422</v>
      </c>
      <c r="C162" s="332">
        <v>1</v>
      </c>
      <c r="D162" s="322" t="s">
        <v>4157</v>
      </c>
      <c r="E162" s="322" t="s">
        <v>4112</v>
      </c>
      <c r="F162" s="328">
        <v>13</v>
      </c>
      <c r="G162" s="328">
        <v>33</v>
      </c>
      <c r="H162" s="322"/>
      <c r="I162" s="322" t="s">
        <v>4158</v>
      </c>
      <c r="J162" s="322"/>
    </row>
    <row r="163" spans="1:10">
      <c r="A163" s="325" t="s">
        <v>4423</v>
      </c>
      <c r="B163" s="324" t="s">
        <v>4423</v>
      </c>
      <c r="C163" s="333" t="s">
        <v>5644</v>
      </c>
      <c r="D163" s="324" t="s">
        <v>4424</v>
      </c>
      <c r="E163" s="324" t="s">
        <v>4150</v>
      </c>
      <c r="F163" s="326">
        <v>13</v>
      </c>
      <c r="G163" s="326">
        <v>13</v>
      </c>
      <c r="H163" s="324"/>
      <c r="I163" s="324" t="s">
        <v>4158</v>
      </c>
      <c r="J163" s="324"/>
    </row>
    <row r="164" spans="1:10">
      <c r="A164" s="327" t="s">
        <v>4425</v>
      </c>
      <c r="B164" s="322" t="s">
        <v>4426</v>
      </c>
      <c r="C164" s="332">
        <v>3</v>
      </c>
      <c r="D164" s="322" t="s">
        <v>4424</v>
      </c>
      <c r="E164" s="322" t="s">
        <v>4150</v>
      </c>
      <c r="F164" s="328">
        <v>13</v>
      </c>
      <c r="G164" s="328">
        <v>36</v>
      </c>
      <c r="H164" s="322"/>
      <c r="I164" s="322" t="s">
        <v>4158</v>
      </c>
      <c r="J164" s="322"/>
    </row>
    <row r="165" spans="1:10">
      <c r="A165" s="329" t="s">
        <v>4427</v>
      </c>
      <c r="B165" s="324" t="s">
        <v>4427</v>
      </c>
      <c r="C165" s="333">
        <v>6</v>
      </c>
      <c r="D165" s="324" t="s">
        <v>4263</v>
      </c>
      <c r="E165" s="324" t="s">
        <v>4112</v>
      </c>
      <c r="F165" s="326">
        <v>12</v>
      </c>
      <c r="G165" s="326">
        <v>49</v>
      </c>
      <c r="H165" s="324"/>
      <c r="I165" s="324" t="s">
        <v>4214</v>
      </c>
      <c r="J165" s="324"/>
    </row>
    <row r="166" spans="1:10">
      <c r="A166" s="323" t="s">
        <v>4428</v>
      </c>
      <c r="B166" s="322" t="s">
        <v>4429</v>
      </c>
      <c r="C166" s="332">
        <v>3</v>
      </c>
      <c r="D166" s="322" t="s">
        <v>2918</v>
      </c>
      <c r="E166" s="322" t="s">
        <v>4133</v>
      </c>
      <c r="F166" s="328">
        <v>13</v>
      </c>
      <c r="G166" s="328">
        <v>68</v>
      </c>
      <c r="H166" s="322" t="s">
        <v>4113</v>
      </c>
      <c r="I166" s="322" t="s">
        <v>4139</v>
      </c>
      <c r="J166" s="322"/>
    </row>
    <row r="167" spans="1:10">
      <c r="A167" s="329" t="s">
        <v>4430</v>
      </c>
      <c r="B167" s="324" t="s">
        <v>4431</v>
      </c>
      <c r="C167" s="333">
        <v>10</v>
      </c>
      <c r="D167" s="324" t="s">
        <v>2600</v>
      </c>
      <c r="E167" s="324" t="s">
        <v>4112</v>
      </c>
      <c r="F167" s="326">
        <v>17</v>
      </c>
      <c r="G167" s="326">
        <v>136</v>
      </c>
      <c r="H167" s="324" t="s">
        <v>4113</v>
      </c>
      <c r="I167" s="324" t="s">
        <v>4339</v>
      </c>
      <c r="J167" s="324"/>
    </row>
    <row r="168" spans="1:10">
      <c r="A168" s="323" t="s">
        <v>4432</v>
      </c>
      <c r="B168" s="322" t="s">
        <v>4433</v>
      </c>
      <c r="C168" s="332">
        <v>8</v>
      </c>
      <c r="D168" s="322" t="s">
        <v>4129</v>
      </c>
      <c r="E168" s="322" t="s">
        <v>4112</v>
      </c>
      <c r="F168" s="328">
        <v>12</v>
      </c>
      <c r="G168" s="328">
        <v>67</v>
      </c>
      <c r="H168" s="322"/>
      <c r="I168" s="322" t="s">
        <v>4130</v>
      </c>
      <c r="J168" s="322"/>
    </row>
    <row r="169" spans="1:10">
      <c r="A169" s="329" t="s">
        <v>4434</v>
      </c>
      <c r="B169" s="324" t="s">
        <v>4435</v>
      </c>
      <c r="C169" s="333">
        <v>13</v>
      </c>
      <c r="D169" s="324" t="s">
        <v>2918</v>
      </c>
      <c r="E169" s="324" t="s">
        <v>4133</v>
      </c>
      <c r="F169" s="326">
        <v>16</v>
      </c>
      <c r="G169" s="326">
        <v>178</v>
      </c>
      <c r="H169" s="324"/>
      <c r="I169" s="324" t="s">
        <v>4158</v>
      </c>
      <c r="J169" s="324"/>
    </row>
    <row r="170" spans="1:10">
      <c r="A170" s="323" t="s">
        <v>4436</v>
      </c>
      <c r="B170" s="322" t="s">
        <v>4437</v>
      </c>
      <c r="C170" s="332">
        <v>2</v>
      </c>
      <c r="D170" s="322" t="s">
        <v>4132</v>
      </c>
      <c r="E170" s="322" t="s">
        <v>4175</v>
      </c>
      <c r="F170" s="328">
        <v>12</v>
      </c>
      <c r="G170" s="328">
        <v>21</v>
      </c>
      <c r="H170" s="322"/>
      <c r="I170" s="322" t="s">
        <v>4118</v>
      </c>
      <c r="J170" s="322"/>
    </row>
    <row r="171" spans="1:10">
      <c r="A171" s="325" t="s">
        <v>4438</v>
      </c>
      <c r="B171" s="324" t="s">
        <v>4438</v>
      </c>
      <c r="C171" s="333">
        <v>7</v>
      </c>
      <c r="D171" s="324" t="s">
        <v>4194</v>
      </c>
      <c r="E171" s="324" t="s">
        <v>4112</v>
      </c>
      <c r="F171" s="326">
        <v>15</v>
      </c>
      <c r="G171" s="326">
        <v>119</v>
      </c>
      <c r="H171" s="324"/>
      <c r="I171" s="324" t="s">
        <v>4139</v>
      </c>
      <c r="J171" s="324"/>
    </row>
    <row r="172" spans="1:10">
      <c r="A172" s="323" t="s">
        <v>4439</v>
      </c>
      <c r="B172" s="322" t="s">
        <v>4440</v>
      </c>
      <c r="C172" s="332">
        <v>8</v>
      </c>
      <c r="D172" s="322" t="s">
        <v>4117</v>
      </c>
      <c r="E172" s="322" t="s">
        <v>4112</v>
      </c>
      <c r="F172" s="328">
        <v>16</v>
      </c>
      <c r="G172" s="328">
        <v>85</v>
      </c>
      <c r="H172" s="322"/>
      <c r="I172" s="322" t="s">
        <v>4118</v>
      </c>
      <c r="J172" s="322"/>
    </row>
    <row r="173" spans="1:10">
      <c r="A173" s="329" t="s">
        <v>4441</v>
      </c>
      <c r="B173" s="324" t="s">
        <v>4442</v>
      </c>
      <c r="C173" s="333">
        <v>5</v>
      </c>
      <c r="D173" s="324" t="s">
        <v>4117</v>
      </c>
      <c r="E173" s="324" t="s">
        <v>4112</v>
      </c>
      <c r="F173" s="326">
        <v>15</v>
      </c>
      <c r="G173" s="326">
        <v>110</v>
      </c>
      <c r="H173" s="324"/>
      <c r="I173" s="324" t="s">
        <v>4118</v>
      </c>
      <c r="J173" s="324"/>
    </row>
    <row r="174" spans="1:10">
      <c r="A174" s="323" t="s">
        <v>4443</v>
      </c>
      <c r="B174" s="322" t="s">
        <v>4444</v>
      </c>
      <c r="C174" s="332">
        <v>3</v>
      </c>
      <c r="D174" s="322" t="s">
        <v>4117</v>
      </c>
      <c r="E174" s="322" t="s">
        <v>4112</v>
      </c>
      <c r="F174" s="328">
        <v>13</v>
      </c>
      <c r="G174" s="328">
        <v>52</v>
      </c>
      <c r="H174" s="322"/>
      <c r="I174" s="322" t="s">
        <v>4118</v>
      </c>
      <c r="J174" s="322"/>
    </row>
    <row r="175" spans="1:10">
      <c r="A175" s="329" t="s">
        <v>4445</v>
      </c>
      <c r="B175" s="324" t="s">
        <v>4446</v>
      </c>
      <c r="C175" s="333">
        <v>11</v>
      </c>
      <c r="D175" s="324" t="s">
        <v>4117</v>
      </c>
      <c r="E175" s="324" t="s">
        <v>4133</v>
      </c>
      <c r="F175" s="326">
        <v>18</v>
      </c>
      <c r="G175" s="326">
        <v>178</v>
      </c>
      <c r="H175" s="324" t="s">
        <v>4113</v>
      </c>
      <c r="I175" s="324" t="s">
        <v>4118</v>
      </c>
      <c r="J175" s="324"/>
    </row>
    <row r="176" spans="1:10">
      <c r="A176" s="323" t="s">
        <v>4447</v>
      </c>
      <c r="B176" s="322" t="s">
        <v>4448</v>
      </c>
      <c r="C176" s="332">
        <v>2</v>
      </c>
      <c r="D176" s="322" t="s">
        <v>4117</v>
      </c>
      <c r="E176" s="322" t="s">
        <v>4150</v>
      </c>
      <c r="F176" s="328">
        <v>13</v>
      </c>
      <c r="G176" s="328">
        <v>22</v>
      </c>
      <c r="H176" s="322" t="s">
        <v>4113</v>
      </c>
      <c r="I176" s="322" t="s">
        <v>4118</v>
      </c>
      <c r="J176" s="322"/>
    </row>
    <row r="177" spans="1:10">
      <c r="A177" s="329" t="s">
        <v>4449</v>
      </c>
      <c r="B177" s="324" t="s">
        <v>4450</v>
      </c>
      <c r="C177" s="333">
        <v>14</v>
      </c>
      <c r="D177" s="324" t="s">
        <v>4117</v>
      </c>
      <c r="E177" s="324" t="s">
        <v>4133</v>
      </c>
      <c r="F177" s="326">
        <v>18</v>
      </c>
      <c r="G177" s="326">
        <v>180</v>
      </c>
      <c r="H177" s="324"/>
      <c r="I177" s="324" t="s">
        <v>4118</v>
      </c>
      <c r="J177" s="324"/>
    </row>
    <row r="178" spans="1:10">
      <c r="A178" s="323" t="s">
        <v>4451</v>
      </c>
      <c r="B178" s="322" t="s">
        <v>4452</v>
      </c>
      <c r="C178" s="332">
        <v>9</v>
      </c>
      <c r="D178" s="322" t="s">
        <v>4117</v>
      </c>
      <c r="E178" s="322" t="s">
        <v>4133</v>
      </c>
      <c r="F178" s="328">
        <v>19</v>
      </c>
      <c r="G178" s="328">
        <v>142</v>
      </c>
      <c r="H178" s="322" t="s">
        <v>4113</v>
      </c>
      <c r="I178" s="322" t="s">
        <v>4118</v>
      </c>
      <c r="J178" s="322"/>
    </row>
    <row r="179" spans="1:10" ht="21">
      <c r="A179" s="329" t="s">
        <v>4453</v>
      </c>
      <c r="B179" s="324" t="s">
        <v>4454</v>
      </c>
      <c r="C179" s="333">
        <v>1</v>
      </c>
      <c r="D179" s="324" t="s">
        <v>4455</v>
      </c>
      <c r="E179" s="324" t="s">
        <v>4175</v>
      </c>
      <c r="F179" s="326">
        <v>13</v>
      </c>
      <c r="G179" s="326">
        <v>10</v>
      </c>
      <c r="H179" s="324" t="s">
        <v>4113</v>
      </c>
      <c r="I179" s="324" t="s">
        <v>4118</v>
      </c>
      <c r="J179" s="324"/>
    </row>
    <row r="180" spans="1:10">
      <c r="A180" s="323" t="s">
        <v>4456</v>
      </c>
      <c r="B180" s="322" t="s">
        <v>4457</v>
      </c>
      <c r="C180" s="332">
        <v>20</v>
      </c>
      <c r="D180" s="322" t="s">
        <v>4117</v>
      </c>
      <c r="E180" s="322" t="s">
        <v>4133</v>
      </c>
      <c r="F180" s="328">
        <v>19</v>
      </c>
      <c r="G180" s="328">
        <v>300</v>
      </c>
      <c r="H180" s="322" t="s">
        <v>4113</v>
      </c>
      <c r="I180" s="322" t="s">
        <v>4118</v>
      </c>
      <c r="J180" s="322"/>
    </row>
    <row r="181" spans="1:10">
      <c r="A181" s="329" t="s">
        <v>4458</v>
      </c>
      <c r="B181" s="324" t="s">
        <v>4459</v>
      </c>
      <c r="C181" s="333">
        <v>11</v>
      </c>
      <c r="D181" s="324" t="s">
        <v>4210</v>
      </c>
      <c r="E181" s="324" t="s">
        <v>4133</v>
      </c>
      <c r="F181" s="326">
        <v>17</v>
      </c>
      <c r="G181" s="326">
        <v>161</v>
      </c>
      <c r="H181" s="324" t="s">
        <v>4113</v>
      </c>
      <c r="I181" s="324" t="s">
        <v>4460</v>
      </c>
      <c r="J181" s="324"/>
    </row>
    <row r="182" spans="1:10">
      <c r="A182" s="327" t="s">
        <v>4461</v>
      </c>
      <c r="B182" s="322" t="s">
        <v>4462</v>
      </c>
      <c r="C182" s="332">
        <v>3</v>
      </c>
      <c r="D182" s="322" t="s">
        <v>4132</v>
      </c>
      <c r="E182" s="322" t="s">
        <v>4112</v>
      </c>
      <c r="F182" s="328">
        <v>16</v>
      </c>
      <c r="G182" s="328">
        <v>33</v>
      </c>
      <c r="H182" s="322"/>
      <c r="I182" s="322" t="s">
        <v>4118</v>
      </c>
      <c r="J182" s="322"/>
    </row>
    <row r="183" spans="1:10">
      <c r="A183" s="325" t="s">
        <v>4463</v>
      </c>
      <c r="B183" s="324" t="s">
        <v>4464</v>
      </c>
      <c r="C183" s="333" t="s">
        <v>5646</v>
      </c>
      <c r="D183" s="324" t="s">
        <v>4132</v>
      </c>
      <c r="E183" s="324" t="s">
        <v>4150</v>
      </c>
      <c r="F183" s="326">
        <v>15</v>
      </c>
      <c r="G183" s="326">
        <v>13</v>
      </c>
      <c r="H183" s="324"/>
      <c r="I183" s="324" t="s">
        <v>4158</v>
      </c>
      <c r="J183" s="324"/>
    </row>
    <row r="184" spans="1:10" ht="21">
      <c r="A184" s="323" t="s">
        <v>4465</v>
      </c>
      <c r="B184" s="322" t="s">
        <v>4465</v>
      </c>
      <c r="C184" s="332">
        <v>3</v>
      </c>
      <c r="D184" s="322" t="s">
        <v>4466</v>
      </c>
      <c r="E184" s="322" t="s">
        <v>4112</v>
      </c>
      <c r="F184" s="328">
        <v>14</v>
      </c>
      <c r="G184" s="328">
        <v>52</v>
      </c>
      <c r="H184" s="322"/>
      <c r="I184" s="322" t="s">
        <v>4214</v>
      </c>
      <c r="J184" s="322"/>
    </row>
    <row r="185" spans="1:10" ht="30">
      <c r="A185" s="329" t="s">
        <v>4467</v>
      </c>
      <c r="B185" s="324" t="s">
        <v>4468</v>
      </c>
      <c r="C185" s="333">
        <v>17</v>
      </c>
      <c r="D185" s="324" t="s">
        <v>4138</v>
      </c>
      <c r="E185" s="324" t="s">
        <v>4170</v>
      </c>
      <c r="F185" s="326">
        <v>19</v>
      </c>
      <c r="G185" s="326">
        <v>225</v>
      </c>
      <c r="H185" s="324" t="s">
        <v>4113</v>
      </c>
      <c r="I185" s="324" t="s">
        <v>4118</v>
      </c>
      <c r="J185" s="324" t="s">
        <v>4135</v>
      </c>
    </row>
    <row r="186" spans="1:10">
      <c r="A186" s="323" t="s">
        <v>4469</v>
      </c>
      <c r="B186" s="322" t="s">
        <v>4469</v>
      </c>
      <c r="C186" s="332">
        <v>7</v>
      </c>
      <c r="D186" s="322" t="s">
        <v>4157</v>
      </c>
      <c r="E186" s="322" t="s">
        <v>4133</v>
      </c>
      <c r="F186" s="328">
        <v>15</v>
      </c>
      <c r="G186" s="328">
        <v>123</v>
      </c>
      <c r="H186" s="322"/>
      <c r="I186" s="322" t="s">
        <v>4158</v>
      </c>
      <c r="J186" s="322"/>
    </row>
    <row r="187" spans="1:10">
      <c r="A187" s="329" t="s">
        <v>4470</v>
      </c>
      <c r="B187" s="324" t="s">
        <v>4471</v>
      </c>
      <c r="C187" s="333">
        <v>13</v>
      </c>
      <c r="D187" s="324" t="s">
        <v>4472</v>
      </c>
      <c r="E187" s="324" t="s">
        <v>4170</v>
      </c>
      <c r="F187" s="326">
        <v>18</v>
      </c>
      <c r="G187" s="326">
        <v>200</v>
      </c>
      <c r="H187" s="324" t="s">
        <v>4473</v>
      </c>
      <c r="I187" s="324" t="s">
        <v>4158</v>
      </c>
      <c r="J187" s="324" t="s">
        <v>4135</v>
      </c>
    </row>
    <row r="188" spans="1:10" ht="21">
      <c r="A188" s="323" t="s">
        <v>4474</v>
      </c>
      <c r="B188" s="322" t="s">
        <v>4475</v>
      </c>
      <c r="C188" s="332">
        <v>20</v>
      </c>
      <c r="D188" s="322" t="s">
        <v>4472</v>
      </c>
      <c r="E188" s="322" t="s">
        <v>4392</v>
      </c>
      <c r="F188" s="328">
        <v>20</v>
      </c>
      <c r="G188" s="328">
        <v>333</v>
      </c>
      <c r="H188" s="322" t="s">
        <v>4473</v>
      </c>
      <c r="I188" s="322" t="s">
        <v>4158</v>
      </c>
      <c r="J188" s="322" t="s">
        <v>4135</v>
      </c>
    </row>
    <row r="189" spans="1:10" ht="21">
      <c r="A189" s="329" t="s">
        <v>4476</v>
      </c>
      <c r="B189" s="324" t="s">
        <v>4477</v>
      </c>
      <c r="C189" s="333">
        <v>6</v>
      </c>
      <c r="D189" s="324" t="s">
        <v>4472</v>
      </c>
      <c r="E189" s="324" t="s">
        <v>4133</v>
      </c>
      <c r="F189" s="326">
        <v>17</v>
      </c>
      <c r="G189" s="326">
        <v>133</v>
      </c>
      <c r="H189" s="324" t="s">
        <v>4473</v>
      </c>
      <c r="I189" s="324" t="s">
        <v>4158</v>
      </c>
      <c r="J189" s="324"/>
    </row>
    <row r="190" spans="1:10" ht="30">
      <c r="A190" s="323" t="s">
        <v>4478</v>
      </c>
      <c r="B190" s="322" t="s">
        <v>4479</v>
      </c>
      <c r="C190" s="332">
        <v>2</v>
      </c>
      <c r="D190" s="322" t="s">
        <v>4472</v>
      </c>
      <c r="E190" s="322" t="s">
        <v>4112</v>
      </c>
      <c r="F190" s="328">
        <v>16</v>
      </c>
      <c r="G190" s="328">
        <v>32</v>
      </c>
      <c r="H190" s="322" t="s">
        <v>4473</v>
      </c>
      <c r="I190" s="322" t="s">
        <v>4158</v>
      </c>
      <c r="J190" s="322"/>
    </row>
    <row r="191" spans="1:10">
      <c r="A191" s="329" t="s">
        <v>4480</v>
      </c>
      <c r="B191" s="324" t="s">
        <v>4481</v>
      </c>
      <c r="C191" s="333">
        <v>16</v>
      </c>
      <c r="D191" s="324" t="s">
        <v>4472</v>
      </c>
      <c r="E191" s="324" t="s">
        <v>4170</v>
      </c>
      <c r="F191" s="326">
        <v>19</v>
      </c>
      <c r="G191" s="326">
        <v>225</v>
      </c>
      <c r="H191" s="324" t="s">
        <v>4113</v>
      </c>
      <c r="I191" s="324" t="s">
        <v>4118</v>
      </c>
      <c r="J191" s="324" t="s">
        <v>4135</v>
      </c>
    </row>
    <row r="192" spans="1:10" ht="21">
      <c r="A192" s="323" t="s">
        <v>4482</v>
      </c>
      <c r="B192" s="322" t="s">
        <v>4483</v>
      </c>
      <c r="C192" s="332">
        <v>23</v>
      </c>
      <c r="D192" s="322" t="s">
        <v>4472</v>
      </c>
      <c r="E192" s="322" t="s">
        <v>4392</v>
      </c>
      <c r="F192" s="328">
        <v>22</v>
      </c>
      <c r="G192" s="328">
        <v>481</v>
      </c>
      <c r="H192" s="322" t="s">
        <v>4113</v>
      </c>
      <c r="I192" s="322" t="s">
        <v>4118</v>
      </c>
      <c r="J192" s="322" t="s">
        <v>4135</v>
      </c>
    </row>
    <row r="193" spans="1:10">
      <c r="A193" s="329" t="s">
        <v>4484</v>
      </c>
      <c r="B193" s="324" t="s">
        <v>4485</v>
      </c>
      <c r="C193" s="333">
        <v>9</v>
      </c>
      <c r="D193" s="324" t="s">
        <v>4472</v>
      </c>
      <c r="E193" s="324" t="s">
        <v>4133</v>
      </c>
      <c r="F193" s="326">
        <v>18</v>
      </c>
      <c r="G193" s="326">
        <v>152</v>
      </c>
      <c r="H193" s="324" t="s">
        <v>4113</v>
      </c>
      <c r="I193" s="324" t="s">
        <v>4118</v>
      </c>
      <c r="J193" s="324"/>
    </row>
    <row r="194" spans="1:10" ht="30">
      <c r="A194" s="323" t="s">
        <v>4486</v>
      </c>
      <c r="B194" s="322" t="s">
        <v>4487</v>
      </c>
      <c r="C194" s="332">
        <v>3</v>
      </c>
      <c r="D194" s="322" t="s">
        <v>4472</v>
      </c>
      <c r="E194" s="322" t="s">
        <v>4112</v>
      </c>
      <c r="F194" s="328">
        <v>17</v>
      </c>
      <c r="G194" s="328">
        <v>52</v>
      </c>
      <c r="H194" s="322" t="s">
        <v>4113</v>
      </c>
      <c r="I194" s="322" t="s">
        <v>4118</v>
      </c>
      <c r="J194" s="322"/>
    </row>
    <row r="195" spans="1:10" ht="30">
      <c r="A195" s="329" t="s">
        <v>4488</v>
      </c>
      <c r="B195" s="324" t="s">
        <v>4489</v>
      </c>
      <c r="C195" s="333">
        <v>13</v>
      </c>
      <c r="D195" s="324" t="s">
        <v>4472</v>
      </c>
      <c r="E195" s="324" t="s">
        <v>4170</v>
      </c>
      <c r="F195" s="326">
        <v>18</v>
      </c>
      <c r="G195" s="326">
        <v>172</v>
      </c>
      <c r="H195" s="324" t="s">
        <v>4113</v>
      </c>
      <c r="I195" s="324" t="s">
        <v>4460</v>
      </c>
      <c r="J195" s="324" t="s">
        <v>4135</v>
      </c>
    </row>
    <row r="196" spans="1:10" ht="30">
      <c r="A196" s="323" t="s">
        <v>4490</v>
      </c>
      <c r="B196" s="322" t="s">
        <v>4491</v>
      </c>
      <c r="C196" s="332">
        <v>20</v>
      </c>
      <c r="D196" s="322" t="s">
        <v>4472</v>
      </c>
      <c r="E196" s="322" t="s">
        <v>4392</v>
      </c>
      <c r="F196" s="328">
        <v>20</v>
      </c>
      <c r="G196" s="328">
        <v>297</v>
      </c>
      <c r="H196" s="322" t="s">
        <v>4113</v>
      </c>
      <c r="I196" s="322" t="s">
        <v>4460</v>
      </c>
      <c r="J196" s="322" t="s">
        <v>4135</v>
      </c>
    </row>
    <row r="197" spans="1:10" ht="30">
      <c r="A197" s="329" t="s">
        <v>4492</v>
      </c>
      <c r="B197" s="324" t="s">
        <v>4493</v>
      </c>
      <c r="C197" s="333">
        <v>6</v>
      </c>
      <c r="D197" s="324" t="s">
        <v>4472</v>
      </c>
      <c r="E197" s="324" t="s">
        <v>4133</v>
      </c>
      <c r="F197" s="326">
        <v>17</v>
      </c>
      <c r="G197" s="326">
        <v>110</v>
      </c>
      <c r="H197" s="324" t="s">
        <v>4113</v>
      </c>
      <c r="I197" s="324" t="s">
        <v>4460</v>
      </c>
      <c r="J197" s="324"/>
    </row>
    <row r="198" spans="1:10" ht="30">
      <c r="A198" s="323" t="s">
        <v>4494</v>
      </c>
      <c r="B198" s="322" t="s">
        <v>4495</v>
      </c>
      <c r="C198" s="332">
        <v>1</v>
      </c>
      <c r="D198" s="322" t="s">
        <v>4472</v>
      </c>
      <c r="E198" s="322" t="s">
        <v>4112</v>
      </c>
      <c r="F198" s="328">
        <v>16</v>
      </c>
      <c r="G198" s="328">
        <v>16</v>
      </c>
      <c r="H198" s="322" t="s">
        <v>4113</v>
      </c>
      <c r="I198" s="322" t="s">
        <v>4460</v>
      </c>
      <c r="J198" s="322"/>
    </row>
    <row r="199" spans="1:10" ht="30">
      <c r="A199" s="329" t="s">
        <v>4496</v>
      </c>
      <c r="B199" s="324" t="s">
        <v>4497</v>
      </c>
      <c r="C199" s="333">
        <v>16</v>
      </c>
      <c r="D199" s="324" t="s">
        <v>4472</v>
      </c>
      <c r="E199" s="324" t="s">
        <v>4170</v>
      </c>
      <c r="F199" s="326">
        <v>19</v>
      </c>
      <c r="G199" s="326">
        <v>243</v>
      </c>
      <c r="H199" s="324" t="s">
        <v>4113</v>
      </c>
      <c r="I199" s="324" t="s">
        <v>4339</v>
      </c>
      <c r="J199" s="324" t="s">
        <v>4135</v>
      </c>
    </row>
    <row r="200" spans="1:10" ht="30">
      <c r="A200" s="323" t="s">
        <v>4498</v>
      </c>
      <c r="B200" s="322" t="s">
        <v>4499</v>
      </c>
      <c r="C200" s="332">
        <v>23</v>
      </c>
      <c r="D200" s="322" t="s">
        <v>4472</v>
      </c>
      <c r="E200" s="322" t="s">
        <v>4392</v>
      </c>
      <c r="F200" s="328">
        <v>22</v>
      </c>
      <c r="G200" s="328">
        <v>487</v>
      </c>
      <c r="H200" s="322" t="s">
        <v>4113</v>
      </c>
      <c r="I200" s="322" t="s">
        <v>4339</v>
      </c>
      <c r="J200" s="322" t="s">
        <v>4135</v>
      </c>
    </row>
    <row r="201" spans="1:10" ht="30">
      <c r="A201" s="329" t="s">
        <v>4500</v>
      </c>
      <c r="B201" s="324" t="s">
        <v>4501</v>
      </c>
      <c r="C201" s="333">
        <v>9</v>
      </c>
      <c r="D201" s="324" t="s">
        <v>4472</v>
      </c>
      <c r="E201" s="324" t="s">
        <v>4133</v>
      </c>
      <c r="F201" s="326">
        <v>18</v>
      </c>
      <c r="G201" s="326">
        <v>168</v>
      </c>
      <c r="H201" s="324" t="s">
        <v>4113</v>
      </c>
      <c r="I201" s="324" t="s">
        <v>4339</v>
      </c>
      <c r="J201" s="324"/>
    </row>
    <row r="202" spans="1:10" ht="30">
      <c r="A202" s="323" t="s">
        <v>4502</v>
      </c>
      <c r="B202" s="322" t="s">
        <v>4503</v>
      </c>
      <c r="C202" s="332">
        <v>2</v>
      </c>
      <c r="D202" s="322" t="s">
        <v>4472</v>
      </c>
      <c r="E202" s="322" t="s">
        <v>4112</v>
      </c>
      <c r="F202" s="328">
        <v>17</v>
      </c>
      <c r="G202" s="328">
        <v>45</v>
      </c>
      <c r="H202" s="322" t="s">
        <v>4113</v>
      </c>
      <c r="I202" s="322" t="s">
        <v>4339</v>
      </c>
      <c r="J202" s="322"/>
    </row>
    <row r="203" spans="1:10" ht="30">
      <c r="A203" s="329" t="s">
        <v>4504</v>
      </c>
      <c r="B203" s="324" t="s">
        <v>4505</v>
      </c>
      <c r="C203" s="333">
        <v>13</v>
      </c>
      <c r="D203" s="324" t="s">
        <v>4472</v>
      </c>
      <c r="E203" s="324" t="s">
        <v>4133</v>
      </c>
      <c r="F203" s="326">
        <v>18</v>
      </c>
      <c r="G203" s="326">
        <v>178</v>
      </c>
      <c r="H203" s="324" t="s">
        <v>4113</v>
      </c>
      <c r="I203" s="324" t="s">
        <v>4158</v>
      </c>
      <c r="J203" s="324"/>
    </row>
    <row r="204" spans="1:10">
      <c r="A204" s="323" t="s">
        <v>4506</v>
      </c>
      <c r="B204" s="322" t="s">
        <v>4507</v>
      </c>
      <c r="C204" s="332">
        <v>17</v>
      </c>
      <c r="D204" s="322" t="s">
        <v>4472</v>
      </c>
      <c r="E204" s="322" t="s">
        <v>4170</v>
      </c>
      <c r="F204" s="328">
        <v>19</v>
      </c>
      <c r="G204" s="328">
        <v>256</v>
      </c>
      <c r="H204" s="322" t="s">
        <v>4473</v>
      </c>
      <c r="I204" s="322" t="s">
        <v>4339</v>
      </c>
      <c r="J204" s="322" t="s">
        <v>4135</v>
      </c>
    </row>
    <row r="205" spans="1:10" ht="21">
      <c r="A205" s="329" t="s">
        <v>4508</v>
      </c>
      <c r="B205" s="324" t="s">
        <v>4509</v>
      </c>
      <c r="C205" s="333">
        <v>24</v>
      </c>
      <c r="D205" s="324" t="s">
        <v>4472</v>
      </c>
      <c r="E205" s="324" t="s">
        <v>4392</v>
      </c>
      <c r="F205" s="326">
        <v>22</v>
      </c>
      <c r="G205" s="326">
        <v>546</v>
      </c>
      <c r="H205" s="324" t="s">
        <v>4473</v>
      </c>
      <c r="I205" s="324" t="s">
        <v>4339</v>
      </c>
      <c r="J205" s="324" t="s">
        <v>4135</v>
      </c>
    </row>
    <row r="206" spans="1:10">
      <c r="A206" s="323" t="s">
        <v>4510</v>
      </c>
      <c r="B206" s="322" t="s">
        <v>4511</v>
      </c>
      <c r="C206" s="332">
        <v>10</v>
      </c>
      <c r="D206" s="322" t="s">
        <v>4472</v>
      </c>
      <c r="E206" s="322" t="s">
        <v>4133</v>
      </c>
      <c r="F206" s="328">
        <v>18</v>
      </c>
      <c r="G206" s="328">
        <v>178</v>
      </c>
      <c r="H206" s="322" t="s">
        <v>4473</v>
      </c>
      <c r="I206" s="322" t="s">
        <v>4339</v>
      </c>
      <c r="J206" s="322"/>
    </row>
    <row r="207" spans="1:10" ht="30">
      <c r="A207" s="329" t="s">
        <v>4512</v>
      </c>
      <c r="B207" s="324" t="s">
        <v>4513</v>
      </c>
      <c r="C207" s="333">
        <v>3</v>
      </c>
      <c r="D207" s="324" t="s">
        <v>4472</v>
      </c>
      <c r="E207" s="324" t="s">
        <v>4112</v>
      </c>
      <c r="F207" s="326">
        <v>17</v>
      </c>
      <c r="G207" s="326">
        <v>60</v>
      </c>
      <c r="H207" s="324" t="s">
        <v>4473</v>
      </c>
      <c r="I207" s="324" t="s">
        <v>4339</v>
      </c>
      <c r="J207" s="324"/>
    </row>
    <row r="208" spans="1:10" ht="30">
      <c r="A208" s="323" t="s">
        <v>4514</v>
      </c>
      <c r="B208" s="322" t="s">
        <v>4515</v>
      </c>
      <c r="C208" s="332">
        <v>15</v>
      </c>
      <c r="D208" s="322" t="s">
        <v>4472</v>
      </c>
      <c r="E208" s="322" t="s">
        <v>4170</v>
      </c>
      <c r="F208" s="328">
        <v>19</v>
      </c>
      <c r="G208" s="328">
        <v>212</v>
      </c>
      <c r="H208" s="322" t="s">
        <v>4473</v>
      </c>
      <c r="I208" s="322" t="s">
        <v>4339</v>
      </c>
      <c r="J208" s="322" t="s">
        <v>4135</v>
      </c>
    </row>
    <row r="209" spans="1:10" ht="30">
      <c r="A209" s="329" t="s">
        <v>4516</v>
      </c>
      <c r="B209" s="324" t="s">
        <v>4517</v>
      </c>
      <c r="C209" s="333">
        <v>22</v>
      </c>
      <c r="D209" s="324" t="s">
        <v>4472</v>
      </c>
      <c r="E209" s="324" t="s">
        <v>4392</v>
      </c>
      <c r="F209" s="326">
        <v>22</v>
      </c>
      <c r="G209" s="326">
        <v>444</v>
      </c>
      <c r="H209" s="324" t="s">
        <v>4473</v>
      </c>
      <c r="I209" s="324" t="s">
        <v>4339</v>
      </c>
      <c r="J209" s="324" t="s">
        <v>4135</v>
      </c>
    </row>
    <row r="210" spans="1:10" ht="30">
      <c r="A210" s="323" t="s">
        <v>4518</v>
      </c>
      <c r="B210" s="322" t="s">
        <v>4519</v>
      </c>
      <c r="C210" s="332">
        <v>8</v>
      </c>
      <c r="D210" s="322" t="s">
        <v>4472</v>
      </c>
      <c r="E210" s="322" t="s">
        <v>4133</v>
      </c>
      <c r="F210" s="328">
        <v>18</v>
      </c>
      <c r="G210" s="328">
        <v>142</v>
      </c>
      <c r="H210" s="322" t="s">
        <v>4473</v>
      </c>
      <c r="I210" s="322" t="s">
        <v>4339</v>
      </c>
      <c r="J210" s="322"/>
    </row>
    <row r="211" spans="1:10" ht="30">
      <c r="A211" s="329" t="s">
        <v>4520</v>
      </c>
      <c r="B211" s="324" t="s">
        <v>4521</v>
      </c>
      <c r="C211" s="333">
        <v>2</v>
      </c>
      <c r="D211" s="324" t="s">
        <v>4472</v>
      </c>
      <c r="E211" s="324" t="s">
        <v>4112</v>
      </c>
      <c r="F211" s="326">
        <v>17</v>
      </c>
      <c r="G211" s="326">
        <v>32</v>
      </c>
      <c r="H211" s="324" t="s">
        <v>4473</v>
      </c>
      <c r="I211" s="324" t="s">
        <v>4339</v>
      </c>
      <c r="J211" s="324"/>
    </row>
    <row r="212" spans="1:10" ht="30">
      <c r="A212" s="323" t="s">
        <v>4522</v>
      </c>
      <c r="B212" s="322" t="s">
        <v>4523</v>
      </c>
      <c r="C212" s="332">
        <v>14</v>
      </c>
      <c r="D212" s="322" t="s">
        <v>4472</v>
      </c>
      <c r="E212" s="322" t="s">
        <v>4170</v>
      </c>
      <c r="F212" s="328">
        <v>18</v>
      </c>
      <c r="G212" s="328">
        <v>184</v>
      </c>
      <c r="H212" s="322" t="s">
        <v>4113</v>
      </c>
      <c r="I212" s="322" t="s">
        <v>4460</v>
      </c>
      <c r="J212" s="322" t="s">
        <v>4135</v>
      </c>
    </row>
    <row r="213" spans="1:10" ht="30">
      <c r="A213" s="329" t="s">
        <v>4524</v>
      </c>
      <c r="B213" s="324" t="s">
        <v>4525</v>
      </c>
      <c r="C213" s="333">
        <v>21</v>
      </c>
      <c r="D213" s="324" t="s">
        <v>4472</v>
      </c>
      <c r="E213" s="324" t="s">
        <v>4392</v>
      </c>
      <c r="F213" s="326">
        <v>21</v>
      </c>
      <c r="G213" s="326">
        <v>350</v>
      </c>
      <c r="H213" s="324" t="s">
        <v>4113</v>
      </c>
      <c r="I213" s="324" t="s">
        <v>4460</v>
      </c>
      <c r="J213" s="324" t="s">
        <v>4135</v>
      </c>
    </row>
    <row r="214" spans="1:10" ht="30">
      <c r="A214" s="323" t="s">
        <v>4526</v>
      </c>
      <c r="B214" s="322" t="s">
        <v>4527</v>
      </c>
      <c r="C214" s="332">
        <v>7</v>
      </c>
      <c r="D214" s="322" t="s">
        <v>4472</v>
      </c>
      <c r="E214" s="322" t="s">
        <v>4133</v>
      </c>
      <c r="F214" s="328">
        <v>17</v>
      </c>
      <c r="G214" s="328">
        <v>119</v>
      </c>
      <c r="H214" s="322" t="s">
        <v>4113</v>
      </c>
      <c r="I214" s="322" t="s">
        <v>4460</v>
      </c>
      <c r="J214" s="322"/>
    </row>
    <row r="215" spans="1:10" ht="30">
      <c r="A215" s="329" t="s">
        <v>4528</v>
      </c>
      <c r="B215" s="324" t="s">
        <v>4529</v>
      </c>
      <c r="C215" s="333">
        <v>1</v>
      </c>
      <c r="D215" s="324" t="s">
        <v>4472</v>
      </c>
      <c r="E215" s="324" t="s">
        <v>4112</v>
      </c>
      <c r="F215" s="326">
        <v>16</v>
      </c>
      <c r="G215" s="326">
        <v>22</v>
      </c>
      <c r="H215" s="324" t="s">
        <v>4113</v>
      </c>
      <c r="I215" s="324" t="s">
        <v>4460</v>
      </c>
      <c r="J215" s="324"/>
    </row>
    <row r="216" spans="1:10">
      <c r="A216" s="323" t="s">
        <v>4530</v>
      </c>
      <c r="B216" s="322" t="s">
        <v>4531</v>
      </c>
      <c r="C216" s="332">
        <v>1</v>
      </c>
      <c r="D216" s="322" t="s">
        <v>4472</v>
      </c>
      <c r="E216" s="322" t="s">
        <v>4175</v>
      </c>
      <c r="F216" s="328">
        <v>15</v>
      </c>
      <c r="G216" s="328">
        <v>14</v>
      </c>
      <c r="H216" s="322" t="s">
        <v>4113</v>
      </c>
      <c r="I216" s="322" t="s">
        <v>4460</v>
      </c>
      <c r="J216" s="322"/>
    </row>
    <row r="217" spans="1:10">
      <c r="A217" s="329" t="s">
        <v>4532</v>
      </c>
      <c r="B217" s="324" t="s">
        <v>4533</v>
      </c>
      <c r="C217" s="333">
        <v>14</v>
      </c>
      <c r="D217" s="324" t="s">
        <v>4472</v>
      </c>
      <c r="E217" s="324" t="s">
        <v>4170</v>
      </c>
      <c r="F217" s="326">
        <v>19</v>
      </c>
      <c r="G217" s="326">
        <v>195</v>
      </c>
      <c r="H217" s="324" t="s">
        <v>4473</v>
      </c>
      <c r="I217" s="324" t="s">
        <v>4158</v>
      </c>
      <c r="J217" s="324" t="s">
        <v>4135</v>
      </c>
    </row>
    <row r="218" spans="1:10" ht="21">
      <c r="A218" s="323" t="s">
        <v>4534</v>
      </c>
      <c r="B218" s="322" t="s">
        <v>4535</v>
      </c>
      <c r="C218" s="332">
        <v>21</v>
      </c>
      <c r="D218" s="322" t="s">
        <v>4472</v>
      </c>
      <c r="E218" s="322" t="s">
        <v>4392</v>
      </c>
      <c r="F218" s="328">
        <v>22</v>
      </c>
      <c r="G218" s="328">
        <v>367</v>
      </c>
      <c r="H218" s="322" t="s">
        <v>4473</v>
      </c>
      <c r="I218" s="322" t="s">
        <v>4158</v>
      </c>
      <c r="J218" s="322" t="s">
        <v>4135</v>
      </c>
    </row>
    <row r="219" spans="1:10" ht="21">
      <c r="A219" s="329" t="s">
        <v>4536</v>
      </c>
      <c r="B219" s="324" t="s">
        <v>4537</v>
      </c>
      <c r="C219" s="333">
        <v>7</v>
      </c>
      <c r="D219" s="324" t="s">
        <v>4472</v>
      </c>
      <c r="E219" s="324" t="s">
        <v>4133</v>
      </c>
      <c r="F219" s="326">
        <v>18</v>
      </c>
      <c r="G219" s="326">
        <v>127</v>
      </c>
      <c r="H219" s="324" t="s">
        <v>4473</v>
      </c>
      <c r="I219" s="324" t="s">
        <v>4158</v>
      </c>
      <c r="J219" s="324"/>
    </row>
    <row r="220" spans="1:10" ht="30">
      <c r="A220" s="323" t="s">
        <v>4538</v>
      </c>
      <c r="B220" s="322" t="s">
        <v>4539</v>
      </c>
      <c r="C220" s="332">
        <v>2</v>
      </c>
      <c r="D220" s="322" t="s">
        <v>4472</v>
      </c>
      <c r="E220" s="322" t="s">
        <v>4112</v>
      </c>
      <c r="F220" s="328">
        <v>17</v>
      </c>
      <c r="G220" s="328">
        <v>33</v>
      </c>
      <c r="H220" s="322" t="s">
        <v>4473</v>
      </c>
      <c r="I220" s="322" t="s">
        <v>4158</v>
      </c>
      <c r="J220" s="322"/>
    </row>
    <row r="221" spans="1:10">
      <c r="A221" s="329" t="s">
        <v>4540</v>
      </c>
      <c r="B221" s="324" t="s">
        <v>4541</v>
      </c>
      <c r="C221" s="333">
        <v>17</v>
      </c>
      <c r="D221" s="324" t="s">
        <v>4472</v>
      </c>
      <c r="E221" s="324" t="s">
        <v>4170</v>
      </c>
      <c r="F221" s="326">
        <v>19</v>
      </c>
      <c r="G221" s="326">
        <v>256</v>
      </c>
      <c r="H221" s="324" t="s">
        <v>4113</v>
      </c>
      <c r="I221" s="324" t="s">
        <v>4158</v>
      </c>
      <c r="J221" s="324" t="s">
        <v>4135</v>
      </c>
    </row>
    <row r="222" spans="1:10" ht="30">
      <c r="A222" s="323" t="s">
        <v>4542</v>
      </c>
      <c r="B222" s="322" t="s">
        <v>4543</v>
      </c>
      <c r="C222" s="332">
        <v>24</v>
      </c>
      <c r="D222" s="322" t="s">
        <v>4472</v>
      </c>
      <c r="E222" s="322" t="s">
        <v>4392</v>
      </c>
      <c r="F222" s="328">
        <v>22</v>
      </c>
      <c r="G222" s="328">
        <v>546</v>
      </c>
      <c r="H222" s="322" t="s">
        <v>4113</v>
      </c>
      <c r="I222" s="322" t="s">
        <v>4158</v>
      </c>
      <c r="J222" s="322" t="s">
        <v>4135</v>
      </c>
    </row>
    <row r="223" spans="1:10">
      <c r="A223" s="329" t="s">
        <v>4544</v>
      </c>
      <c r="B223" s="324" t="s">
        <v>4545</v>
      </c>
      <c r="C223" s="333">
        <v>10</v>
      </c>
      <c r="D223" s="324" t="s">
        <v>4472</v>
      </c>
      <c r="E223" s="324" t="s">
        <v>4133</v>
      </c>
      <c r="F223" s="326">
        <v>18</v>
      </c>
      <c r="G223" s="326">
        <v>178</v>
      </c>
      <c r="H223" s="324" t="s">
        <v>4113</v>
      </c>
      <c r="I223" s="324" t="s">
        <v>4158</v>
      </c>
      <c r="J223" s="324"/>
    </row>
    <row r="224" spans="1:10" ht="30">
      <c r="A224" s="323" t="s">
        <v>4546</v>
      </c>
      <c r="B224" s="322" t="s">
        <v>4547</v>
      </c>
      <c r="C224" s="332">
        <v>4</v>
      </c>
      <c r="D224" s="322" t="s">
        <v>4472</v>
      </c>
      <c r="E224" s="322" t="s">
        <v>4112</v>
      </c>
      <c r="F224" s="328">
        <v>17</v>
      </c>
      <c r="G224" s="328">
        <v>75</v>
      </c>
      <c r="H224" s="322" t="s">
        <v>4113</v>
      </c>
      <c r="I224" s="322" t="s">
        <v>4158</v>
      </c>
      <c r="J224" s="322"/>
    </row>
    <row r="225" spans="1:10" ht="21">
      <c r="A225" s="329" t="s">
        <v>4548</v>
      </c>
      <c r="B225" s="324" t="s">
        <v>4549</v>
      </c>
      <c r="C225" s="333">
        <v>15</v>
      </c>
      <c r="D225" s="324" t="s">
        <v>4472</v>
      </c>
      <c r="E225" s="324" t="s">
        <v>4170</v>
      </c>
      <c r="F225" s="326">
        <v>19</v>
      </c>
      <c r="G225" s="326">
        <v>207</v>
      </c>
      <c r="H225" s="324" t="s">
        <v>4473</v>
      </c>
      <c r="I225" s="324" t="s">
        <v>4118</v>
      </c>
      <c r="J225" s="324" t="s">
        <v>4135</v>
      </c>
    </row>
    <row r="226" spans="1:10" ht="21">
      <c r="A226" s="323" t="s">
        <v>4550</v>
      </c>
      <c r="B226" s="322" t="s">
        <v>4551</v>
      </c>
      <c r="C226" s="332">
        <v>22</v>
      </c>
      <c r="D226" s="322" t="s">
        <v>4472</v>
      </c>
      <c r="E226" s="322" t="s">
        <v>4392</v>
      </c>
      <c r="F226" s="328">
        <v>21</v>
      </c>
      <c r="G226" s="328">
        <v>385</v>
      </c>
      <c r="H226" s="322" t="s">
        <v>4473</v>
      </c>
      <c r="I226" s="322" t="s">
        <v>4118</v>
      </c>
      <c r="J226" s="322" t="s">
        <v>4135</v>
      </c>
    </row>
    <row r="227" spans="1:10" ht="21">
      <c r="A227" s="329" t="s">
        <v>4552</v>
      </c>
      <c r="B227" s="324" t="s">
        <v>4553</v>
      </c>
      <c r="C227" s="333">
        <v>8</v>
      </c>
      <c r="D227" s="324" t="s">
        <v>4472</v>
      </c>
      <c r="E227" s="324" t="s">
        <v>4133</v>
      </c>
      <c r="F227" s="326">
        <v>18</v>
      </c>
      <c r="G227" s="326">
        <v>136</v>
      </c>
      <c r="H227" s="324" t="s">
        <v>4473</v>
      </c>
      <c r="I227" s="324" t="s">
        <v>4118</v>
      </c>
      <c r="J227" s="324"/>
    </row>
    <row r="228" spans="1:10" ht="30">
      <c r="A228" s="323" t="s">
        <v>4554</v>
      </c>
      <c r="B228" s="322" t="s">
        <v>4555</v>
      </c>
      <c r="C228" s="332">
        <v>2</v>
      </c>
      <c r="D228" s="322" t="s">
        <v>4472</v>
      </c>
      <c r="E228" s="322" t="s">
        <v>4112</v>
      </c>
      <c r="F228" s="328">
        <v>17</v>
      </c>
      <c r="G228" s="328">
        <v>38</v>
      </c>
      <c r="H228" s="322" t="s">
        <v>4473</v>
      </c>
      <c r="I228" s="322" t="s">
        <v>4118</v>
      </c>
      <c r="J228" s="322"/>
    </row>
    <row r="229" spans="1:10">
      <c r="A229" s="329" t="s">
        <v>4556</v>
      </c>
      <c r="B229" s="324" t="s">
        <v>4557</v>
      </c>
      <c r="C229" s="333">
        <v>17</v>
      </c>
      <c r="D229" s="324" t="s">
        <v>4472</v>
      </c>
      <c r="E229" s="324" t="s">
        <v>4392</v>
      </c>
      <c r="F229" s="326">
        <v>20</v>
      </c>
      <c r="G229" s="326">
        <v>341</v>
      </c>
      <c r="H229" s="324" t="s">
        <v>4134</v>
      </c>
      <c r="I229" s="324" t="s">
        <v>4214</v>
      </c>
      <c r="J229" s="324"/>
    </row>
    <row r="230" spans="1:10">
      <c r="A230" s="327" t="s">
        <v>4558</v>
      </c>
      <c r="B230" s="322" t="s">
        <v>4559</v>
      </c>
      <c r="C230" s="332">
        <v>2</v>
      </c>
      <c r="D230" s="322" t="s">
        <v>4472</v>
      </c>
      <c r="E230" s="322" t="s">
        <v>4112</v>
      </c>
      <c r="F230" s="328">
        <v>14</v>
      </c>
      <c r="G230" s="328">
        <v>52</v>
      </c>
      <c r="H230" s="322"/>
      <c r="I230" s="322" t="s">
        <v>4151</v>
      </c>
      <c r="J230" s="322"/>
    </row>
    <row r="231" spans="1:10">
      <c r="A231" s="329" t="s">
        <v>4560</v>
      </c>
      <c r="B231" s="324" t="s">
        <v>4560</v>
      </c>
      <c r="C231" s="333" t="s">
        <v>5644</v>
      </c>
      <c r="D231" s="324" t="s">
        <v>4157</v>
      </c>
      <c r="E231" s="324" t="s">
        <v>4150</v>
      </c>
      <c r="F231" s="326">
        <v>11</v>
      </c>
      <c r="G231" s="326">
        <v>18</v>
      </c>
      <c r="H231" s="324"/>
      <c r="I231" s="324" t="s">
        <v>4158</v>
      </c>
      <c r="J231" s="324"/>
    </row>
    <row r="232" spans="1:10">
      <c r="A232" s="323" t="s">
        <v>4561</v>
      </c>
      <c r="B232" s="322" t="s">
        <v>4561</v>
      </c>
      <c r="C232" s="332">
        <v>6</v>
      </c>
      <c r="D232" s="322" t="s">
        <v>4142</v>
      </c>
      <c r="E232" s="322" t="s">
        <v>4133</v>
      </c>
      <c r="F232" s="328">
        <v>19</v>
      </c>
      <c r="G232" s="328">
        <v>123</v>
      </c>
      <c r="H232" s="322"/>
      <c r="I232" s="322" t="s">
        <v>4158</v>
      </c>
      <c r="J232" s="322"/>
    </row>
    <row r="233" spans="1:10">
      <c r="A233" s="329" t="s">
        <v>309</v>
      </c>
      <c r="B233" s="324" t="s">
        <v>309</v>
      </c>
      <c r="C233" s="333" t="s">
        <v>5644</v>
      </c>
      <c r="D233" s="324" t="s">
        <v>4562</v>
      </c>
      <c r="E233" s="324" t="s">
        <v>4112</v>
      </c>
      <c r="F233" s="326">
        <v>15</v>
      </c>
      <c r="G233" s="326">
        <v>13</v>
      </c>
      <c r="H233" s="324"/>
      <c r="I233" s="324" t="s">
        <v>4139</v>
      </c>
      <c r="J233" s="324"/>
    </row>
    <row r="234" spans="1:10" ht="21">
      <c r="A234" s="327" t="s">
        <v>4563</v>
      </c>
      <c r="B234" s="322" t="s">
        <v>4564</v>
      </c>
      <c r="C234" s="332">
        <v>13</v>
      </c>
      <c r="D234" s="322" t="s">
        <v>4562</v>
      </c>
      <c r="E234" s="322" t="s">
        <v>4112</v>
      </c>
      <c r="F234" s="328">
        <v>15</v>
      </c>
      <c r="G234" s="328">
        <v>162</v>
      </c>
      <c r="H234" s="322"/>
      <c r="I234" s="322" t="s">
        <v>4139</v>
      </c>
      <c r="J234" s="322"/>
    </row>
    <row r="235" spans="1:10" ht="30">
      <c r="A235" s="329" t="s">
        <v>4565</v>
      </c>
      <c r="B235" s="324" t="s">
        <v>4566</v>
      </c>
      <c r="C235" s="333">
        <v>9</v>
      </c>
      <c r="D235" s="324" t="s">
        <v>4562</v>
      </c>
      <c r="E235" s="324" t="s">
        <v>4112</v>
      </c>
      <c r="F235" s="326">
        <v>16</v>
      </c>
      <c r="G235" s="326">
        <v>162</v>
      </c>
      <c r="H235" s="324"/>
      <c r="I235" s="324" t="s">
        <v>4139</v>
      </c>
      <c r="J235" s="324"/>
    </row>
    <row r="236" spans="1:10" ht="21">
      <c r="A236" s="327" t="s">
        <v>4567</v>
      </c>
      <c r="B236" s="322" t="s">
        <v>4568</v>
      </c>
      <c r="C236" s="332">
        <v>18</v>
      </c>
      <c r="D236" s="322" t="s">
        <v>4562</v>
      </c>
      <c r="E236" s="322" t="s">
        <v>4112</v>
      </c>
      <c r="F236" s="328">
        <v>15</v>
      </c>
      <c r="G236" s="328">
        <v>225</v>
      </c>
      <c r="H236" s="322"/>
      <c r="I236" s="322" t="s">
        <v>4139</v>
      </c>
      <c r="J236" s="322"/>
    </row>
    <row r="237" spans="1:10" ht="30">
      <c r="A237" s="329" t="s">
        <v>4569</v>
      </c>
      <c r="B237" s="324" t="s">
        <v>4570</v>
      </c>
      <c r="C237" s="333">
        <v>5</v>
      </c>
      <c r="D237" s="324" t="s">
        <v>4562</v>
      </c>
      <c r="E237" s="324" t="s">
        <v>4112</v>
      </c>
      <c r="F237" s="326">
        <v>18</v>
      </c>
      <c r="G237" s="326">
        <v>71</v>
      </c>
      <c r="H237" s="324"/>
      <c r="I237" s="324" t="s">
        <v>4139</v>
      </c>
      <c r="J237" s="324"/>
    </row>
    <row r="238" spans="1:10">
      <c r="A238" s="323" t="s">
        <v>4571</v>
      </c>
      <c r="B238" s="322" t="s">
        <v>4572</v>
      </c>
      <c r="C238" s="332">
        <v>14</v>
      </c>
      <c r="D238" s="322" t="s">
        <v>4562</v>
      </c>
      <c r="E238" s="322" t="s">
        <v>4112</v>
      </c>
      <c r="F238" s="328">
        <v>16</v>
      </c>
      <c r="G238" s="328">
        <v>143</v>
      </c>
      <c r="H238" s="322"/>
      <c r="I238" s="322" t="s">
        <v>4139</v>
      </c>
      <c r="J238" s="322"/>
    </row>
    <row r="239" spans="1:10">
      <c r="A239" s="329" t="s">
        <v>4573</v>
      </c>
      <c r="B239" s="324" t="s">
        <v>4574</v>
      </c>
      <c r="C239" s="333">
        <v>7</v>
      </c>
      <c r="D239" s="324" t="s">
        <v>4562</v>
      </c>
      <c r="E239" s="324" t="s">
        <v>4112</v>
      </c>
      <c r="F239" s="326">
        <v>12</v>
      </c>
      <c r="G239" s="326">
        <v>45</v>
      </c>
      <c r="H239" s="324"/>
      <c r="I239" s="324" t="s">
        <v>4139</v>
      </c>
      <c r="J239" s="324"/>
    </row>
    <row r="240" spans="1:10" ht="21">
      <c r="A240" s="327" t="s">
        <v>4575</v>
      </c>
      <c r="B240" s="322" t="s">
        <v>4576</v>
      </c>
      <c r="C240" s="332">
        <v>20</v>
      </c>
      <c r="D240" s="322" t="s">
        <v>4562</v>
      </c>
      <c r="E240" s="322" t="s">
        <v>4112</v>
      </c>
      <c r="F240" s="328">
        <v>17</v>
      </c>
      <c r="G240" s="328">
        <v>262</v>
      </c>
      <c r="H240" s="322"/>
      <c r="I240" s="322" t="s">
        <v>4139</v>
      </c>
      <c r="J240" s="322"/>
    </row>
    <row r="241" spans="1:10">
      <c r="A241" s="325" t="s">
        <v>4577</v>
      </c>
      <c r="B241" s="324" t="s">
        <v>4578</v>
      </c>
      <c r="C241" s="333">
        <v>11</v>
      </c>
      <c r="D241" s="324" t="s">
        <v>4562</v>
      </c>
      <c r="E241" s="324" t="s">
        <v>4112</v>
      </c>
      <c r="F241" s="326">
        <v>17</v>
      </c>
      <c r="G241" s="326">
        <v>150</v>
      </c>
      <c r="H241" s="324"/>
      <c r="I241" s="324" t="s">
        <v>4139</v>
      </c>
      <c r="J241" s="324"/>
    </row>
    <row r="242" spans="1:10" ht="30">
      <c r="A242" s="323" t="s">
        <v>4579</v>
      </c>
      <c r="B242" s="322" t="s">
        <v>4580</v>
      </c>
      <c r="C242" s="332">
        <v>8</v>
      </c>
      <c r="D242" s="322" t="s">
        <v>4562</v>
      </c>
      <c r="E242" s="322" t="s">
        <v>4112</v>
      </c>
      <c r="F242" s="328">
        <v>16</v>
      </c>
      <c r="G242" s="328">
        <v>71</v>
      </c>
      <c r="H242" s="322"/>
      <c r="I242" s="322" t="s">
        <v>4139</v>
      </c>
      <c r="J242" s="322"/>
    </row>
    <row r="243" spans="1:10">
      <c r="A243" s="329" t="s">
        <v>290</v>
      </c>
      <c r="B243" s="324" t="s">
        <v>278</v>
      </c>
      <c r="C243" s="333">
        <v>2</v>
      </c>
      <c r="D243" s="324" t="s">
        <v>4129</v>
      </c>
      <c r="E243" s="324" t="s">
        <v>4112</v>
      </c>
      <c r="F243" s="326">
        <v>11</v>
      </c>
      <c r="G243" s="326">
        <v>27</v>
      </c>
      <c r="H243" s="324"/>
      <c r="I243" s="324" t="s">
        <v>4130</v>
      </c>
      <c r="J243" s="324"/>
    </row>
    <row r="244" spans="1:10">
      <c r="A244" s="323" t="s">
        <v>4581</v>
      </c>
      <c r="B244" s="322" t="s">
        <v>4582</v>
      </c>
      <c r="C244" s="332">
        <v>1</v>
      </c>
      <c r="D244" s="322" t="s">
        <v>4274</v>
      </c>
      <c r="E244" s="322" t="s">
        <v>4112</v>
      </c>
      <c r="F244" s="328">
        <v>11</v>
      </c>
      <c r="G244" s="328">
        <v>22</v>
      </c>
      <c r="H244" s="322"/>
      <c r="I244" s="322" t="s">
        <v>4214</v>
      </c>
      <c r="J244" s="322"/>
    </row>
    <row r="245" spans="1:10">
      <c r="A245" s="329" t="s">
        <v>4583</v>
      </c>
      <c r="B245" s="324" t="s">
        <v>4583</v>
      </c>
      <c r="C245" s="333">
        <v>1</v>
      </c>
      <c r="D245" s="324" t="s">
        <v>4584</v>
      </c>
      <c r="E245" s="324" t="s">
        <v>4112</v>
      </c>
      <c r="F245" s="326">
        <v>16</v>
      </c>
      <c r="G245" s="326">
        <v>26</v>
      </c>
      <c r="H245" s="324"/>
      <c r="I245" s="324" t="s">
        <v>4118</v>
      </c>
      <c r="J245" s="324"/>
    </row>
    <row r="246" spans="1:10">
      <c r="A246" s="327" t="s">
        <v>4585</v>
      </c>
      <c r="B246" s="322" t="s">
        <v>4586</v>
      </c>
      <c r="C246" s="332">
        <v>12</v>
      </c>
      <c r="D246" s="322" t="s">
        <v>4584</v>
      </c>
      <c r="E246" s="322" t="s">
        <v>4112</v>
      </c>
      <c r="F246" s="328">
        <v>21</v>
      </c>
      <c r="G246" s="328">
        <v>119</v>
      </c>
      <c r="H246" s="322"/>
      <c r="I246" s="322" t="s">
        <v>4118</v>
      </c>
      <c r="J246" s="322"/>
    </row>
    <row r="247" spans="1:10" ht="30">
      <c r="A247" s="329" t="s">
        <v>4587</v>
      </c>
      <c r="B247" s="324" t="s">
        <v>4588</v>
      </c>
      <c r="C247" s="333">
        <v>2</v>
      </c>
      <c r="D247" s="324" t="s">
        <v>4584</v>
      </c>
      <c r="E247" s="324" t="s">
        <v>4112</v>
      </c>
      <c r="F247" s="326">
        <v>18</v>
      </c>
      <c r="G247" s="326">
        <v>39</v>
      </c>
      <c r="H247" s="324"/>
      <c r="I247" s="324" t="s">
        <v>4118</v>
      </c>
      <c r="J247" s="324"/>
    </row>
    <row r="248" spans="1:10" ht="21">
      <c r="A248" s="327" t="s">
        <v>4589</v>
      </c>
      <c r="B248" s="322" t="s">
        <v>4590</v>
      </c>
      <c r="C248" s="332">
        <v>2</v>
      </c>
      <c r="D248" s="322" t="s">
        <v>4584</v>
      </c>
      <c r="E248" s="322" t="s">
        <v>4112</v>
      </c>
      <c r="F248" s="328">
        <v>16</v>
      </c>
      <c r="G248" s="328">
        <v>26</v>
      </c>
      <c r="H248" s="322"/>
      <c r="I248" s="322" t="s">
        <v>4118</v>
      </c>
      <c r="J248" s="322"/>
    </row>
    <row r="249" spans="1:10" ht="21">
      <c r="A249" s="325" t="s">
        <v>4591</v>
      </c>
      <c r="B249" s="324" t="s">
        <v>4592</v>
      </c>
      <c r="C249" s="333">
        <v>1</v>
      </c>
      <c r="D249" s="324" t="s">
        <v>4584</v>
      </c>
      <c r="E249" s="324" t="s">
        <v>4112</v>
      </c>
      <c r="F249" s="326">
        <v>14</v>
      </c>
      <c r="G249" s="326">
        <v>18</v>
      </c>
      <c r="H249" s="324"/>
      <c r="I249" s="324" t="s">
        <v>4118</v>
      </c>
      <c r="J249" s="324"/>
    </row>
    <row r="250" spans="1:10" ht="21">
      <c r="A250" s="327" t="s">
        <v>4593</v>
      </c>
      <c r="B250" s="322" t="s">
        <v>4594</v>
      </c>
      <c r="C250" s="332">
        <v>2</v>
      </c>
      <c r="D250" s="322" t="s">
        <v>4584</v>
      </c>
      <c r="E250" s="322" t="s">
        <v>4112</v>
      </c>
      <c r="F250" s="328">
        <v>14</v>
      </c>
      <c r="G250" s="328">
        <v>39</v>
      </c>
      <c r="H250" s="322"/>
      <c r="I250" s="322" t="s">
        <v>4118</v>
      </c>
      <c r="J250" s="322"/>
    </row>
    <row r="251" spans="1:10" ht="30">
      <c r="A251" s="329" t="s">
        <v>4595</v>
      </c>
      <c r="B251" s="324" t="s">
        <v>4596</v>
      </c>
      <c r="C251" s="333">
        <v>6</v>
      </c>
      <c r="D251" s="324" t="s">
        <v>4584</v>
      </c>
      <c r="E251" s="324" t="s">
        <v>4112</v>
      </c>
      <c r="F251" s="326">
        <v>20</v>
      </c>
      <c r="G251" s="326">
        <v>75</v>
      </c>
      <c r="H251" s="324"/>
      <c r="I251" s="324" t="s">
        <v>4118</v>
      </c>
      <c r="J251" s="324"/>
    </row>
    <row r="252" spans="1:10">
      <c r="A252" s="327" t="s">
        <v>4597</v>
      </c>
      <c r="B252" s="322" t="s">
        <v>4598</v>
      </c>
      <c r="C252" s="332">
        <v>2</v>
      </c>
      <c r="D252" s="322" t="s">
        <v>4584</v>
      </c>
      <c r="E252" s="322" t="s">
        <v>4112</v>
      </c>
      <c r="F252" s="328">
        <v>18</v>
      </c>
      <c r="G252" s="328">
        <v>26</v>
      </c>
      <c r="H252" s="322"/>
      <c r="I252" s="322" t="s">
        <v>4118</v>
      </c>
      <c r="J252" s="322"/>
    </row>
    <row r="253" spans="1:10">
      <c r="A253" s="329" t="s">
        <v>4599</v>
      </c>
      <c r="B253" s="324" t="s">
        <v>4599</v>
      </c>
      <c r="C253" s="333" t="s">
        <v>5644</v>
      </c>
      <c r="D253" s="324" t="s">
        <v>4202</v>
      </c>
      <c r="E253" s="324" t="s">
        <v>4112</v>
      </c>
      <c r="F253" s="326">
        <v>15</v>
      </c>
      <c r="G253" s="326">
        <v>11</v>
      </c>
      <c r="H253" s="324"/>
      <c r="I253" s="324" t="s">
        <v>4166</v>
      </c>
      <c r="J253" s="324"/>
    </row>
    <row r="254" spans="1:10">
      <c r="A254" s="327" t="s">
        <v>4600</v>
      </c>
      <c r="B254" s="322" t="s">
        <v>4600</v>
      </c>
      <c r="C254" s="332">
        <v>4</v>
      </c>
      <c r="D254" s="322" t="s">
        <v>4157</v>
      </c>
      <c r="E254" s="322" t="s">
        <v>4112</v>
      </c>
      <c r="F254" s="328">
        <v>14</v>
      </c>
      <c r="G254" s="328">
        <v>37</v>
      </c>
      <c r="H254" s="322" t="s">
        <v>4113</v>
      </c>
      <c r="I254" s="322" t="s">
        <v>4158</v>
      </c>
      <c r="J254" s="322"/>
    </row>
    <row r="255" spans="1:10">
      <c r="A255" s="325" t="s">
        <v>4601</v>
      </c>
      <c r="B255" s="324" t="s">
        <v>4601</v>
      </c>
      <c r="C255" s="333">
        <v>24</v>
      </c>
      <c r="D255" s="324" t="s">
        <v>4132</v>
      </c>
      <c r="E255" s="324" t="s">
        <v>4112</v>
      </c>
      <c r="F255" s="326">
        <v>21</v>
      </c>
      <c r="G255" s="326">
        <v>325</v>
      </c>
      <c r="H255" s="324" t="s">
        <v>4113</v>
      </c>
      <c r="I255" s="324" t="s">
        <v>4158</v>
      </c>
      <c r="J255" s="324"/>
    </row>
    <row r="256" spans="1:10" ht="21">
      <c r="A256" s="323" t="s">
        <v>4602</v>
      </c>
      <c r="B256" s="322" t="s">
        <v>4603</v>
      </c>
      <c r="C256" s="332">
        <v>5</v>
      </c>
      <c r="D256" s="322" t="s">
        <v>4202</v>
      </c>
      <c r="E256" s="322" t="s">
        <v>4133</v>
      </c>
      <c r="F256" s="328">
        <v>15</v>
      </c>
      <c r="G256" s="328">
        <v>57</v>
      </c>
      <c r="H256" s="322" t="s">
        <v>4113</v>
      </c>
      <c r="I256" s="322" t="s">
        <v>4151</v>
      </c>
      <c r="J256" s="322"/>
    </row>
    <row r="257" spans="1:10">
      <c r="A257" s="329" t="s">
        <v>4604</v>
      </c>
      <c r="B257" s="324" t="s">
        <v>4605</v>
      </c>
      <c r="C257" s="333" t="s">
        <v>5646</v>
      </c>
      <c r="D257" s="324" t="s">
        <v>4129</v>
      </c>
      <c r="E257" s="324" t="s">
        <v>4112</v>
      </c>
      <c r="F257" s="326">
        <v>13</v>
      </c>
      <c r="G257" s="326">
        <v>16</v>
      </c>
      <c r="H257" s="324"/>
      <c r="I257" s="324" t="s">
        <v>4130</v>
      </c>
      <c r="J257" s="324"/>
    </row>
    <row r="258" spans="1:10">
      <c r="A258" s="323" t="s">
        <v>4606</v>
      </c>
      <c r="B258" s="322" t="s">
        <v>4607</v>
      </c>
      <c r="C258" s="332">
        <v>11</v>
      </c>
      <c r="D258" s="322" t="s">
        <v>4210</v>
      </c>
      <c r="E258" s="322" t="s">
        <v>4133</v>
      </c>
      <c r="F258" s="328">
        <v>17</v>
      </c>
      <c r="G258" s="328">
        <v>200</v>
      </c>
      <c r="H258" s="322" t="s">
        <v>4113</v>
      </c>
      <c r="I258" s="322" t="s">
        <v>4118</v>
      </c>
      <c r="J258" s="322"/>
    </row>
    <row r="259" spans="1:10">
      <c r="A259" s="329" t="s">
        <v>4608</v>
      </c>
      <c r="B259" s="324" t="s">
        <v>4608</v>
      </c>
      <c r="C259" s="333">
        <v>12</v>
      </c>
      <c r="D259" s="324" t="s">
        <v>4138</v>
      </c>
      <c r="E259" s="324" t="s">
        <v>4112</v>
      </c>
      <c r="F259" s="326">
        <v>9</v>
      </c>
      <c r="G259" s="326">
        <v>63</v>
      </c>
      <c r="H259" s="324" t="s">
        <v>4113</v>
      </c>
      <c r="I259" s="324" t="s">
        <v>4130</v>
      </c>
      <c r="J259" s="324"/>
    </row>
    <row r="260" spans="1:10">
      <c r="A260" s="327" t="s">
        <v>4609</v>
      </c>
      <c r="B260" s="322" t="s">
        <v>4610</v>
      </c>
      <c r="C260" s="332">
        <v>10</v>
      </c>
      <c r="D260" s="322" t="s">
        <v>4611</v>
      </c>
      <c r="E260" s="322" t="s">
        <v>4112</v>
      </c>
      <c r="F260" s="328">
        <v>19</v>
      </c>
      <c r="G260" s="328">
        <v>127</v>
      </c>
      <c r="H260" s="322"/>
      <c r="I260" s="322" t="s">
        <v>4264</v>
      </c>
      <c r="J260" s="322"/>
    </row>
    <row r="261" spans="1:10">
      <c r="A261" s="325" t="s">
        <v>4612</v>
      </c>
      <c r="B261" s="324" t="s">
        <v>4613</v>
      </c>
      <c r="C261" s="333">
        <v>10</v>
      </c>
      <c r="D261" s="324" t="s">
        <v>4611</v>
      </c>
      <c r="E261" s="324" t="s">
        <v>4112</v>
      </c>
      <c r="F261" s="326">
        <v>19</v>
      </c>
      <c r="G261" s="326">
        <v>127</v>
      </c>
      <c r="H261" s="324"/>
      <c r="I261" s="324" t="s">
        <v>4264</v>
      </c>
      <c r="J261" s="324"/>
    </row>
    <row r="262" spans="1:10">
      <c r="A262" s="327" t="s">
        <v>4614</v>
      </c>
      <c r="B262" s="322" t="s">
        <v>4615</v>
      </c>
      <c r="C262" s="332">
        <v>10</v>
      </c>
      <c r="D262" s="322" t="s">
        <v>4611</v>
      </c>
      <c r="E262" s="322" t="s">
        <v>4112</v>
      </c>
      <c r="F262" s="328">
        <v>19</v>
      </c>
      <c r="G262" s="328">
        <v>127</v>
      </c>
      <c r="H262" s="322"/>
      <c r="I262" s="322" t="s">
        <v>4264</v>
      </c>
      <c r="J262" s="322"/>
    </row>
    <row r="263" spans="1:10" ht="21">
      <c r="A263" s="325" t="s">
        <v>4616</v>
      </c>
      <c r="B263" s="324" t="s">
        <v>4617</v>
      </c>
      <c r="C263" s="333">
        <v>10</v>
      </c>
      <c r="D263" s="324" t="s">
        <v>4611</v>
      </c>
      <c r="E263" s="324" t="s">
        <v>4112</v>
      </c>
      <c r="F263" s="326">
        <v>19</v>
      </c>
      <c r="G263" s="326">
        <v>127</v>
      </c>
      <c r="H263" s="324"/>
      <c r="I263" s="324" t="s">
        <v>4264</v>
      </c>
      <c r="J263" s="324"/>
    </row>
    <row r="264" spans="1:10">
      <c r="A264" s="323" t="s">
        <v>4618</v>
      </c>
      <c r="B264" s="322" t="s">
        <v>4619</v>
      </c>
      <c r="C264" s="332" t="s">
        <v>5644</v>
      </c>
      <c r="D264" s="322" t="s">
        <v>4149</v>
      </c>
      <c r="E264" s="322" t="s">
        <v>4133</v>
      </c>
      <c r="F264" s="328">
        <v>10</v>
      </c>
      <c r="G264" s="328">
        <v>13</v>
      </c>
      <c r="H264" s="322"/>
      <c r="I264" s="322" t="s">
        <v>4151</v>
      </c>
      <c r="J264" s="322"/>
    </row>
    <row r="265" spans="1:10">
      <c r="A265" s="329" t="s">
        <v>4620</v>
      </c>
      <c r="B265" s="324" t="s">
        <v>4621</v>
      </c>
      <c r="C265" s="333">
        <v>2</v>
      </c>
      <c r="D265" s="324" t="s">
        <v>4149</v>
      </c>
      <c r="E265" s="324" t="s">
        <v>4170</v>
      </c>
      <c r="F265" s="326">
        <v>14</v>
      </c>
      <c r="G265" s="326">
        <v>42</v>
      </c>
      <c r="H265" s="324"/>
      <c r="I265" s="324" t="s">
        <v>4151</v>
      </c>
      <c r="J265" s="324"/>
    </row>
    <row r="266" spans="1:10">
      <c r="A266" s="323" t="s">
        <v>4622</v>
      </c>
      <c r="B266" s="322" t="s">
        <v>4623</v>
      </c>
      <c r="C266" s="332">
        <v>5</v>
      </c>
      <c r="D266" s="322" t="s">
        <v>4210</v>
      </c>
      <c r="E266" s="322" t="s">
        <v>4133</v>
      </c>
      <c r="F266" s="328">
        <v>15</v>
      </c>
      <c r="G266" s="328">
        <v>90</v>
      </c>
      <c r="H266" s="322" t="s">
        <v>4113</v>
      </c>
      <c r="I266" s="322" t="s">
        <v>4214</v>
      </c>
      <c r="J266" s="322"/>
    </row>
    <row r="267" spans="1:10" ht="21">
      <c r="A267" s="325" t="s">
        <v>4624</v>
      </c>
      <c r="B267" s="324" t="s">
        <v>4625</v>
      </c>
      <c r="C267" s="333">
        <v>7</v>
      </c>
      <c r="D267" s="324" t="s">
        <v>4210</v>
      </c>
      <c r="E267" s="324" t="s">
        <v>4112</v>
      </c>
      <c r="F267" s="326">
        <v>18</v>
      </c>
      <c r="G267" s="326">
        <v>117</v>
      </c>
      <c r="H267" s="324" t="s">
        <v>4113</v>
      </c>
      <c r="I267" s="324" t="s">
        <v>4214</v>
      </c>
      <c r="J267" s="324"/>
    </row>
    <row r="268" spans="1:10">
      <c r="A268" s="323" t="s">
        <v>4626</v>
      </c>
      <c r="B268" s="322" t="s">
        <v>4627</v>
      </c>
      <c r="C268" s="332">
        <v>5</v>
      </c>
      <c r="D268" s="322" t="s">
        <v>4210</v>
      </c>
      <c r="E268" s="322" t="s">
        <v>4133</v>
      </c>
      <c r="F268" s="328">
        <v>14</v>
      </c>
      <c r="G268" s="328">
        <v>114</v>
      </c>
      <c r="H268" s="322" t="s">
        <v>4134</v>
      </c>
      <c r="I268" s="322" t="s">
        <v>4214</v>
      </c>
      <c r="J268" s="322"/>
    </row>
    <row r="269" spans="1:10" ht="21">
      <c r="A269" s="325" t="s">
        <v>4628</v>
      </c>
      <c r="B269" s="324" t="s">
        <v>4629</v>
      </c>
      <c r="C269" s="333">
        <v>7</v>
      </c>
      <c r="D269" s="324" t="s">
        <v>4210</v>
      </c>
      <c r="E269" s="324" t="s">
        <v>4112</v>
      </c>
      <c r="F269" s="326">
        <v>18</v>
      </c>
      <c r="G269" s="326">
        <v>127</v>
      </c>
      <c r="H269" s="324" t="s">
        <v>4134</v>
      </c>
      <c r="I269" s="324" t="s">
        <v>4214</v>
      </c>
      <c r="J269" s="324"/>
    </row>
    <row r="270" spans="1:10" ht="30">
      <c r="A270" s="323" t="s">
        <v>4630</v>
      </c>
      <c r="B270" s="322" t="s">
        <v>4631</v>
      </c>
      <c r="C270" s="332">
        <v>5</v>
      </c>
      <c r="D270" s="322" t="s">
        <v>4210</v>
      </c>
      <c r="E270" s="322" t="s">
        <v>4133</v>
      </c>
      <c r="F270" s="328">
        <v>17</v>
      </c>
      <c r="G270" s="328">
        <v>126</v>
      </c>
      <c r="H270" s="322"/>
      <c r="I270" s="322" t="s">
        <v>4214</v>
      </c>
      <c r="J270" s="322"/>
    </row>
    <row r="271" spans="1:10" ht="21">
      <c r="A271" s="325" t="s">
        <v>4632</v>
      </c>
      <c r="B271" s="324" t="s">
        <v>4633</v>
      </c>
      <c r="C271" s="333">
        <v>7</v>
      </c>
      <c r="D271" s="324" t="s">
        <v>4210</v>
      </c>
      <c r="E271" s="324" t="s">
        <v>4112</v>
      </c>
      <c r="F271" s="326">
        <v>18</v>
      </c>
      <c r="G271" s="326">
        <v>127</v>
      </c>
      <c r="H271" s="324"/>
      <c r="I271" s="324" t="s">
        <v>4214</v>
      </c>
      <c r="J271" s="324"/>
    </row>
    <row r="272" spans="1:10">
      <c r="A272" s="323" t="s">
        <v>4634</v>
      </c>
      <c r="B272" s="322" t="s">
        <v>4635</v>
      </c>
      <c r="C272" s="332">
        <v>5</v>
      </c>
      <c r="D272" s="322" t="s">
        <v>4210</v>
      </c>
      <c r="E272" s="322" t="s">
        <v>4133</v>
      </c>
      <c r="F272" s="328">
        <v>13</v>
      </c>
      <c r="G272" s="328">
        <v>102</v>
      </c>
      <c r="H272" s="322"/>
      <c r="I272" s="322" t="s">
        <v>4214</v>
      </c>
      <c r="J272" s="322"/>
    </row>
    <row r="273" spans="1:10" ht="21">
      <c r="A273" s="325" t="s">
        <v>4636</v>
      </c>
      <c r="B273" s="324" t="s">
        <v>4637</v>
      </c>
      <c r="C273" s="333">
        <v>7</v>
      </c>
      <c r="D273" s="324" t="s">
        <v>4210</v>
      </c>
      <c r="E273" s="324" t="s">
        <v>4112</v>
      </c>
      <c r="F273" s="326">
        <v>18</v>
      </c>
      <c r="G273" s="326">
        <v>123</v>
      </c>
      <c r="H273" s="324"/>
      <c r="I273" s="324" t="s">
        <v>4214</v>
      </c>
      <c r="J273" s="324"/>
    </row>
    <row r="274" spans="1:10">
      <c r="A274" s="323" t="s">
        <v>761</v>
      </c>
      <c r="B274" s="322" t="s">
        <v>4638</v>
      </c>
      <c r="C274" s="332">
        <v>4</v>
      </c>
      <c r="D274" s="322" t="s">
        <v>4149</v>
      </c>
      <c r="E274" s="322" t="s">
        <v>4170</v>
      </c>
      <c r="F274" s="328">
        <v>12</v>
      </c>
      <c r="G274" s="328">
        <v>76</v>
      </c>
      <c r="H274" s="322"/>
      <c r="I274" s="322" t="s">
        <v>4151</v>
      </c>
      <c r="J274" s="322"/>
    </row>
    <row r="275" spans="1:10">
      <c r="A275" s="329" t="s">
        <v>4639</v>
      </c>
      <c r="B275" s="324" t="s">
        <v>4639</v>
      </c>
      <c r="C275" s="333" t="s">
        <v>5644</v>
      </c>
      <c r="D275" s="324" t="s">
        <v>4263</v>
      </c>
      <c r="E275" s="324" t="s">
        <v>4112</v>
      </c>
      <c r="F275" s="326">
        <v>10</v>
      </c>
      <c r="G275" s="326">
        <v>7</v>
      </c>
      <c r="H275" s="324"/>
      <c r="I275" s="324" t="s">
        <v>4214</v>
      </c>
      <c r="J275" s="324"/>
    </row>
    <row r="276" spans="1:10">
      <c r="A276" s="323" t="s">
        <v>4640</v>
      </c>
      <c r="B276" s="322" t="s">
        <v>4641</v>
      </c>
      <c r="C276" s="332">
        <v>23</v>
      </c>
      <c r="D276" s="322" t="s">
        <v>4642</v>
      </c>
      <c r="E276" s="322" t="s">
        <v>4170</v>
      </c>
      <c r="F276" s="328">
        <v>22</v>
      </c>
      <c r="G276" s="328">
        <v>313</v>
      </c>
      <c r="H276" s="322" t="s">
        <v>4473</v>
      </c>
      <c r="I276" s="322" t="s">
        <v>4460</v>
      </c>
      <c r="J276" s="322" t="s">
        <v>4135</v>
      </c>
    </row>
    <row r="277" spans="1:10">
      <c r="A277" s="329" t="s">
        <v>4643</v>
      </c>
      <c r="B277" s="324" t="s">
        <v>4644</v>
      </c>
      <c r="C277" s="333">
        <v>5</v>
      </c>
      <c r="D277" s="324" t="s">
        <v>4129</v>
      </c>
      <c r="E277" s="324" t="s">
        <v>4112</v>
      </c>
      <c r="F277" s="326">
        <v>12</v>
      </c>
      <c r="G277" s="326">
        <v>40</v>
      </c>
      <c r="H277" s="324"/>
      <c r="I277" s="324" t="s">
        <v>4130</v>
      </c>
      <c r="J277" s="324"/>
    </row>
    <row r="278" spans="1:10">
      <c r="A278" s="323" t="s">
        <v>4645</v>
      </c>
      <c r="B278" s="322" t="s">
        <v>4646</v>
      </c>
      <c r="C278" s="332">
        <v>5</v>
      </c>
      <c r="D278" s="322" t="s">
        <v>4142</v>
      </c>
      <c r="E278" s="322" t="s">
        <v>4133</v>
      </c>
      <c r="F278" s="328">
        <v>20</v>
      </c>
      <c r="G278" s="328">
        <v>93</v>
      </c>
      <c r="H278" s="322"/>
      <c r="I278" s="322" t="s">
        <v>4139</v>
      </c>
      <c r="J278" s="322"/>
    </row>
    <row r="279" spans="1:10">
      <c r="A279" s="329" t="s">
        <v>4647</v>
      </c>
      <c r="B279" s="324" t="s">
        <v>4648</v>
      </c>
      <c r="C279" s="333">
        <v>3</v>
      </c>
      <c r="D279" s="324" t="s">
        <v>4149</v>
      </c>
      <c r="E279" s="324" t="s">
        <v>4170</v>
      </c>
      <c r="F279" s="326">
        <v>12</v>
      </c>
      <c r="G279" s="326">
        <v>90</v>
      </c>
      <c r="H279" s="324" t="s">
        <v>4134</v>
      </c>
      <c r="I279" s="324" t="s">
        <v>4151</v>
      </c>
      <c r="J279" s="324"/>
    </row>
    <row r="280" spans="1:10">
      <c r="A280" s="323" t="s">
        <v>4649</v>
      </c>
      <c r="B280" s="322" t="s">
        <v>4650</v>
      </c>
      <c r="C280" s="332" t="s">
        <v>5644</v>
      </c>
      <c r="D280" s="322" t="s">
        <v>4202</v>
      </c>
      <c r="E280" s="322" t="s">
        <v>4150</v>
      </c>
      <c r="F280" s="328">
        <v>17</v>
      </c>
      <c r="G280" s="328">
        <v>17</v>
      </c>
      <c r="H280" s="322" t="s">
        <v>4113</v>
      </c>
      <c r="I280" s="322" t="s">
        <v>4151</v>
      </c>
      <c r="J280" s="322"/>
    </row>
    <row r="281" spans="1:10">
      <c r="A281" s="329" t="s">
        <v>4651</v>
      </c>
      <c r="B281" s="324" t="s">
        <v>4652</v>
      </c>
      <c r="C281" s="333">
        <v>1</v>
      </c>
      <c r="D281" s="324" t="s">
        <v>4188</v>
      </c>
      <c r="E281" s="324" t="s">
        <v>4112</v>
      </c>
      <c r="F281" s="326">
        <v>14</v>
      </c>
      <c r="G281" s="326">
        <v>27</v>
      </c>
      <c r="H281" s="324"/>
      <c r="I281" s="324" t="s">
        <v>4214</v>
      </c>
      <c r="J281" s="324"/>
    </row>
    <row r="282" spans="1:10">
      <c r="A282" s="323" t="s">
        <v>4653</v>
      </c>
      <c r="B282" s="322" t="s">
        <v>4654</v>
      </c>
      <c r="C282" s="332">
        <v>1</v>
      </c>
      <c r="D282" s="322" t="s">
        <v>4202</v>
      </c>
      <c r="E282" s="322" t="s">
        <v>4112</v>
      </c>
      <c r="F282" s="328">
        <v>11</v>
      </c>
      <c r="G282" s="328">
        <v>36</v>
      </c>
      <c r="H282" s="322"/>
      <c r="I282" s="322" t="s">
        <v>4158</v>
      </c>
      <c r="J282" s="322"/>
    </row>
    <row r="283" spans="1:10">
      <c r="A283" s="329" t="s">
        <v>4655</v>
      </c>
      <c r="B283" s="324" t="s">
        <v>4656</v>
      </c>
      <c r="C283" s="333">
        <v>12</v>
      </c>
      <c r="D283" s="324" t="s">
        <v>4117</v>
      </c>
      <c r="E283" s="324" t="s">
        <v>4112</v>
      </c>
      <c r="F283" s="326">
        <v>18</v>
      </c>
      <c r="G283" s="326">
        <v>153</v>
      </c>
      <c r="H283" s="324" t="s">
        <v>4113</v>
      </c>
      <c r="I283" s="324" t="s">
        <v>4118</v>
      </c>
      <c r="J283" s="324"/>
    </row>
    <row r="284" spans="1:10">
      <c r="A284" s="327" t="s">
        <v>4657</v>
      </c>
      <c r="B284" s="322" t="s">
        <v>4658</v>
      </c>
      <c r="C284" s="332">
        <v>3</v>
      </c>
      <c r="D284" s="322" t="s">
        <v>4210</v>
      </c>
      <c r="E284" s="322" t="s">
        <v>4133</v>
      </c>
      <c r="F284" s="328">
        <v>16</v>
      </c>
      <c r="G284" s="328">
        <v>52</v>
      </c>
      <c r="H284" s="322"/>
      <c r="I284" s="322" t="s">
        <v>4151</v>
      </c>
      <c r="J284" s="322"/>
    </row>
    <row r="285" spans="1:10">
      <c r="A285" s="329" t="s">
        <v>4659</v>
      </c>
      <c r="B285" s="324" t="s">
        <v>4660</v>
      </c>
      <c r="C285" s="333">
        <v>1</v>
      </c>
      <c r="D285" s="324" t="s">
        <v>4129</v>
      </c>
      <c r="E285" s="324" t="s">
        <v>4112</v>
      </c>
      <c r="F285" s="326">
        <v>12</v>
      </c>
      <c r="G285" s="326">
        <v>27</v>
      </c>
      <c r="H285" s="324"/>
      <c r="I285" s="324" t="s">
        <v>4130</v>
      </c>
      <c r="J285" s="324"/>
    </row>
    <row r="286" spans="1:10">
      <c r="A286" s="323" t="s">
        <v>4661</v>
      </c>
      <c r="B286" s="322" t="s">
        <v>4662</v>
      </c>
      <c r="C286" s="332" t="s">
        <v>5644</v>
      </c>
      <c r="D286" s="322" t="s">
        <v>4274</v>
      </c>
      <c r="E286" s="322" t="s">
        <v>4175</v>
      </c>
      <c r="F286" s="328">
        <v>15</v>
      </c>
      <c r="G286" s="328">
        <v>2</v>
      </c>
      <c r="H286" s="322" t="s">
        <v>4113</v>
      </c>
      <c r="I286" s="322" t="s">
        <v>4114</v>
      </c>
      <c r="J286" s="322"/>
    </row>
    <row r="287" spans="1:10">
      <c r="A287" s="325" t="s">
        <v>4663</v>
      </c>
      <c r="B287" s="324" t="s">
        <v>4664</v>
      </c>
      <c r="C287" s="333">
        <v>1</v>
      </c>
      <c r="D287" s="324" t="s">
        <v>4132</v>
      </c>
      <c r="E287" s="324" t="s">
        <v>4150</v>
      </c>
      <c r="F287" s="326">
        <v>16</v>
      </c>
      <c r="G287" s="326">
        <v>13</v>
      </c>
      <c r="H287" s="324"/>
      <c r="I287" s="324" t="s">
        <v>4158</v>
      </c>
      <c r="J287" s="324"/>
    </row>
    <row r="288" spans="1:10">
      <c r="A288" s="323" t="s">
        <v>4665</v>
      </c>
      <c r="B288" s="322" t="s">
        <v>4665</v>
      </c>
      <c r="C288" s="332">
        <v>2</v>
      </c>
      <c r="D288" s="322" t="s">
        <v>4142</v>
      </c>
      <c r="E288" s="322" t="s">
        <v>4112</v>
      </c>
      <c r="F288" s="328">
        <v>13</v>
      </c>
      <c r="G288" s="328">
        <v>44</v>
      </c>
      <c r="H288" s="322"/>
      <c r="I288" s="322" t="s">
        <v>4139</v>
      </c>
      <c r="J288" s="322"/>
    </row>
    <row r="289" spans="1:10">
      <c r="A289" s="329" t="s">
        <v>4666</v>
      </c>
      <c r="B289" s="324" t="s">
        <v>4666</v>
      </c>
      <c r="C289" s="333">
        <v>4</v>
      </c>
      <c r="D289" s="324" t="s">
        <v>2586</v>
      </c>
      <c r="E289" s="324" t="s">
        <v>4133</v>
      </c>
      <c r="F289" s="326">
        <v>12</v>
      </c>
      <c r="G289" s="326">
        <v>85</v>
      </c>
      <c r="H289" s="324"/>
      <c r="I289" s="324" t="s">
        <v>4158</v>
      </c>
      <c r="J289" s="324"/>
    </row>
    <row r="290" spans="1:10">
      <c r="A290" s="323" t="s">
        <v>4667</v>
      </c>
      <c r="B290" s="322" t="s">
        <v>4668</v>
      </c>
      <c r="C290" s="332">
        <v>9</v>
      </c>
      <c r="D290" s="322" t="s">
        <v>4129</v>
      </c>
      <c r="E290" s="322" t="s">
        <v>4112</v>
      </c>
      <c r="F290" s="328">
        <v>12</v>
      </c>
      <c r="G290" s="328">
        <v>66</v>
      </c>
      <c r="H290" s="322"/>
      <c r="I290" s="322" t="s">
        <v>4130</v>
      </c>
      <c r="J290" s="322"/>
    </row>
    <row r="291" spans="1:10">
      <c r="A291" s="329" t="s">
        <v>4669</v>
      </c>
      <c r="B291" s="324" t="s">
        <v>4670</v>
      </c>
      <c r="C291" s="333">
        <v>0</v>
      </c>
      <c r="D291" s="324" t="s">
        <v>4129</v>
      </c>
      <c r="E291" s="324" t="s">
        <v>4112</v>
      </c>
      <c r="F291" s="326">
        <v>14</v>
      </c>
      <c r="G291" s="326">
        <v>11</v>
      </c>
      <c r="H291" s="324"/>
      <c r="I291" s="324" t="s">
        <v>4130</v>
      </c>
      <c r="J291" s="324"/>
    </row>
    <row r="292" spans="1:10">
      <c r="A292" s="323" t="s">
        <v>4671</v>
      </c>
      <c r="B292" s="322" t="s">
        <v>4672</v>
      </c>
      <c r="C292" s="332">
        <v>0</v>
      </c>
      <c r="D292" s="322" t="s">
        <v>4129</v>
      </c>
      <c r="E292" s="322" t="s">
        <v>4112</v>
      </c>
      <c r="F292" s="328">
        <v>14</v>
      </c>
      <c r="G292" s="328">
        <v>16</v>
      </c>
      <c r="H292" s="322"/>
      <c r="I292" s="322" t="s">
        <v>4130</v>
      </c>
      <c r="J292" s="322"/>
    </row>
    <row r="293" spans="1:10">
      <c r="A293" s="329" t="s">
        <v>4673</v>
      </c>
      <c r="B293" s="324" t="s">
        <v>4674</v>
      </c>
      <c r="C293" s="333">
        <v>0</v>
      </c>
      <c r="D293" s="324" t="s">
        <v>4129</v>
      </c>
      <c r="E293" s="324" t="s">
        <v>4112</v>
      </c>
      <c r="F293" s="326">
        <v>14</v>
      </c>
      <c r="G293" s="326">
        <v>22</v>
      </c>
      <c r="H293" s="324"/>
      <c r="I293" s="324" t="s">
        <v>4130</v>
      </c>
      <c r="J293" s="324"/>
    </row>
    <row r="294" spans="1:10">
      <c r="A294" s="323" t="s">
        <v>4675</v>
      </c>
      <c r="B294" s="322" t="s">
        <v>4676</v>
      </c>
      <c r="C294" s="332">
        <v>0</v>
      </c>
      <c r="D294" s="322" t="s">
        <v>4129</v>
      </c>
      <c r="E294" s="322" t="s">
        <v>4112</v>
      </c>
      <c r="F294" s="328">
        <v>14</v>
      </c>
      <c r="G294" s="328">
        <v>27</v>
      </c>
      <c r="H294" s="322"/>
      <c r="I294" s="322" t="s">
        <v>4130</v>
      </c>
      <c r="J294" s="322"/>
    </row>
    <row r="295" spans="1:10">
      <c r="A295" s="329" t="s">
        <v>4677</v>
      </c>
      <c r="B295" s="324" t="s">
        <v>4678</v>
      </c>
      <c r="C295" s="333">
        <v>0</v>
      </c>
      <c r="D295" s="324" t="s">
        <v>4129</v>
      </c>
      <c r="E295" s="324" t="s">
        <v>4112</v>
      </c>
      <c r="F295" s="326">
        <v>14</v>
      </c>
      <c r="G295" s="326">
        <v>33</v>
      </c>
      <c r="H295" s="324"/>
      <c r="I295" s="324" t="s">
        <v>4130</v>
      </c>
      <c r="J295" s="324"/>
    </row>
    <row r="296" spans="1:10">
      <c r="A296" s="323" t="s">
        <v>4679</v>
      </c>
      <c r="B296" s="322" t="s">
        <v>4680</v>
      </c>
      <c r="C296" s="332">
        <v>0</v>
      </c>
      <c r="D296" s="322" t="s">
        <v>4129</v>
      </c>
      <c r="E296" s="322" t="s">
        <v>4112</v>
      </c>
      <c r="F296" s="328">
        <v>14</v>
      </c>
      <c r="G296" s="328">
        <v>38</v>
      </c>
      <c r="H296" s="322"/>
      <c r="I296" s="322" t="s">
        <v>4130</v>
      </c>
      <c r="J296" s="322"/>
    </row>
    <row r="297" spans="1:10" ht="30">
      <c r="A297" s="329" t="s">
        <v>4681</v>
      </c>
      <c r="B297" s="324" t="s">
        <v>4682</v>
      </c>
      <c r="C297" s="333">
        <v>3</v>
      </c>
      <c r="D297" s="324" t="s">
        <v>4129</v>
      </c>
      <c r="E297" s="324" t="s">
        <v>4112</v>
      </c>
      <c r="F297" s="326">
        <v>16</v>
      </c>
      <c r="G297" s="326">
        <v>60</v>
      </c>
      <c r="H297" s="324"/>
      <c r="I297" s="324" t="s">
        <v>4130</v>
      </c>
      <c r="J297" s="324"/>
    </row>
    <row r="298" spans="1:10" ht="21">
      <c r="A298" s="323" t="s">
        <v>4683</v>
      </c>
      <c r="B298" s="322" t="s">
        <v>4684</v>
      </c>
      <c r="C298" s="332">
        <v>2</v>
      </c>
      <c r="D298" s="322" t="s">
        <v>4129</v>
      </c>
      <c r="E298" s="322" t="s">
        <v>4112</v>
      </c>
      <c r="F298" s="328">
        <v>13</v>
      </c>
      <c r="G298" s="328">
        <v>33</v>
      </c>
      <c r="H298" s="322"/>
      <c r="I298" s="322" t="s">
        <v>4203</v>
      </c>
      <c r="J298" s="322"/>
    </row>
    <row r="299" spans="1:10">
      <c r="A299" s="329" t="s">
        <v>4685</v>
      </c>
      <c r="B299" s="324" t="s">
        <v>4686</v>
      </c>
      <c r="C299" s="333">
        <v>4</v>
      </c>
      <c r="D299" s="324" t="s">
        <v>4138</v>
      </c>
      <c r="E299" s="324" t="s">
        <v>4112</v>
      </c>
      <c r="F299" s="326">
        <v>11</v>
      </c>
      <c r="G299" s="326">
        <v>45</v>
      </c>
      <c r="H299" s="324" t="s">
        <v>4113</v>
      </c>
      <c r="I299" s="324" t="s">
        <v>4130</v>
      </c>
      <c r="J299" s="324"/>
    </row>
    <row r="300" spans="1:10">
      <c r="A300" s="323" t="s">
        <v>4687</v>
      </c>
      <c r="B300" s="322" t="s">
        <v>4688</v>
      </c>
      <c r="C300" s="332">
        <v>2</v>
      </c>
      <c r="D300" s="322" t="s">
        <v>4263</v>
      </c>
      <c r="E300" s="322" t="s">
        <v>4112</v>
      </c>
      <c r="F300" s="328">
        <v>15</v>
      </c>
      <c r="G300" s="328">
        <v>27</v>
      </c>
      <c r="H300" s="322"/>
      <c r="I300" s="322" t="s">
        <v>4158</v>
      </c>
      <c r="J300" s="322"/>
    </row>
    <row r="301" spans="1:10">
      <c r="A301" s="329" t="s">
        <v>4689</v>
      </c>
      <c r="B301" s="324" t="s">
        <v>4690</v>
      </c>
      <c r="C301" s="333">
        <v>0</v>
      </c>
      <c r="D301" s="324" t="s">
        <v>4149</v>
      </c>
      <c r="E301" s="324" t="s">
        <v>4175</v>
      </c>
      <c r="F301" s="326">
        <v>13</v>
      </c>
      <c r="G301" s="326">
        <v>1</v>
      </c>
      <c r="H301" s="324" t="s">
        <v>4113</v>
      </c>
      <c r="I301" s="324" t="s">
        <v>4151</v>
      </c>
      <c r="J301" s="324"/>
    </row>
    <row r="302" spans="1:10">
      <c r="A302" s="323" t="s">
        <v>4691</v>
      </c>
      <c r="B302" s="322" t="s">
        <v>4692</v>
      </c>
      <c r="C302" s="332" t="s">
        <v>5645</v>
      </c>
      <c r="D302" s="322" t="s">
        <v>4149</v>
      </c>
      <c r="E302" s="322" t="s">
        <v>4150</v>
      </c>
      <c r="F302" s="328">
        <v>12</v>
      </c>
      <c r="G302" s="328">
        <v>7</v>
      </c>
      <c r="H302" s="322" t="s">
        <v>4113</v>
      </c>
      <c r="I302" s="322" t="s">
        <v>4151</v>
      </c>
      <c r="J302" s="322"/>
    </row>
    <row r="303" spans="1:10">
      <c r="A303" s="329" t="s">
        <v>4693</v>
      </c>
      <c r="B303" s="324" t="s">
        <v>4694</v>
      </c>
      <c r="C303" s="333" t="s">
        <v>5645</v>
      </c>
      <c r="D303" s="324" t="s">
        <v>4274</v>
      </c>
      <c r="E303" s="324" t="s">
        <v>4175</v>
      </c>
      <c r="F303" s="326">
        <v>14</v>
      </c>
      <c r="G303" s="326">
        <v>10</v>
      </c>
      <c r="H303" s="324" t="s">
        <v>4113</v>
      </c>
      <c r="I303" s="324" t="s">
        <v>4214</v>
      </c>
      <c r="J303" s="324"/>
    </row>
    <row r="304" spans="1:10">
      <c r="A304" s="327" t="s">
        <v>4695</v>
      </c>
      <c r="B304" s="322" t="s">
        <v>4696</v>
      </c>
      <c r="C304" s="332" t="s">
        <v>5646</v>
      </c>
      <c r="D304" s="322" t="s">
        <v>4697</v>
      </c>
      <c r="E304" s="322" t="s">
        <v>4112</v>
      </c>
      <c r="F304" s="328">
        <v>14</v>
      </c>
      <c r="G304" s="328">
        <v>19</v>
      </c>
      <c r="H304" s="322"/>
      <c r="I304" s="322" t="s">
        <v>4130</v>
      </c>
      <c r="J304" s="322"/>
    </row>
    <row r="305" spans="1:10">
      <c r="A305" s="329" t="s">
        <v>4698</v>
      </c>
      <c r="B305" s="324" t="s">
        <v>4699</v>
      </c>
      <c r="C305" s="333">
        <v>2</v>
      </c>
      <c r="D305" s="324" t="s">
        <v>4138</v>
      </c>
      <c r="E305" s="324" t="s">
        <v>4175</v>
      </c>
      <c r="F305" s="326">
        <v>19</v>
      </c>
      <c r="G305" s="326">
        <v>22</v>
      </c>
      <c r="H305" s="324" t="s">
        <v>4113</v>
      </c>
      <c r="I305" s="324" t="s">
        <v>4158</v>
      </c>
      <c r="J305" s="324"/>
    </row>
    <row r="306" spans="1:10" ht="30">
      <c r="A306" s="323" t="s">
        <v>4700</v>
      </c>
      <c r="B306" s="322" t="s">
        <v>4701</v>
      </c>
      <c r="C306" s="332">
        <v>1</v>
      </c>
      <c r="D306" s="322" t="s">
        <v>4263</v>
      </c>
      <c r="E306" s="322" t="s">
        <v>4112</v>
      </c>
      <c r="F306" s="328">
        <v>12</v>
      </c>
      <c r="G306" s="328">
        <v>32</v>
      </c>
      <c r="H306" s="322"/>
      <c r="I306" s="322" t="s">
        <v>4139</v>
      </c>
      <c r="J306" s="322"/>
    </row>
    <row r="307" spans="1:10">
      <c r="A307" s="329" t="s">
        <v>4702</v>
      </c>
      <c r="B307" s="324" t="s">
        <v>4703</v>
      </c>
      <c r="C307" s="333">
        <v>7</v>
      </c>
      <c r="D307" s="324" t="s">
        <v>4132</v>
      </c>
      <c r="E307" s="324" t="s">
        <v>4112</v>
      </c>
      <c r="F307" s="326">
        <v>15</v>
      </c>
      <c r="G307" s="326">
        <v>71</v>
      </c>
      <c r="H307" s="324"/>
      <c r="I307" s="324" t="s">
        <v>4118</v>
      </c>
      <c r="J307" s="324"/>
    </row>
    <row r="308" spans="1:10">
      <c r="A308" s="327" t="s">
        <v>4704</v>
      </c>
      <c r="B308" s="322" t="s">
        <v>4705</v>
      </c>
      <c r="C308" s="332">
        <v>8</v>
      </c>
      <c r="D308" s="322" t="s">
        <v>4188</v>
      </c>
      <c r="E308" s="322" t="s">
        <v>4133</v>
      </c>
      <c r="F308" s="328">
        <v>12</v>
      </c>
      <c r="G308" s="328">
        <v>127</v>
      </c>
      <c r="H308" s="322"/>
      <c r="I308" s="322" t="s">
        <v>4158</v>
      </c>
      <c r="J308" s="322"/>
    </row>
    <row r="309" spans="1:10">
      <c r="A309" s="329" t="s">
        <v>4706</v>
      </c>
      <c r="B309" s="324" t="s">
        <v>4706</v>
      </c>
      <c r="C309" s="333">
        <v>9</v>
      </c>
      <c r="D309" s="324" t="s">
        <v>4707</v>
      </c>
      <c r="E309" s="324" t="s">
        <v>4112</v>
      </c>
      <c r="F309" s="326">
        <v>16</v>
      </c>
      <c r="G309" s="326">
        <v>127</v>
      </c>
      <c r="H309" s="324"/>
      <c r="I309" s="324" t="s">
        <v>4158</v>
      </c>
      <c r="J309" s="324"/>
    </row>
    <row r="310" spans="1:10">
      <c r="A310" s="323" t="s">
        <v>4708</v>
      </c>
      <c r="B310" s="322" t="s">
        <v>4708</v>
      </c>
      <c r="C310" s="332" t="s">
        <v>5645</v>
      </c>
      <c r="D310" s="322" t="s">
        <v>4132</v>
      </c>
      <c r="E310" s="322" t="s">
        <v>4150</v>
      </c>
      <c r="F310" s="328">
        <v>12</v>
      </c>
      <c r="G310" s="328">
        <v>7</v>
      </c>
      <c r="H310" s="322" t="s">
        <v>4113</v>
      </c>
      <c r="I310" s="322" t="s">
        <v>4339</v>
      </c>
      <c r="J310" s="322"/>
    </row>
    <row r="311" spans="1:10">
      <c r="A311" s="329" t="s">
        <v>4709</v>
      </c>
      <c r="B311" s="324" t="s">
        <v>4710</v>
      </c>
      <c r="C311" s="333">
        <v>8</v>
      </c>
      <c r="D311" s="324" t="s">
        <v>2586</v>
      </c>
      <c r="E311" s="324" t="s">
        <v>4170</v>
      </c>
      <c r="F311" s="326">
        <v>14</v>
      </c>
      <c r="G311" s="326">
        <v>149</v>
      </c>
      <c r="H311" s="324"/>
      <c r="I311" s="324" t="s">
        <v>4158</v>
      </c>
      <c r="J311" s="324"/>
    </row>
    <row r="312" spans="1:10" ht="21">
      <c r="A312" s="327" t="s">
        <v>4711</v>
      </c>
      <c r="B312" s="322" t="s">
        <v>4712</v>
      </c>
      <c r="C312" s="332">
        <v>25</v>
      </c>
      <c r="D312" s="322" t="s">
        <v>4202</v>
      </c>
      <c r="E312" s="322" t="s">
        <v>4392</v>
      </c>
      <c r="F312" s="328">
        <v>23</v>
      </c>
      <c r="G312" s="328">
        <v>410</v>
      </c>
      <c r="H312" s="322"/>
      <c r="I312" s="322" t="s">
        <v>4151</v>
      </c>
      <c r="J312" s="322"/>
    </row>
    <row r="313" spans="1:10">
      <c r="A313" s="325" t="s">
        <v>4713</v>
      </c>
      <c r="B313" s="324" t="s">
        <v>4714</v>
      </c>
      <c r="C313" s="333">
        <v>1</v>
      </c>
      <c r="D313" s="324" t="s">
        <v>4407</v>
      </c>
      <c r="E313" s="324" t="s">
        <v>4112</v>
      </c>
      <c r="F313" s="326">
        <v>16</v>
      </c>
      <c r="G313" s="326">
        <v>30</v>
      </c>
      <c r="H313" s="324"/>
      <c r="I313" s="324" t="s">
        <v>4130</v>
      </c>
      <c r="J313" s="324"/>
    </row>
    <row r="314" spans="1:10">
      <c r="A314" s="323" t="s">
        <v>4715</v>
      </c>
      <c r="B314" s="322" t="s">
        <v>4716</v>
      </c>
      <c r="C314" s="332">
        <v>8</v>
      </c>
      <c r="D314" s="322" t="s">
        <v>4202</v>
      </c>
      <c r="E314" s="322" t="s">
        <v>4170</v>
      </c>
      <c r="F314" s="328">
        <v>20</v>
      </c>
      <c r="G314" s="328">
        <v>125</v>
      </c>
      <c r="H314" s="322"/>
      <c r="I314" s="322" t="s">
        <v>4166</v>
      </c>
      <c r="J314" s="322"/>
    </row>
    <row r="315" spans="1:10">
      <c r="A315" s="325" t="s">
        <v>4717</v>
      </c>
      <c r="B315" s="324" t="s">
        <v>4717</v>
      </c>
      <c r="C315" s="333">
        <v>23</v>
      </c>
      <c r="D315" s="324" t="s">
        <v>4157</v>
      </c>
      <c r="E315" s="324" t="s">
        <v>4133</v>
      </c>
      <c r="F315" s="326">
        <v>18</v>
      </c>
      <c r="G315" s="326">
        <v>337</v>
      </c>
      <c r="H315" s="324" t="s">
        <v>4113</v>
      </c>
      <c r="I315" s="324" t="s">
        <v>4158</v>
      </c>
      <c r="J315" s="324"/>
    </row>
    <row r="316" spans="1:10">
      <c r="A316" s="323" t="s">
        <v>4718</v>
      </c>
      <c r="B316" s="322" t="s">
        <v>4719</v>
      </c>
      <c r="C316" s="332">
        <v>10</v>
      </c>
      <c r="D316" s="322" t="s">
        <v>4142</v>
      </c>
      <c r="E316" s="322" t="s">
        <v>4170</v>
      </c>
      <c r="F316" s="328">
        <v>14</v>
      </c>
      <c r="G316" s="328">
        <v>184</v>
      </c>
      <c r="H316" s="322" t="s">
        <v>4134</v>
      </c>
      <c r="I316" s="322" t="s">
        <v>4151</v>
      </c>
      <c r="J316" s="322"/>
    </row>
    <row r="317" spans="1:10">
      <c r="A317" s="325" t="s">
        <v>4720</v>
      </c>
      <c r="B317" s="324" t="s">
        <v>4721</v>
      </c>
      <c r="C317" s="333">
        <v>12</v>
      </c>
      <c r="D317" s="324" t="s">
        <v>4274</v>
      </c>
      <c r="E317" s="324" t="s">
        <v>4112</v>
      </c>
      <c r="F317" s="326">
        <v>14</v>
      </c>
      <c r="G317" s="326">
        <v>105</v>
      </c>
      <c r="H317" s="324" t="s">
        <v>4134</v>
      </c>
      <c r="I317" s="324" t="s">
        <v>4158</v>
      </c>
      <c r="J317" s="324"/>
    </row>
    <row r="318" spans="1:10">
      <c r="A318" s="327" t="s">
        <v>4722</v>
      </c>
      <c r="B318" s="322" t="s">
        <v>4723</v>
      </c>
      <c r="C318" s="332" t="s">
        <v>5646</v>
      </c>
      <c r="D318" s="322" t="s">
        <v>4724</v>
      </c>
      <c r="E318" s="322" t="s">
        <v>4112</v>
      </c>
      <c r="F318" s="328">
        <v>14</v>
      </c>
      <c r="G318" s="328">
        <v>18</v>
      </c>
      <c r="H318" s="322"/>
      <c r="I318" s="322" t="s">
        <v>4264</v>
      </c>
      <c r="J318" s="322"/>
    </row>
    <row r="319" spans="1:10">
      <c r="A319" s="329" t="s">
        <v>4725</v>
      </c>
      <c r="B319" s="324" t="s">
        <v>4726</v>
      </c>
      <c r="C319" s="333">
        <v>6</v>
      </c>
      <c r="D319" s="324" t="s">
        <v>4210</v>
      </c>
      <c r="E319" s="324" t="s">
        <v>4112</v>
      </c>
      <c r="F319" s="326">
        <v>16</v>
      </c>
      <c r="G319" s="326">
        <v>85</v>
      </c>
      <c r="H319" s="324"/>
      <c r="I319" s="324" t="s">
        <v>4214</v>
      </c>
      <c r="J319" s="324"/>
    </row>
    <row r="320" spans="1:10" ht="30">
      <c r="A320" s="323" t="s">
        <v>4727</v>
      </c>
      <c r="B320" s="322" t="s">
        <v>4728</v>
      </c>
      <c r="C320" s="332">
        <v>6</v>
      </c>
      <c r="D320" s="322" t="s">
        <v>4263</v>
      </c>
      <c r="E320" s="322" t="s">
        <v>4112</v>
      </c>
      <c r="F320" s="328">
        <v>16</v>
      </c>
      <c r="G320" s="328">
        <v>51</v>
      </c>
      <c r="H320" s="322"/>
      <c r="I320" s="322" t="s">
        <v>4118</v>
      </c>
      <c r="J320" s="322"/>
    </row>
    <row r="321" spans="1:10">
      <c r="A321" s="329" t="s">
        <v>4729</v>
      </c>
      <c r="B321" s="324" t="s">
        <v>4730</v>
      </c>
      <c r="C321" s="333" t="s">
        <v>5645</v>
      </c>
      <c r="D321" s="324" t="s">
        <v>4129</v>
      </c>
      <c r="E321" s="324" t="s">
        <v>4112</v>
      </c>
      <c r="F321" s="326">
        <v>16</v>
      </c>
      <c r="G321" s="326">
        <v>11</v>
      </c>
      <c r="H321" s="324"/>
      <c r="I321" s="324" t="s">
        <v>4130</v>
      </c>
      <c r="J321" s="324"/>
    </row>
    <row r="322" spans="1:10">
      <c r="A322" s="323" t="s">
        <v>4731</v>
      </c>
      <c r="B322" s="322" t="s">
        <v>4732</v>
      </c>
      <c r="C322" s="332">
        <v>7</v>
      </c>
      <c r="D322" s="322" t="s">
        <v>4202</v>
      </c>
      <c r="E322" s="322" t="s">
        <v>4133</v>
      </c>
      <c r="F322" s="328">
        <v>17</v>
      </c>
      <c r="G322" s="328">
        <v>142</v>
      </c>
      <c r="H322" s="322"/>
      <c r="I322" s="322" t="s">
        <v>4151</v>
      </c>
      <c r="J322" s="322"/>
    </row>
    <row r="323" spans="1:10">
      <c r="A323" s="329" t="s">
        <v>4733</v>
      </c>
      <c r="B323" s="324" t="s">
        <v>4734</v>
      </c>
      <c r="C323" s="333">
        <v>2</v>
      </c>
      <c r="D323" s="324" t="s">
        <v>4210</v>
      </c>
      <c r="E323" s="324" t="s">
        <v>4112</v>
      </c>
      <c r="F323" s="326">
        <v>15</v>
      </c>
      <c r="G323" s="326">
        <v>52</v>
      </c>
      <c r="H323" s="324" t="s">
        <v>4113</v>
      </c>
      <c r="I323" s="324" t="s">
        <v>4158</v>
      </c>
      <c r="J323" s="324"/>
    </row>
    <row r="324" spans="1:10">
      <c r="A324" s="323" t="s">
        <v>4735</v>
      </c>
      <c r="B324" s="322" t="s">
        <v>4735</v>
      </c>
      <c r="C324" s="332">
        <v>6</v>
      </c>
      <c r="D324" s="322" t="s">
        <v>4132</v>
      </c>
      <c r="E324" s="322" t="s">
        <v>4112</v>
      </c>
      <c r="F324" s="328">
        <v>15</v>
      </c>
      <c r="G324" s="328">
        <v>67</v>
      </c>
      <c r="H324" s="322" t="s">
        <v>4113</v>
      </c>
      <c r="I324" s="322" t="s">
        <v>4118</v>
      </c>
      <c r="J324" s="322"/>
    </row>
    <row r="325" spans="1:10">
      <c r="A325" s="325" t="s">
        <v>4736</v>
      </c>
      <c r="B325" s="324" t="s">
        <v>4736</v>
      </c>
      <c r="C325" s="333" t="s">
        <v>5646</v>
      </c>
      <c r="D325" s="324" t="s">
        <v>4132</v>
      </c>
      <c r="E325" s="324" t="s">
        <v>4175</v>
      </c>
      <c r="F325" s="326">
        <v>13</v>
      </c>
      <c r="G325" s="326">
        <v>13</v>
      </c>
      <c r="H325" s="324" t="s">
        <v>4113</v>
      </c>
      <c r="I325" s="324" t="s">
        <v>4139</v>
      </c>
      <c r="J325" s="324"/>
    </row>
    <row r="326" spans="1:10">
      <c r="A326" s="323" t="s">
        <v>4737</v>
      </c>
      <c r="B326" s="322" t="s">
        <v>4738</v>
      </c>
      <c r="C326" s="332">
        <v>5</v>
      </c>
      <c r="D326" s="322" t="s">
        <v>2586</v>
      </c>
      <c r="E326" s="322" t="s">
        <v>4170</v>
      </c>
      <c r="F326" s="328">
        <v>13</v>
      </c>
      <c r="G326" s="328">
        <v>105</v>
      </c>
      <c r="H326" s="322"/>
      <c r="I326" s="322" t="s">
        <v>4158</v>
      </c>
      <c r="J326" s="322"/>
    </row>
    <row r="327" spans="1:10" ht="30">
      <c r="A327" s="329" t="s">
        <v>4739</v>
      </c>
      <c r="B327" s="324" t="s">
        <v>4740</v>
      </c>
      <c r="C327" s="333">
        <v>1</v>
      </c>
      <c r="D327" s="324" t="s">
        <v>2586</v>
      </c>
      <c r="E327" s="324" t="s">
        <v>4150</v>
      </c>
      <c r="F327" s="326">
        <v>13</v>
      </c>
      <c r="G327" s="326">
        <v>27</v>
      </c>
      <c r="H327" s="324"/>
      <c r="I327" s="324" t="s">
        <v>4118</v>
      </c>
      <c r="J327" s="324"/>
    </row>
    <row r="328" spans="1:10">
      <c r="A328" s="323" t="s">
        <v>4741</v>
      </c>
      <c r="B328" s="322" t="s">
        <v>4742</v>
      </c>
      <c r="C328" s="332">
        <v>9</v>
      </c>
      <c r="D328" s="322" t="s">
        <v>2586</v>
      </c>
      <c r="E328" s="322" t="s">
        <v>4170</v>
      </c>
      <c r="F328" s="328">
        <v>14</v>
      </c>
      <c r="G328" s="328">
        <v>200</v>
      </c>
      <c r="H328" s="322"/>
      <c r="I328" s="322" t="s">
        <v>4114</v>
      </c>
      <c r="J328" s="322"/>
    </row>
    <row r="329" spans="1:10" ht="21">
      <c r="A329" s="325" t="s">
        <v>4743</v>
      </c>
      <c r="B329" s="324" t="s">
        <v>4744</v>
      </c>
      <c r="C329" s="333">
        <v>11</v>
      </c>
      <c r="D329" s="324" t="s">
        <v>4745</v>
      </c>
      <c r="E329" s="324" t="s">
        <v>4170</v>
      </c>
      <c r="F329" s="326">
        <v>15</v>
      </c>
      <c r="G329" s="326">
        <v>262</v>
      </c>
      <c r="H329" s="324"/>
      <c r="I329" s="324" t="s">
        <v>4264</v>
      </c>
      <c r="J329" s="324"/>
    </row>
    <row r="330" spans="1:10">
      <c r="A330" s="323" t="s">
        <v>4746</v>
      </c>
      <c r="B330" s="322" t="s">
        <v>4747</v>
      </c>
      <c r="C330" s="332">
        <v>7</v>
      </c>
      <c r="D330" s="322" t="s">
        <v>2586</v>
      </c>
      <c r="E330" s="322" t="s">
        <v>4170</v>
      </c>
      <c r="F330" s="328">
        <v>17</v>
      </c>
      <c r="G330" s="328">
        <v>126</v>
      </c>
      <c r="H330" s="322"/>
      <c r="I330" s="322" t="s">
        <v>4214</v>
      </c>
      <c r="J330" s="322"/>
    </row>
    <row r="331" spans="1:10" ht="30">
      <c r="A331" s="329" t="s">
        <v>4748</v>
      </c>
      <c r="B331" s="324" t="s">
        <v>4749</v>
      </c>
      <c r="C331" s="333">
        <v>10</v>
      </c>
      <c r="D331" s="324" t="s">
        <v>4750</v>
      </c>
      <c r="E331" s="324" t="s">
        <v>4170</v>
      </c>
      <c r="F331" s="326">
        <v>18</v>
      </c>
      <c r="G331" s="326">
        <v>161</v>
      </c>
      <c r="H331" s="324"/>
      <c r="I331" s="324" t="s">
        <v>4264</v>
      </c>
      <c r="J331" s="324"/>
    </row>
    <row r="332" spans="1:10">
      <c r="A332" s="323" t="s">
        <v>4751</v>
      </c>
      <c r="B332" s="322" t="s">
        <v>4752</v>
      </c>
      <c r="C332" s="332">
        <v>13</v>
      </c>
      <c r="D332" s="322" t="s">
        <v>2586</v>
      </c>
      <c r="E332" s="322" t="s">
        <v>4170</v>
      </c>
      <c r="F332" s="328">
        <v>16</v>
      </c>
      <c r="G332" s="328">
        <v>230</v>
      </c>
      <c r="H332" s="322" t="s">
        <v>4134</v>
      </c>
      <c r="I332" s="322" t="s">
        <v>4460</v>
      </c>
      <c r="J332" s="322"/>
    </row>
    <row r="333" spans="1:10" ht="31.5">
      <c r="A333" s="325" t="s">
        <v>4753</v>
      </c>
      <c r="B333" s="324" t="s">
        <v>4754</v>
      </c>
      <c r="C333" s="333">
        <v>16</v>
      </c>
      <c r="D333" s="324" t="s">
        <v>4755</v>
      </c>
      <c r="E333" s="324" t="s">
        <v>4170</v>
      </c>
      <c r="F333" s="326">
        <v>12</v>
      </c>
      <c r="G333" s="326">
        <v>230</v>
      </c>
      <c r="H333" s="324" t="s">
        <v>4473</v>
      </c>
      <c r="I333" s="324" t="s">
        <v>4460</v>
      </c>
      <c r="J333" s="324"/>
    </row>
    <row r="334" spans="1:10">
      <c r="A334" s="323" t="s">
        <v>4756</v>
      </c>
      <c r="B334" s="322" t="s">
        <v>4757</v>
      </c>
      <c r="C334" s="332">
        <v>9</v>
      </c>
      <c r="D334" s="322" t="s">
        <v>2586</v>
      </c>
      <c r="E334" s="322" t="s">
        <v>4170</v>
      </c>
      <c r="F334" s="328">
        <v>18</v>
      </c>
      <c r="G334" s="328">
        <v>162</v>
      </c>
      <c r="H334" s="322"/>
      <c r="I334" s="322" t="s">
        <v>4118</v>
      </c>
      <c r="J334" s="322"/>
    </row>
    <row r="335" spans="1:10" ht="21">
      <c r="A335" s="325" t="s">
        <v>4758</v>
      </c>
      <c r="B335" s="324" t="s">
        <v>4759</v>
      </c>
      <c r="C335" s="333">
        <v>14</v>
      </c>
      <c r="D335" s="324" t="s">
        <v>4760</v>
      </c>
      <c r="E335" s="324" t="s">
        <v>4170</v>
      </c>
      <c r="F335" s="326">
        <v>21</v>
      </c>
      <c r="G335" s="326">
        <v>187</v>
      </c>
      <c r="H335" s="324"/>
      <c r="I335" s="324" t="s">
        <v>4118</v>
      </c>
      <c r="J335" s="324"/>
    </row>
    <row r="336" spans="1:10">
      <c r="A336" s="323" t="s">
        <v>4761</v>
      </c>
      <c r="B336" s="322" t="s">
        <v>4762</v>
      </c>
      <c r="C336" s="332">
        <v>8</v>
      </c>
      <c r="D336" s="322" t="s">
        <v>2586</v>
      </c>
      <c r="E336" s="322" t="s">
        <v>4170</v>
      </c>
      <c r="F336" s="328">
        <v>15</v>
      </c>
      <c r="G336" s="328">
        <v>138</v>
      </c>
      <c r="H336" s="322"/>
      <c r="I336" s="322" t="s">
        <v>4139</v>
      </c>
      <c r="J336" s="322"/>
    </row>
    <row r="337" spans="1:10" ht="21">
      <c r="A337" s="325" t="s">
        <v>4763</v>
      </c>
      <c r="B337" s="324" t="s">
        <v>4764</v>
      </c>
      <c r="C337" s="333">
        <v>9</v>
      </c>
      <c r="D337" s="324" t="s">
        <v>4138</v>
      </c>
      <c r="E337" s="324" t="s">
        <v>4170</v>
      </c>
      <c r="F337" s="326">
        <v>15</v>
      </c>
      <c r="G337" s="326">
        <v>138</v>
      </c>
      <c r="H337" s="324"/>
      <c r="I337" s="324" t="s">
        <v>4139</v>
      </c>
      <c r="J337" s="324"/>
    </row>
    <row r="338" spans="1:10" ht="21">
      <c r="A338" s="327" t="s">
        <v>4765</v>
      </c>
      <c r="B338" s="322" t="s">
        <v>4766</v>
      </c>
      <c r="C338" s="332">
        <v>12</v>
      </c>
      <c r="D338" s="322" t="s">
        <v>4767</v>
      </c>
      <c r="E338" s="322" t="s">
        <v>4170</v>
      </c>
      <c r="F338" s="328">
        <v>15</v>
      </c>
      <c r="G338" s="328">
        <v>189</v>
      </c>
      <c r="H338" s="322"/>
      <c r="I338" s="322" t="s">
        <v>4158</v>
      </c>
      <c r="J338" s="322"/>
    </row>
    <row r="339" spans="1:10">
      <c r="A339" s="329" t="s">
        <v>4768</v>
      </c>
      <c r="B339" s="324" t="s">
        <v>4769</v>
      </c>
      <c r="C339" s="333">
        <v>2</v>
      </c>
      <c r="D339" s="324" t="s">
        <v>4397</v>
      </c>
      <c r="E339" s="324" t="s">
        <v>4133</v>
      </c>
      <c r="F339" s="326">
        <v>8</v>
      </c>
      <c r="G339" s="326">
        <v>45</v>
      </c>
      <c r="H339" s="324"/>
      <c r="I339" s="324" t="s">
        <v>4151</v>
      </c>
      <c r="J339" s="324"/>
    </row>
    <row r="340" spans="1:10">
      <c r="A340" s="327" t="s">
        <v>4770</v>
      </c>
      <c r="B340" s="322" t="s">
        <v>4770</v>
      </c>
      <c r="C340" s="332">
        <v>22</v>
      </c>
      <c r="D340" s="322" t="s">
        <v>4117</v>
      </c>
      <c r="E340" s="322" t="s">
        <v>4170</v>
      </c>
      <c r="F340" s="328">
        <v>19</v>
      </c>
      <c r="G340" s="328">
        <v>300</v>
      </c>
      <c r="H340" s="322" t="s">
        <v>4113</v>
      </c>
      <c r="I340" s="322" t="s">
        <v>4118</v>
      </c>
      <c r="J340" s="322"/>
    </row>
    <row r="341" spans="1:10">
      <c r="A341" s="325" t="s">
        <v>4771</v>
      </c>
      <c r="B341" s="324" t="s">
        <v>4771</v>
      </c>
      <c r="C341" s="333">
        <v>3</v>
      </c>
      <c r="D341" s="324" t="s">
        <v>4724</v>
      </c>
      <c r="E341" s="324" t="s">
        <v>4112</v>
      </c>
      <c r="F341" s="326">
        <v>16</v>
      </c>
      <c r="G341" s="326">
        <v>60</v>
      </c>
      <c r="H341" s="324"/>
      <c r="I341" s="324" t="s">
        <v>4166</v>
      </c>
      <c r="J341" s="324"/>
    </row>
    <row r="342" spans="1:10">
      <c r="A342" s="323" t="s">
        <v>4772</v>
      </c>
      <c r="B342" s="322" t="s">
        <v>4772</v>
      </c>
      <c r="C342" s="332">
        <v>4</v>
      </c>
      <c r="D342" s="322" t="s">
        <v>4142</v>
      </c>
      <c r="E342" s="322" t="s">
        <v>4133</v>
      </c>
      <c r="F342" s="328">
        <v>13</v>
      </c>
      <c r="G342" s="328">
        <v>59</v>
      </c>
      <c r="H342" s="322"/>
      <c r="I342" s="322" t="s">
        <v>4151</v>
      </c>
      <c r="J342" s="322"/>
    </row>
    <row r="343" spans="1:10">
      <c r="A343" s="329" t="s">
        <v>4773</v>
      </c>
      <c r="B343" s="324" t="s">
        <v>4774</v>
      </c>
      <c r="C343" s="333">
        <v>8</v>
      </c>
      <c r="D343" s="324" t="s">
        <v>4775</v>
      </c>
      <c r="E343" s="324" t="s">
        <v>4112</v>
      </c>
      <c r="F343" s="326">
        <v>18</v>
      </c>
      <c r="G343" s="326">
        <v>91</v>
      </c>
      <c r="H343" s="324"/>
      <c r="I343" s="324" t="s">
        <v>4118</v>
      </c>
      <c r="J343" s="324"/>
    </row>
    <row r="344" spans="1:10" ht="31.5">
      <c r="A344" s="327" t="s">
        <v>4776</v>
      </c>
      <c r="B344" s="322" t="s">
        <v>4777</v>
      </c>
      <c r="C344" s="332">
        <v>14</v>
      </c>
      <c r="D344" s="322" t="s">
        <v>4775</v>
      </c>
      <c r="E344" s="322" t="s">
        <v>4112</v>
      </c>
      <c r="F344" s="328">
        <v>18</v>
      </c>
      <c r="G344" s="328">
        <v>187</v>
      </c>
      <c r="H344" s="322"/>
      <c r="I344" s="322" t="s">
        <v>4118</v>
      </c>
      <c r="J344" s="322"/>
    </row>
    <row r="345" spans="1:10">
      <c r="A345" s="325" t="s">
        <v>4778</v>
      </c>
      <c r="B345" s="324" t="s">
        <v>4779</v>
      </c>
      <c r="C345" s="333">
        <v>10</v>
      </c>
      <c r="D345" s="324" t="s">
        <v>4775</v>
      </c>
      <c r="E345" s="324" t="s">
        <v>4112</v>
      </c>
      <c r="F345" s="326">
        <v>17</v>
      </c>
      <c r="G345" s="326">
        <v>123</v>
      </c>
      <c r="H345" s="324"/>
      <c r="I345" s="324" t="s">
        <v>4118</v>
      </c>
      <c r="J345" s="324"/>
    </row>
    <row r="346" spans="1:10">
      <c r="A346" s="323" t="s">
        <v>4780</v>
      </c>
      <c r="B346" s="322" t="s">
        <v>4781</v>
      </c>
      <c r="C346" s="332">
        <v>3</v>
      </c>
      <c r="D346" s="322" t="s">
        <v>4775</v>
      </c>
      <c r="E346" s="322" t="s">
        <v>4112</v>
      </c>
      <c r="F346" s="328">
        <v>17</v>
      </c>
      <c r="G346" s="328">
        <v>49</v>
      </c>
      <c r="H346" s="322"/>
      <c r="I346" s="322" t="s">
        <v>4118</v>
      </c>
      <c r="J346" s="322"/>
    </row>
    <row r="347" spans="1:10">
      <c r="A347" s="325" t="s">
        <v>4782</v>
      </c>
      <c r="B347" s="324" t="s">
        <v>4783</v>
      </c>
      <c r="C347" s="333">
        <v>12</v>
      </c>
      <c r="D347" s="324" t="s">
        <v>4775</v>
      </c>
      <c r="E347" s="324" t="s">
        <v>4112</v>
      </c>
      <c r="F347" s="326">
        <v>18</v>
      </c>
      <c r="G347" s="326">
        <v>180</v>
      </c>
      <c r="H347" s="324"/>
      <c r="I347" s="324" t="s">
        <v>4118</v>
      </c>
      <c r="J347" s="324"/>
    </row>
    <row r="348" spans="1:10">
      <c r="A348" s="327" t="s">
        <v>4784</v>
      </c>
      <c r="B348" s="322" t="s">
        <v>4785</v>
      </c>
      <c r="C348" s="332">
        <v>16</v>
      </c>
      <c r="D348" s="322" t="s">
        <v>4775</v>
      </c>
      <c r="E348" s="322" t="s">
        <v>4112</v>
      </c>
      <c r="F348" s="328">
        <v>20</v>
      </c>
      <c r="G348" s="328">
        <v>144</v>
      </c>
      <c r="H348" s="322" t="s">
        <v>4113</v>
      </c>
      <c r="I348" s="322" t="s">
        <v>4166</v>
      </c>
      <c r="J348" s="322"/>
    </row>
    <row r="349" spans="1:10" ht="21">
      <c r="A349" s="325" t="s">
        <v>4786</v>
      </c>
      <c r="B349" s="324" t="s">
        <v>4787</v>
      </c>
      <c r="C349" s="333">
        <v>10</v>
      </c>
      <c r="D349" s="324" t="s">
        <v>4775</v>
      </c>
      <c r="E349" s="324" t="s">
        <v>4112</v>
      </c>
      <c r="F349" s="326">
        <v>18</v>
      </c>
      <c r="G349" s="326">
        <v>112</v>
      </c>
      <c r="H349" s="324"/>
      <c r="I349" s="324" t="s">
        <v>4166</v>
      </c>
      <c r="J349" s="324"/>
    </row>
    <row r="350" spans="1:10">
      <c r="A350" s="323" t="s">
        <v>4788</v>
      </c>
      <c r="B350" s="322" t="s">
        <v>4789</v>
      </c>
      <c r="C350" s="332">
        <v>2</v>
      </c>
      <c r="D350" s="322" t="s">
        <v>4775</v>
      </c>
      <c r="E350" s="322" t="s">
        <v>4112</v>
      </c>
      <c r="F350" s="328">
        <v>14</v>
      </c>
      <c r="G350" s="328">
        <v>38</v>
      </c>
      <c r="H350" s="322"/>
      <c r="I350" s="322" t="s">
        <v>4166</v>
      </c>
      <c r="J350" s="322"/>
    </row>
    <row r="351" spans="1:10">
      <c r="A351" s="329" t="s">
        <v>4790</v>
      </c>
      <c r="B351" s="324" t="s">
        <v>4791</v>
      </c>
      <c r="C351" s="333">
        <v>6</v>
      </c>
      <c r="D351" s="324" t="s">
        <v>4775</v>
      </c>
      <c r="E351" s="324" t="s">
        <v>4112</v>
      </c>
      <c r="F351" s="326">
        <v>17</v>
      </c>
      <c r="G351" s="326">
        <v>84</v>
      </c>
      <c r="H351" s="324"/>
      <c r="I351" s="324" t="s">
        <v>4166</v>
      </c>
      <c r="J351" s="324"/>
    </row>
    <row r="352" spans="1:10">
      <c r="A352" s="323" t="s">
        <v>4792</v>
      </c>
      <c r="B352" s="322" t="s">
        <v>4792</v>
      </c>
      <c r="C352" s="332">
        <v>9</v>
      </c>
      <c r="D352" s="322" t="s">
        <v>4157</v>
      </c>
      <c r="E352" s="322" t="s">
        <v>4133</v>
      </c>
      <c r="F352" s="328">
        <v>17</v>
      </c>
      <c r="G352" s="328">
        <v>157</v>
      </c>
      <c r="H352" s="322"/>
      <c r="I352" s="322" t="s">
        <v>4158</v>
      </c>
      <c r="J352" s="322"/>
    </row>
    <row r="353" spans="1:10">
      <c r="A353" s="329" t="s">
        <v>4793</v>
      </c>
      <c r="B353" s="324" t="s">
        <v>4794</v>
      </c>
      <c r="C353" s="333">
        <v>5</v>
      </c>
      <c r="D353" s="324" t="s">
        <v>4129</v>
      </c>
      <c r="E353" s="324" t="s">
        <v>4112</v>
      </c>
      <c r="F353" s="326">
        <v>16</v>
      </c>
      <c r="G353" s="326">
        <v>112</v>
      </c>
      <c r="H353" s="324"/>
      <c r="I353" s="324" t="s">
        <v>4130</v>
      </c>
      <c r="J353" s="324"/>
    </row>
    <row r="354" spans="1:10">
      <c r="A354" s="323" t="s">
        <v>4795</v>
      </c>
      <c r="B354" s="322" t="s">
        <v>4795</v>
      </c>
      <c r="C354" s="332" t="s">
        <v>5646</v>
      </c>
      <c r="D354" s="322" t="s">
        <v>4707</v>
      </c>
      <c r="E354" s="322" t="s">
        <v>4112</v>
      </c>
      <c r="F354" s="328">
        <v>15</v>
      </c>
      <c r="G354" s="328">
        <v>22</v>
      </c>
      <c r="H354" s="322"/>
      <c r="I354" s="322" t="s">
        <v>4158</v>
      </c>
      <c r="J354" s="322"/>
    </row>
    <row r="355" spans="1:10">
      <c r="A355" s="329" t="s">
        <v>4796</v>
      </c>
      <c r="B355" s="324" t="s">
        <v>4797</v>
      </c>
      <c r="C355" s="333" t="s">
        <v>5646</v>
      </c>
      <c r="D355" s="324" t="s">
        <v>4707</v>
      </c>
      <c r="E355" s="324" t="s">
        <v>4112</v>
      </c>
      <c r="F355" s="326">
        <v>13</v>
      </c>
      <c r="G355" s="326">
        <v>22</v>
      </c>
      <c r="H355" s="324"/>
      <c r="I355" s="324" t="s">
        <v>4158</v>
      </c>
      <c r="J355" s="324"/>
    </row>
    <row r="356" spans="1:10" ht="30">
      <c r="A356" s="323" t="s">
        <v>4798</v>
      </c>
      <c r="B356" s="322" t="s">
        <v>4799</v>
      </c>
      <c r="C356" s="332">
        <v>4</v>
      </c>
      <c r="D356" s="322" t="s">
        <v>4800</v>
      </c>
      <c r="E356" s="322" t="s">
        <v>4112</v>
      </c>
      <c r="F356" s="328">
        <v>14</v>
      </c>
      <c r="G356" s="328">
        <v>65</v>
      </c>
      <c r="H356" s="322"/>
      <c r="I356" s="322" t="s">
        <v>4158</v>
      </c>
      <c r="J356" s="322"/>
    </row>
    <row r="357" spans="1:10">
      <c r="A357" s="325" t="s">
        <v>4801</v>
      </c>
      <c r="B357" s="324" t="s">
        <v>4802</v>
      </c>
      <c r="C357" s="333" t="s">
        <v>5644</v>
      </c>
      <c r="D357" s="324" t="s">
        <v>4138</v>
      </c>
      <c r="E357" s="324" t="s">
        <v>4112</v>
      </c>
      <c r="F357" s="326">
        <v>12</v>
      </c>
      <c r="G357" s="326">
        <v>11</v>
      </c>
      <c r="H357" s="324"/>
      <c r="I357" s="324" t="s">
        <v>4158</v>
      </c>
      <c r="J357" s="324"/>
    </row>
    <row r="358" spans="1:10" ht="21">
      <c r="A358" s="327" t="s">
        <v>4803</v>
      </c>
      <c r="B358" s="322" t="s">
        <v>4804</v>
      </c>
      <c r="C358" s="332">
        <v>1</v>
      </c>
      <c r="D358" s="322" t="s">
        <v>4707</v>
      </c>
      <c r="E358" s="322" t="s">
        <v>4112</v>
      </c>
      <c r="F358" s="328">
        <v>14</v>
      </c>
      <c r="G358" s="328">
        <v>22</v>
      </c>
      <c r="H358" s="322"/>
      <c r="I358" s="322" t="s">
        <v>4158</v>
      </c>
      <c r="J358" s="322"/>
    </row>
    <row r="359" spans="1:10" ht="30">
      <c r="A359" s="329" t="s">
        <v>4805</v>
      </c>
      <c r="B359" s="324" t="s">
        <v>4806</v>
      </c>
      <c r="C359" s="333">
        <v>2</v>
      </c>
      <c r="D359" s="324" t="s">
        <v>4707</v>
      </c>
      <c r="E359" s="324" t="s">
        <v>4112</v>
      </c>
      <c r="F359" s="326">
        <v>15</v>
      </c>
      <c r="G359" s="326">
        <v>49</v>
      </c>
      <c r="H359" s="324"/>
      <c r="I359" s="324" t="s">
        <v>4158</v>
      </c>
      <c r="J359" s="324"/>
    </row>
    <row r="360" spans="1:10" ht="45">
      <c r="A360" s="323" t="s">
        <v>4807</v>
      </c>
      <c r="B360" s="322" t="s">
        <v>4808</v>
      </c>
      <c r="C360" s="332" t="s">
        <v>5646</v>
      </c>
      <c r="D360" s="322" t="s">
        <v>4809</v>
      </c>
      <c r="E360" s="322" t="s">
        <v>4150</v>
      </c>
      <c r="F360" s="328">
        <v>15</v>
      </c>
      <c r="G360" s="328">
        <v>16</v>
      </c>
      <c r="H360" s="322"/>
      <c r="I360" s="322" t="s">
        <v>4114</v>
      </c>
      <c r="J360" s="322"/>
    </row>
    <row r="361" spans="1:10">
      <c r="A361" s="329" t="s">
        <v>2589</v>
      </c>
      <c r="B361" s="324" t="s">
        <v>4810</v>
      </c>
      <c r="C361" s="333" t="s">
        <v>5644</v>
      </c>
      <c r="D361" s="324" t="s">
        <v>4811</v>
      </c>
      <c r="E361" s="324" t="s">
        <v>4150</v>
      </c>
      <c r="F361" s="326">
        <v>15</v>
      </c>
      <c r="G361" s="326">
        <v>7</v>
      </c>
      <c r="H361" s="324"/>
      <c r="I361" s="324" t="s">
        <v>4139</v>
      </c>
      <c r="J361" s="324"/>
    </row>
    <row r="362" spans="1:10">
      <c r="A362" s="323" t="s">
        <v>4812</v>
      </c>
      <c r="B362" s="322" t="s">
        <v>4813</v>
      </c>
      <c r="C362" s="332">
        <v>1</v>
      </c>
      <c r="D362" s="322" t="s">
        <v>4811</v>
      </c>
      <c r="E362" s="322" t="s">
        <v>4150</v>
      </c>
      <c r="F362" s="328">
        <v>17</v>
      </c>
      <c r="G362" s="328">
        <v>21</v>
      </c>
      <c r="H362" s="322"/>
      <c r="I362" s="322" t="s">
        <v>4139</v>
      </c>
      <c r="J362" s="322"/>
    </row>
    <row r="363" spans="1:10">
      <c r="A363" s="329" t="s">
        <v>4814</v>
      </c>
      <c r="B363" s="324" t="s">
        <v>4815</v>
      </c>
      <c r="C363" s="333">
        <v>1</v>
      </c>
      <c r="D363" s="324" t="s">
        <v>4811</v>
      </c>
      <c r="E363" s="324" t="s">
        <v>4112</v>
      </c>
      <c r="F363" s="326">
        <v>16</v>
      </c>
      <c r="G363" s="326">
        <v>27</v>
      </c>
      <c r="H363" s="324"/>
      <c r="I363" s="324" t="s">
        <v>4158</v>
      </c>
      <c r="J363" s="324"/>
    </row>
    <row r="364" spans="1:10">
      <c r="A364" s="323" t="s">
        <v>4816</v>
      </c>
      <c r="B364" s="322" t="s">
        <v>4817</v>
      </c>
      <c r="C364" s="332">
        <v>3</v>
      </c>
      <c r="D364" s="322" t="s">
        <v>4811</v>
      </c>
      <c r="E364" s="322" t="s">
        <v>4112</v>
      </c>
      <c r="F364" s="328">
        <v>17</v>
      </c>
      <c r="G364" s="328">
        <v>65</v>
      </c>
      <c r="H364" s="322"/>
      <c r="I364" s="322" t="s">
        <v>4158</v>
      </c>
      <c r="J364" s="322"/>
    </row>
    <row r="365" spans="1:10">
      <c r="A365" s="329" t="s">
        <v>4818</v>
      </c>
      <c r="B365" s="324" t="s">
        <v>4819</v>
      </c>
      <c r="C365" s="333">
        <v>9</v>
      </c>
      <c r="D365" s="324" t="s">
        <v>4202</v>
      </c>
      <c r="E365" s="324" t="s">
        <v>4133</v>
      </c>
      <c r="F365" s="326">
        <v>14</v>
      </c>
      <c r="G365" s="326">
        <v>133</v>
      </c>
      <c r="H365" s="324"/>
      <c r="I365" s="324" t="s">
        <v>4151</v>
      </c>
      <c r="J365" s="324"/>
    </row>
    <row r="366" spans="1:10">
      <c r="A366" s="323" t="s">
        <v>4820</v>
      </c>
      <c r="B366" s="322" t="s">
        <v>4821</v>
      </c>
      <c r="C366" s="332">
        <v>2</v>
      </c>
      <c r="D366" s="322" t="s">
        <v>4202</v>
      </c>
      <c r="E366" s="322" t="s">
        <v>4112</v>
      </c>
      <c r="F366" s="328">
        <v>14</v>
      </c>
      <c r="G366" s="328">
        <v>61</v>
      </c>
      <c r="H366" s="322"/>
      <c r="I366" s="322" t="s">
        <v>4151</v>
      </c>
      <c r="J366" s="322"/>
    </row>
    <row r="367" spans="1:10">
      <c r="A367" s="329" t="s">
        <v>4822</v>
      </c>
      <c r="B367" s="324" t="s">
        <v>4823</v>
      </c>
      <c r="C367" s="333">
        <v>13</v>
      </c>
      <c r="D367" s="324" t="s">
        <v>4202</v>
      </c>
      <c r="E367" s="324" t="s">
        <v>4133</v>
      </c>
      <c r="F367" s="326">
        <v>19</v>
      </c>
      <c r="G367" s="326">
        <v>147</v>
      </c>
      <c r="H367" s="324"/>
      <c r="I367" s="324" t="s">
        <v>4151</v>
      </c>
      <c r="J367" s="324"/>
    </row>
    <row r="368" spans="1:10">
      <c r="A368" s="323" t="s">
        <v>4824</v>
      </c>
      <c r="B368" s="322" t="s">
        <v>4825</v>
      </c>
      <c r="C368" s="332">
        <v>5</v>
      </c>
      <c r="D368" s="322" t="s">
        <v>4202</v>
      </c>
      <c r="E368" s="322" t="s">
        <v>4112</v>
      </c>
      <c r="F368" s="328">
        <v>9</v>
      </c>
      <c r="G368" s="328">
        <v>93</v>
      </c>
      <c r="H368" s="322"/>
      <c r="I368" s="322" t="s">
        <v>4214</v>
      </c>
      <c r="J368" s="322"/>
    </row>
    <row r="369" spans="1:10">
      <c r="A369" s="329" t="s">
        <v>4826</v>
      </c>
      <c r="B369" s="324" t="s">
        <v>4827</v>
      </c>
      <c r="C369" s="333">
        <v>16</v>
      </c>
      <c r="D369" s="324" t="s">
        <v>4202</v>
      </c>
      <c r="E369" s="324" t="s">
        <v>4133</v>
      </c>
      <c r="F369" s="326">
        <v>20</v>
      </c>
      <c r="G369" s="326">
        <v>210</v>
      </c>
      <c r="H369" s="324"/>
      <c r="I369" s="324" t="s">
        <v>4151</v>
      </c>
      <c r="J369" s="324"/>
    </row>
    <row r="370" spans="1:10">
      <c r="A370" s="323" t="s">
        <v>4828</v>
      </c>
      <c r="B370" s="322" t="s">
        <v>4829</v>
      </c>
      <c r="C370" s="332">
        <v>9</v>
      </c>
      <c r="D370" s="322" t="s">
        <v>4202</v>
      </c>
      <c r="E370" s="322" t="s">
        <v>4133</v>
      </c>
      <c r="F370" s="328">
        <v>16</v>
      </c>
      <c r="G370" s="328">
        <v>126</v>
      </c>
      <c r="H370" s="322"/>
      <c r="I370" s="322" t="s">
        <v>4151</v>
      </c>
      <c r="J370" s="322"/>
    </row>
    <row r="371" spans="1:10">
      <c r="A371" s="329" t="s">
        <v>4830</v>
      </c>
      <c r="B371" s="324" t="s">
        <v>4831</v>
      </c>
      <c r="C371" s="333">
        <v>10</v>
      </c>
      <c r="D371" s="324" t="s">
        <v>4202</v>
      </c>
      <c r="E371" s="324" t="s">
        <v>4133</v>
      </c>
      <c r="F371" s="326">
        <v>17</v>
      </c>
      <c r="G371" s="326">
        <v>178</v>
      </c>
      <c r="H371" s="324"/>
      <c r="I371" s="324" t="s">
        <v>4151</v>
      </c>
      <c r="J371" s="324"/>
    </row>
    <row r="372" spans="1:10">
      <c r="A372" s="323" t="s">
        <v>4832</v>
      </c>
      <c r="B372" s="322" t="s">
        <v>4833</v>
      </c>
      <c r="C372" s="332">
        <v>5</v>
      </c>
      <c r="D372" s="322" t="s">
        <v>4142</v>
      </c>
      <c r="E372" s="322" t="s">
        <v>4133</v>
      </c>
      <c r="F372" s="328">
        <v>19</v>
      </c>
      <c r="G372" s="328">
        <v>114</v>
      </c>
      <c r="H372" s="322"/>
      <c r="I372" s="322" t="s">
        <v>4151</v>
      </c>
      <c r="J372" s="322"/>
    </row>
    <row r="373" spans="1:10">
      <c r="A373" s="329" t="s">
        <v>4834</v>
      </c>
      <c r="B373" s="324" t="s">
        <v>4834</v>
      </c>
      <c r="C373" s="333">
        <v>17</v>
      </c>
      <c r="D373" s="324" t="s">
        <v>4157</v>
      </c>
      <c r="E373" s="324" t="s">
        <v>4170</v>
      </c>
      <c r="F373" s="326">
        <v>19</v>
      </c>
      <c r="G373" s="326">
        <v>310</v>
      </c>
      <c r="H373" s="324"/>
      <c r="I373" s="324" t="s">
        <v>4158</v>
      </c>
      <c r="J373" s="324"/>
    </row>
    <row r="374" spans="1:10">
      <c r="A374" s="327" t="s">
        <v>4835</v>
      </c>
      <c r="B374" s="322" t="s">
        <v>4836</v>
      </c>
      <c r="C374" s="332">
        <v>6</v>
      </c>
      <c r="D374" s="322" t="s">
        <v>4837</v>
      </c>
      <c r="E374" s="322" t="s">
        <v>4170</v>
      </c>
      <c r="F374" s="328">
        <v>14</v>
      </c>
      <c r="G374" s="328">
        <v>105</v>
      </c>
      <c r="H374" s="322"/>
      <c r="I374" s="322" t="s">
        <v>4158</v>
      </c>
      <c r="J374" s="322"/>
    </row>
    <row r="375" spans="1:10">
      <c r="A375" s="329" t="s">
        <v>4838</v>
      </c>
      <c r="B375" s="324" t="s">
        <v>4839</v>
      </c>
      <c r="C375" s="333">
        <v>1</v>
      </c>
      <c r="D375" s="324" t="s">
        <v>4138</v>
      </c>
      <c r="E375" s="324" t="s">
        <v>4112</v>
      </c>
      <c r="F375" s="326">
        <v>12</v>
      </c>
      <c r="G375" s="326">
        <v>22</v>
      </c>
      <c r="H375" s="324"/>
      <c r="I375" s="324" t="s">
        <v>4158</v>
      </c>
      <c r="J375" s="324"/>
    </row>
    <row r="376" spans="1:10">
      <c r="A376" s="323" t="s">
        <v>4840</v>
      </c>
      <c r="B376" s="322" t="s">
        <v>4841</v>
      </c>
      <c r="C376" s="332" t="s">
        <v>5646</v>
      </c>
      <c r="D376" s="322" t="s">
        <v>4149</v>
      </c>
      <c r="E376" s="322" t="s">
        <v>4112</v>
      </c>
      <c r="F376" s="328">
        <v>12</v>
      </c>
      <c r="G376" s="328">
        <v>19</v>
      </c>
      <c r="H376" s="322"/>
      <c r="I376" s="322" t="s">
        <v>4151</v>
      </c>
      <c r="J376" s="322"/>
    </row>
    <row r="377" spans="1:10" ht="21">
      <c r="A377" s="325" t="s">
        <v>4842</v>
      </c>
      <c r="B377" s="324" t="s">
        <v>4842</v>
      </c>
      <c r="C377" s="333">
        <v>24</v>
      </c>
      <c r="D377" s="324" t="s">
        <v>4843</v>
      </c>
      <c r="E377" s="324" t="s">
        <v>4133</v>
      </c>
      <c r="F377" s="326">
        <v>20</v>
      </c>
      <c r="G377" s="326">
        <v>346</v>
      </c>
      <c r="H377" s="324"/>
      <c r="I377" s="324" t="s">
        <v>4158</v>
      </c>
      <c r="J377" s="324"/>
    </row>
    <row r="378" spans="1:10">
      <c r="A378" s="323" t="s">
        <v>4844</v>
      </c>
      <c r="B378" s="322" t="s">
        <v>4844</v>
      </c>
      <c r="C378" s="332">
        <v>3</v>
      </c>
      <c r="D378" s="322" t="s">
        <v>4132</v>
      </c>
      <c r="E378" s="322" t="s">
        <v>4112</v>
      </c>
      <c r="F378" s="328">
        <v>12</v>
      </c>
      <c r="G378" s="328">
        <v>55</v>
      </c>
      <c r="H378" s="322" t="s">
        <v>4113</v>
      </c>
      <c r="I378" s="322" t="s">
        <v>4139</v>
      </c>
      <c r="J378" s="322"/>
    </row>
    <row r="379" spans="1:10">
      <c r="A379" s="329" t="s">
        <v>4845</v>
      </c>
      <c r="B379" s="324" t="s">
        <v>4846</v>
      </c>
      <c r="C379" s="333">
        <v>0</v>
      </c>
      <c r="D379" s="324" t="s">
        <v>4149</v>
      </c>
      <c r="E379" s="324" t="s">
        <v>4175</v>
      </c>
      <c r="F379" s="326">
        <v>11</v>
      </c>
      <c r="G379" s="326">
        <v>1</v>
      </c>
      <c r="H379" s="324" t="s">
        <v>4134</v>
      </c>
      <c r="I379" s="324" t="s">
        <v>4151</v>
      </c>
      <c r="J379" s="324"/>
    </row>
    <row r="380" spans="1:10">
      <c r="A380" s="323" t="s">
        <v>4847</v>
      </c>
      <c r="B380" s="322" t="s">
        <v>4848</v>
      </c>
      <c r="C380" s="332" t="s">
        <v>5644</v>
      </c>
      <c r="D380" s="322" t="s">
        <v>4149</v>
      </c>
      <c r="E380" s="322" t="s">
        <v>4112</v>
      </c>
      <c r="F380" s="328">
        <v>11</v>
      </c>
      <c r="G380" s="328">
        <v>18</v>
      </c>
      <c r="H380" s="322" t="s">
        <v>4134</v>
      </c>
      <c r="I380" s="322" t="s">
        <v>4151</v>
      </c>
      <c r="J380" s="322"/>
    </row>
    <row r="381" spans="1:10">
      <c r="A381" s="329" t="s">
        <v>4849</v>
      </c>
      <c r="B381" s="324" t="s">
        <v>4849</v>
      </c>
      <c r="C381" s="333">
        <v>2</v>
      </c>
      <c r="D381" s="324" t="s">
        <v>4142</v>
      </c>
      <c r="E381" s="324" t="s">
        <v>4112</v>
      </c>
      <c r="F381" s="326">
        <v>14</v>
      </c>
      <c r="G381" s="326">
        <v>27</v>
      </c>
      <c r="H381" s="324"/>
      <c r="I381" s="324" t="s">
        <v>4214</v>
      </c>
      <c r="J381" s="324"/>
    </row>
    <row r="382" spans="1:10">
      <c r="A382" s="323" t="s">
        <v>4850</v>
      </c>
      <c r="B382" s="322" t="s">
        <v>4851</v>
      </c>
      <c r="C382" s="332">
        <v>7</v>
      </c>
      <c r="D382" s="322" t="s">
        <v>4142</v>
      </c>
      <c r="E382" s="322" t="s">
        <v>4133</v>
      </c>
      <c r="F382" s="328">
        <v>18</v>
      </c>
      <c r="G382" s="328">
        <v>75</v>
      </c>
      <c r="H382" s="322"/>
      <c r="I382" s="322" t="s">
        <v>4214</v>
      </c>
      <c r="J382" s="322"/>
    </row>
    <row r="383" spans="1:10">
      <c r="A383" s="329" t="s">
        <v>4852</v>
      </c>
      <c r="B383" s="324" t="s">
        <v>4853</v>
      </c>
      <c r="C383" s="333">
        <v>0</v>
      </c>
      <c r="D383" s="324" t="s">
        <v>4138</v>
      </c>
      <c r="E383" s="324" t="s">
        <v>4175</v>
      </c>
      <c r="F383" s="326">
        <v>12</v>
      </c>
      <c r="G383" s="326">
        <v>2</v>
      </c>
      <c r="H383" s="324"/>
      <c r="I383" s="324" t="s">
        <v>4139</v>
      </c>
      <c r="J383" s="324"/>
    </row>
    <row r="384" spans="1:10">
      <c r="A384" s="327" t="s">
        <v>4854</v>
      </c>
      <c r="B384" s="322" t="s">
        <v>4855</v>
      </c>
      <c r="C384" s="332">
        <v>12</v>
      </c>
      <c r="D384" s="322" t="s">
        <v>4138</v>
      </c>
      <c r="E384" s="322" t="s">
        <v>4133</v>
      </c>
      <c r="F384" s="328">
        <v>16</v>
      </c>
      <c r="G384" s="328">
        <v>127</v>
      </c>
      <c r="H384" s="322"/>
      <c r="I384" s="322" t="s">
        <v>4158</v>
      </c>
      <c r="J384" s="322"/>
    </row>
    <row r="385" spans="1:10">
      <c r="A385" s="329" t="s">
        <v>4856</v>
      </c>
      <c r="B385" s="324" t="s">
        <v>4856</v>
      </c>
      <c r="C385" s="333">
        <v>2</v>
      </c>
      <c r="D385" s="324" t="s">
        <v>4142</v>
      </c>
      <c r="E385" s="324" t="s">
        <v>4133</v>
      </c>
      <c r="F385" s="326">
        <v>12</v>
      </c>
      <c r="G385" s="326">
        <v>59</v>
      </c>
      <c r="H385" s="324" t="s">
        <v>4113</v>
      </c>
      <c r="I385" s="324" t="s">
        <v>4151</v>
      </c>
      <c r="J385" s="324"/>
    </row>
    <row r="386" spans="1:10">
      <c r="A386" s="323" t="s">
        <v>4857</v>
      </c>
      <c r="B386" s="322" t="s">
        <v>4857</v>
      </c>
      <c r="C386" s="332" t="s">
        <v>5644</v>
      </c>
      <c r="D386" s="322" t="s">
        <v>4858</v>
      </c>
      <c r="E386" s="322" t="s">
        <v>4150</v>
      </c>
      <c r="F386" s="328">
        <v>12</v>
      </c>
      <c r="G386" s="328">
        <v>11</v>
      </c>
      <c r="H386" s="322"/>
      <c r="I386" s="322" t="s">
        <v>4118</v>
      </c>
      <c r="J386" s="322"/>
    </row>
    <row r="387" spans="1:10" ht="21">
      <c r="A387" s="325" t="s">
        <v>4859</v>
      </c>
      <c r="B387" s="324" t="s">
        <v>4860</v>
      </c>
      <c r="C387" s="333">
        <v>2</v>
      </c>
      <c r="D387" s="324" t="s">
        <v>4861</v>
      </c>
      <c r="E387" s="324" t="s">
        <v>4150</v>
      </c>
      <c r="F387" s="326">
        <v>13</v>
      </c>
      <c r="G387" s="326">
        <v>49</v>
      </c>
      <c r="H387" s="324"/>
      <c r="I387" s="324" t="s">
        <v>4118</v>
      </c>
      <c r="J387" s="324"/>
    </row>
    <row r="388" spans="1:10">
      <c r="A388" s="327" t="s">
        <v>4862</v>
      </c>
      <c r="B388" s="322" t="s">
        <v>4863</v>
      </c>
      <c r="C388" s="332">
        <v>1</v>
      </c>
      <c r="D388" s="322" t="s">
        <v>4861</v>
      </c>
      <c r="E388" s="322" t="s">
        <v>4150</v>
      </c>
      <c r="F388" s="328">
        <v>13</v>
      </c>
      <c r="G388" s="328">
        <v>27</v>
      </c>
      <c r="H388" s="322"/>
      <c r="I388" s="322" t="s">
        <v>4118</v>
      </c>
      <c r="J388" s="322"/>
    </row>
    <row r="389" spans="1:10">
      <c r="A389" s="329" t="s">
        <v>4864</v>
      </c>
      <c r="B389" s="324" t="s">
        <v>4865</v>
      </c>
      <c r="C389" s="333">
        <v>6</v>
      </c>
      <c r="D389" s="324" t="s">
        <v>4274</v>
      </c>
      <c r="E389" s="324" t="s">
        <v>4133</v>
      </c>
      <c r="F389" s="326">
        <v>17</v>
      </c>
      <c r="G389" s="326">
        <v>75</v>
      </c>
      <c r="H389" s="324"/>
      <c r="I389" s="324" t="s">
        <v>4158</v>
      </c>
      <c r="J389" s="324"/>
    </row>
    <row r="390" spans="1:10">
      <c r="A390" s="323" t="s">
        <v>4866</v>
      </c>
      <c r="B390" s="322" t="s">
        <v>4867</v>
      </c>
      <c r="C390" s="332">
        <v>2</v>
      </c>
      <c r="D390" s="322" t="s">
        <v>4274</v>
      </c>
      <c r="E390" s="322" t="s">
        <v>4112</v>
      </c>
      <c r="F390" s="328">
        <v>14</v>
      </c>
      <c r="G390" s="328">
        <v>52</v>
      </c>
      <c r="H390" s="322" t="s">
        <v>4134</v>
      </c>
      <c r="I390" s="322" t="s">
        <v>4158</v>
      </c>
      <c r="J390" s="322"/>
    </row>
    <row r="391" spans="1:10">
      <c r="A391" s="325" t="s">
        <v>4868</v>
      </c>
      <c r="B391" s="324" t="s">
        <v>4869</v>
      </c>
      <c r="C391" s="333">
        <v>7</v>
      </c>
      <c r="D391" s="324" t="s">
        <v>4274</v>
      </c>
      <c r="E391" s="324" t="s">
        <v>4112</v>
      </c>
      <c r="F391" s="326">
        <v>17</v>
      </c>
      <c r="G391" s="326">
        <v>91</v>
      </c>
      <c r="H391" s="324"/>
      <c r="I391" s="324" t="s">
        <v>4158</v>
      </c>
      <c r="J391" s="324"/>
    </row>
    <row r="392" spans="1:10">
      <c r="A392" s="323" t="s">
        <v>4870</v>
      </c>
      <c r="B392" s="322" t="s">
        <v>4871</v>
      </c>
      <c r="C392" s="332">
        <v>5</v>
      </c>
      <c r="D392" s="322" t="s">
        <v>2918</v>
      </c>
      <c r="E392" s="322" t="s">
        <v>4112</v>
      </c>
      <c r="F392" s="328">
        <v>17</v>
      </c>
      <c r="G392" s="328">
        <v>112</v>
      </c>
      <c r="H392" s="322"/>
      <c r="I392" s="322" t="s">
        <v>4139</v>
      </c>
      <c r="J392" s="322"/>
    </row>
    <row r="393" spans="1:10">
      <c r="A393" s="329" t="s">
        <v>4872</v>
      </c>
      <c r="B393" s="324" t="s">
        <v>4873</v>
      </c>
      <c r="C393" s="333">
        <v>3</v>
      </c>
      <c r="D393" s="324" t="s">
        <v>4274</v>
      </c>
      <c r="E393" s="324" t="s">
        <v>4112</v>
      </c>
      <c r="F393" s="326">
        <v>17</v>
      </c>
      <c r="G393" s="326">
        <v>82</v>
      </c>
      <c r="H393" s="324"/>
      <c r="I393" s="324" t="s">
        <v>4139</v>
      </c>
      <c r="J393" s="324"/>
    </row>
    <row r="394" spans="1:10" ht="21">
      <c r="A394" s="327" t="s">
        <v>4874</v>
      </c>
      <c r="B394" s="322" t="s">
        <v>4875</v>
      </c>
      <c r="C394" s="332">
        <v>6</v>
      </c>
      <c r="D394" s="322" t="s">
        <v>4274</v>
      </c>
      <c r="E394" s="322" t="s">
        <v>4112</v>
      </c>
      <c r="F394" s="328">
        <v>17</v>
      </c>
      <c r="G394" s="328">
        <v>82</v>
      </c>
      <c r="H394" s="322"/>
      <c r="I394" s="322" t="s">
        <v>4139</v>
      </c>
      <c r="J394" s="322"/>
    </row>
    <row r="395" spans="1:10">
      <c r="A395" s="329" t="s">
        <v>4876</v>
      </c>
      <c r="B395" s="324" t="s">
        <v>4877</v>
      </c>
      <c r="C395" s="333" t="s">
        <v>5646</v>
      </c>
      <c r="D395" s="324" t="s">
        <v>4149</v>
      </c>
      <c r="E395" s="324" t="s">
        <v>4112</v>
      </c>
      <c r="F395" s="326">
        <v>12</v>
      </c>
      <c r="G395" s="326">
        <v>13</v>
      </c>
      <c r="H395" s="324" t="s">
        <v>4113</v>
      </c>
      <c r="I395" s="324" t="s">
        <v>4151</v>
      </c>
      <c r="J395" s="324"/>
    </row>
    <row r="396" spans="1:10">
      <c r="A396" s="327" t="s">
        <v>4878</v>
      </c>
      <c r="B396" s="322" t="s">
        <v>4879</v>
      </c>
      <c r="C396" s="332">
        <v>5</v>
      </c>
      <c r="D396" s="322" t="s">
        <v>2918</v>
      </c>
      <c r="E396" s="322" t="s">
        <v>4133</v>
      </c>
      <c r="F396" s="328">
        <v>19</v>
      </c>
      <c r="G396" s="328">
        <v>52</v>
      </c>
      <c r="H396" s="322" t="s">
        <v>4113</v>
      </c>
      <c r="I396" s="322" t="s">
        <v>4118</v>
      </c>
      <c r="J396" s="322"/>
    </row>
    <row r="397" spans="1:10">
      <c r="A397" s="329" t="s">
        <v>4880</v>
      </c>
      <c r="B397" s="324" t="s">
        <v>4881</v>
      </c>
      <c r="C397" s="333" t="s">
        <v>5644</v>
      </c>
      <c r="D397" s="324" t="s">
        <v>4138</v>
      </c>
      <c r="E397" s="324" t="s">
        <v>4112</v>
      </c>
      <c r="F397" s="326">
        <v>8</v>
      </c>
      <c r="G397" s="326">
        <v>19</v>
      </c>
      <c r="H397" s="324"/>
      <c r="I397" s="324" t="s">
        <v>4214</v>
      </c>
      <c r="J397" s="324"/>
    </row>
    <row r="398" spans="1:10">
      <c r="A398" s="323" t="s">
        <v>4882</v>
      </c>
      <c r="B398" s="322" t="s">
        <v>4883</v>
      </c>
      <c r="C398" s="332" t="s">
        <v>5645</v>
      </c>
      <c r="D398" s="322" t="s">
        <v>4129</v>
      </c>
      <c r="E398" s="322" t="s">
        <v>4112</v>
      </c>
      <c r="F398" s="328">
        <v>12</v>
      </c>
      <c r="G398" s="328">
        <v>11</v>
      </c>
      <c r="H398" s="322"/>
      <c r="I398" s="322" t="s">
        <v>4130</v>
      </c>
      <c r="J398" s="322"/>
    </row>
    <row r="399" spans="1:10">
      <c r="A399" s="329" t="s">
        <v>4884</v>
      </c>
      <c r="B399" s="324" t="s">
        <v>4884</v>
      </c>
      <c r="C399" s="333">
        <v>11</v>
      </c>
      <c r="D399" s="324" t="s">
        <v>4142</v>
      </c>
      <c r="E399" s="324" t="s">
        <v>4133</v>
      </c>
      <c r="F399" s="326">
        <v>17</v>
      </c>
      <c r="G399" s="326">
        <v>136</v>
      </c>
      <c r="H399" s="324" t="s">
        <v>4113</v>
      </c>
      <c r="I399" s="324" t="s">
        <v>4166</v>
      </c>
      <c r="J399" s="324" t="s">
        <v>4135</v>
      </c>
    </row>
    <row r="400" spans="1:10">
      <c r="A400" s="327" t="s">
        <v>4885</v>
      </c>
      <c r="B400" s="322" t="s">
        <v>4885</v>
      </c>
      <c r="C400" s="332">
        <v>23</v>
      </c>
      <c r="D400" s="322" t="s">
        <v>4263</v>
      </c>
      <c r="E400" s="322" t="s">
        <v>4112</v>
      </c>
      <c r="F400" s="328">
        <v>14</v>
      </c>
      <c r="G400" s="328">
        <v>246</v>
      </c>
      <c r="H400" s="322"/>
      <c r="I400" s="322" t="s">
        <v>4158</v>
      </c>
      <c r="J400" s="322"/>
    </row>
    <row r="401" spans="1:10">
      <c r="A401" s="329" t="s">
        <v>4886</v>
      </c>
      <c r="B401" s="324" t="s">
        <v>4887</v>
      </c>
      <c r="C401" s="333">
        <v>1</v>
      </c>
      <c r="D401" s="324" t="s">
        <v>4142</v>
      </c>
      <c r="E401" s="324" t="s">
        <v>4112</v>
      </c>
      <c r="F401" s="326">
        <v>11</v>
      </c>
      <c r="G401" s="326">
        <v>38</v>
      </c>
      <c r="H401" s="324" t="s">
        <v>4113</v>
      </c>
      <c r="I401" s="324" t="s">
        <v>4158</v>
      </c>
      <c r="J401" s="324"/>
    </row>
    <row r="402" spans="1:10">
      <c r="A402" s="323" t="s">
        <v>4888</v>
      </c>
      <c r="B402" s="322" t="s">
        <v>4888</v>
      </c>
      <c r="C402" s="332">
        <v>8</v>
      </c>
      <c r="D402" s="322" t="s">
        <v>4157</v>
      </c>
      <c r="E402" s="322" t="s">
        <v>4133</v>
      </c>
      <c r="F402" s="328">
        <v>16</v>
      </c>
      <c r="G402" s="328">
        <v>136</v>
      </c>
      <c r="H402" s="322"/>
      <c r="I402" s="322" t="s">
        <v>4158</v>
      </c>
      <c r="J402" s="322"/>
    </row>
    <row r="403" spans="1:10">
      <c r="A403" s="329" t="s">
        <v>4889</v>
      </c>
      <c r="B403" s="324" t="s">
        <v>4890</v>
      </c>
      <c r="C403" s="333">
        <v>0</v>
      </c>
      <c r="D403" s="324" t="s">
        <v>4149</v>
      </c>
      <c r="E403" s="324" t="s">
        <v>4175</v>
      </c>
      <c r="F403" s="326">
        <v>11</v>
      </c>
      <c r="G403" s="326">
        <v>1</v>
      </c>
      <c r="H403" s="324" t="s">
        <v>4134</v>
      </c>
      <c r="I403" s="324" t="s">
        <v>4151</v>
      </c>
      <c r="J403" s="324"/>
    </row>
    <row r="404" spans="1:10">
      <c r="A404" s="323" t="s">
        <v>4891</v>
      </c>
      <c r="B404" s="322" t="s">
        <v>4892</v>
      </c>
      <c r="C404" s="332" t="s">
        <v>5646</v>
      </c>
      <c r="D404" s="322" t="s">
        <v>4149</v>
      </c>
      <c r="E404" s="322" t="s">
        <v>4133</v>
      </c>
      <c r="F404" s="328">
        <v>13</v>
      </c>
      <c r="G404" s="328">
        <v>16</v>
      </c>
      <c r="H404" s="322" t="s">
        <v>4134</v>
      </c>
      <c r="I404" s="322" t="s">
        <v>4151</v>
      </c>
      <c r="J404" s="322"/>
    </row>
    <row r="405" spans="1:10">
      <c r="A405" s="329" t="s">
        <v>4893</v>
      </c>
      <c r="B405" s="324" t="s">
        <v>4894</v>
      </c>
      <c r="C405" s="333">
        <v>1</v>
      </c>
      <c r="D405" s="324" t="s">
        <v>4142</v>
      </c>
      <c r="E405" s="324" t="s">
        <v>4133</v>
      </c>
      <c r="F405" s="326">
        <v>11</v>
      </c>
      <c r="G405" s="326">
        <v>19</v>
      </c>
      <c r="H405" s="324" t="s">
        <v>4113</v>
      </c>
      <c r="I405" s="324" t="s">
        <v>4151</v>
      </c>
      <c r="J405" s="324"/>
    </row>
    <row r="406" spans="1:10">
      <c r="A406" s="323" t="s">
        <v>4895</v>
      </c>
      <c r="B406" s="322" t="s">
        <v>4896</v>
      </c>
      <c r="C406" s="332" t="s">
        <v>5646</v>
      </c>
      <c r="D406" s="322" t="s">
        <v>4811</v>
      </c>
      <c r="E406" s="322" t="s">
        <v>4112</v>
      </c>
      <c r="F406" s="328">
        <v>18</v>
      </c>
      <c r="G406" s="328">
        <v>11</v>
      </c>
      <c r="H406" s="322"/>
      <c r="I406" s="322" t="s">
        <v>4118</v>
      </c>
      <c r="J406" s="322"/>
    </row>
    <row r="407" spans="1:10" ht="30">
      <c r="A407" s="329" t="s">
        <v>4897</v>
      </c>
      <c r="B407" s="324" t="s">
        <v>4898</v>
      </c>
      <c r="C407" s="333">
        <v>3</v>
      </c>
      <c r="D407" s="324" t="s">
        <v>4811</v>
      </c>
      <c r="E407" s="324" t="s">
        <v>4112</v>
      </c>
      <c r="F407" s="326">
        <v>17</v>
      </c>
      <c r="G407" s="326">
        <v>39</v>
      </c>
      <c r="H407" s="324"/>
      <c r="I407" s="324" t="s">
        <v>4118</v>
      </c>
      <c r="J407" s="324"/>
    </row>
    <row r="408" spans="1:10" ht="30">
      <c r="A408" s="323" t="s">
        <v>4899</v>
      </c>
      <c r="B408" s="322" t="s">
        <v>4900</v>
      </c>
      <c r="C408" s="332">
        <v>2</v>
      </c>
      <c r="D408" s="322" t="s">
        <v>4811</v>
      </c>
      <c r="E408" s="322" t="s">
        <v>4112</v>
      </c>
      <c r="F408" s="328">
        <v>15</v>
      </c>
      <c r="G408" s="328">
        <v>32</v>
      </c>
      <c r="H408" s="322"/>
      <c r="I408" s="322" t="s">
        <v>4118</v>
      </c>
      <c r="J408" s="322"/>
    </row>
    <row r="409" spans="1:10" ht="21">
      <c r="A409" s="325" t="s">
        <v>4901</v>
      </c>
      <c r="B409" s="324" t="s">
        <v>4902</v>
      </c>
      <c r="C409" s="333">
        <v>4</v>
      </c>
      <c r="D409" s="324" t="s">
        <v>4811</v>
      </c>
      <c r="E409" s="324" t="s">
        <v>4112</v>
      </c>
      <c r="F409" s="326">
        <v>13</v>
      </c>
      <c r="G409" s="326">
        <v>45</v>
      </c>
      <c r="H409" s="324"/>
      <c r="I409" s="324" t="s">
        <v>4118</v>
      </c>
      <c r="J409" s="324"/>
    </row>
    <row r="410" spans="1:10" ht="30">
      <c r="A410" s="323" t="s">
        <v>4903</v>
      </c>
      <c r="B410" s="322" t="s">
        <v>4904</v>
      </c>
      <c r="C410" s="332">
        <v>6</v>
      </c>
      <c r="D410" s="322" t="s">
        <v>4811</v>
      </c>
      <c r="E410" s="322" t="s">
        <v>4112</v>
      </c>
      <c r="F410" s="328">
        <v>20</v>
      </c>
      <c r="G410" s="328">
        <v>97</v>
      </c>
      <c r="H410" s="322"/>
      <c r="I410" s="322" t="s">
        <v>4118</v>
      </c>
      <c r="J410" s="322"/>
    </row>
    <row r="411" spans="1:10">
      <c r="A411" s="329" t="s">
        <v>4905</v>
      </c>
      <c r="B411" s="324" t="s">
        <v>4906</v>
      </c>
      <c r="C411" s="333" t="s">
        <v>5646</v>
      </c>
      <c r="D411" s="324" t="s">
        <v>4907</v>
      </c>
      <c r="E411" s="324" t="s">
        <v>4112</v>
      </c>
      <c r="F411" s="326">
        <v>15</v>
      </c>
      <c r="G411" s="326">
        <v>22</v>
      </c>
      <c r="H411" s="324" t="s">
        <v>4134</v>
      </c>
      <c r="I411" s="324" t="s">
        <v>4214</v>
      </c>
      <c r="J411" s="324"/>
    </row>
    <row r="412" spans="1:10" ht="30">
      <c r="A412" s="323" t="s">
        <v>4908</v>
      </c>
      <c r="B412" s="322" t="s">
        <v>4909</v>
      </c>
      <c r="C412" s="332">
        <v>2</v>
      </c>
      <c r="D412" s="322" t="s">
        <v>4907</v>
      </c>
      <c r="E412" s="322" t="s">
        <v>4112</v>
      </c>
      <c r="F412" s="328">
        <v>13</v>
      </c>
      <c r="G412" s="328">
        <v>27</v>
      </c>
      <c r="H412" s="322" t="s">
        <v>4134</v>
      </c>
      <c r="I412" s="322" t="s">
        <v>4214</v>
      </c>
      <c r="J412" s="322"/>
    </row>
    <row r="413" spans="1:10" ht="21">
      <c r="A413" s="329" t="s">
        <v>4910</v>
      </c>
      <c r="B413" s="324" t="s">
        <v>4911</v>
      </c>
      <c r="C413" s="333" t="s">
        <v>5645</v>
      </c>
      <c r="D413" s="324" t="s">
        <v>4912</v>
      </c>
      <c r="E413" s="324" t="s">
        <v>4112</v>
      </c>
      <c r="F413" s="326">
        <v>11</v>
      </c>
      <c r="G413" s="326">
        <v>11</v>
      </c>
      <c r="H413" s="324" t="s">
        <v>4134</v>
      </c>
      <c r="I413" s="324" t="s">
        <v>4214</v>
      </c>
      <c r="J413" s="324"/>
    </row>
    <row r="414" spans="1:10">
      <c r="A414" s="323" t="s">
        <v>4913</v>
      </c>
      <c r="B414" s="322" t="s">
        <v>4914</v>
      </c>
      <c r="C414" s="332">
        <v>0</v>
      </c>
      <c r="D414" s="322" t="s">
        <v>4202</v>
      </c>
      <c r="E414" s="322" t="s">
        <v>4175</v>
      </c>
      <c r="F414" s="328">
        <v>13</v>
      </c>
      <c r="G414" s="328">
        <v>5</v>
      </c>
      <c r="H414" s="322" t="s">
        <v>4113</v>
      </c>
      <c r="I414" s="322" t="s">
        <v>4214</v>
      </c>
      <c r="J414" s="322"/>
    </row>
    <row r="415" spans="1:10">
      <c r="A415" s="329" t="s">
        <v>4915</v>
      </c>
      <c r="B415" s="324" t="s">
        <v>4916</v>
      </c>
      <c r="C415" s="333">
        <v>4</v>
      </c>
      <c r="D415" s="324" t="s">
        <v>4202</v>
      </c>
      <c r="E415" s="324" t="s">
        <v>4112</v>
      </c>
      <c r="F415" s="326">
        <v>20</v>
      </c>
      <c r="G415" s="326">
        <v>60</v>
      </c>
      <c r="H415" s="324" t="s">
        <v>4113</v>
      </c>
      <c r="I415" s="324" t="s">
        <v>4214</v>
      </c>
      <c r="J415" s="324"/>
    </row>
    <row r="416" spans="1:10" ht="21">
      <c r="A416" s="327" t="s">
        <v>4917</v>
      </c>
      <c r="B416" s="322" t="s">
        <v>4918</v>
      </c>
      <c r="C416" s="332">
        <v>14</v>
      </c>
      <c r="D416" s="322" t="s">
        <v>4202</v>
      </c>
      <c r="E416" s="322" t="s">
        <v>4133</v>
      </c>
      <c r="F416" s="328">
        <v>19</v>
      </c>
      <c r="G416" s="328">
        <v>210</v>
      </c>
      <c r="H416" s="322"/>
      <c r="I416" s="322" t="s">
        <v>4118</v>
      </c>
      <c r="J416" s="322"/>
    </row>
    <row r="417" spans="1:10">
      <c r="A417" s="329" t="s">
        <v>4919</v>
      </c>
      <c r="B417" s="324" t="s">
        <v>4920</v>
      </c>
      <c r="C417" s="333">
        <v>3</v>
      </c>
      <c r="D417" s="324" t="s">
        <v>4142</v>
      </c>
      <c r="E417" s="324" t="s">
        <v>4133</v>
      </c>
      <c r="F417" s="326">
        <v>15</v>
      </c>
      <c r="G417" s="326">
        <v>75</v>
      </c>
      <c r="H417" s="324"/>
      <c r="I417" s="324" t="s">
        <v>4214</v>
      </c>
      <c r="J417" s="324"/>
    </row>
    <row r="418" spans="1:10">
      <c r="A418" s="323" t="s">
        <v>4921</v>
      </c>
      <c r="B418" s="322" t="s">
        <v>4921</v>
      </c>
      <c r="C418" s="332">
        <v>5</v>
      </c>
      <c r="D418" s="322" t="s">
        <v>4263</v>
      </c>
      <c r="E418" s="322" t="s">
        <v>4112</v>
      </c>
      <c r="F418" s="328">
        <v>18</v>
      </c>
      <c r="G418" s="328">
        <v>112</v>
      </c>
      <c r="H418" s="322"/>
      <c r="I418" s="322" t="s">
        <v>4118</v>
      </c>
      <c r="J418" s="322"/>
    </row>
    <row r="419" spans="1:10">
      <c r="A419" s="325" t="s">
        <v>4922</v>
      </c>
      <c r="B419" s="324" t="s">
        <v>4923</v>
      </c>
      <c r="C419" s="333">
        <v>8</v>
      </c>
      <c r="D419" s="324" t="s">
        <v>2918</v>
      </c>
      <c r="E419" s="324" t="s">
        <v>4133</v>
      </c>
      <c r="F419" s="326">
        <v>16</v>
      </c>
      <c r="G419" s="326">
        <v>90</v>
      </c>
      <c r="H419" s="324"/>
      <c r="I419" s="324" t="s">
        <v>4158</v>
      </c>
      <c r="J419" s="324"/>
    </row>
    <row r="420" spans="1:10">
      <c r="A420" s="327" t="s">
        <v>4924</v>
      </c>
      <c r="B420" s="322" t="s">
        <v>4924</v>
      </c>
      <c r="C420" s="332">
        <v>21</v>
      </c>
      <c r="D420" s="322" t="s">
        <v>4117</v>
      </c>
      <c r="E420" s="322" t="s">
        <v>4133</v>
      </c>
      <c r="F420" s="328">
        <v>19</v>
      </c>
      <c r="G420" s="328">
        <v>200</v>
      </c>
      <c r="H420" s="322" t="s">
        <v>4113</v>
      </c>
      <c r="I420" s="322" t="s">
        <v>4118</v>
      </c>
      <c r="J420" s="322"/>
    </row>
    <row r="421" spans="1:10">
      <c r="A421" s="329" t="s">
        <v>4925</v>
      </c>
      <c r="B421" s="324" t="s">
        <v>4926</v>
      </c>
      <c r="C421" s="333">
        <v>8</v>
      </c>
      <c r="D421" s="324" t="s">
        <v>4142</v>
      </c>
      <c r="E421" s="324" t="s">
        <v>4170</v>
      </c>
      <c r="F421" s="326">
        <v>15</v>
      </c>
      <c r="G421" s="326">
        <v>172</v>
      </c>
      <c r="H421" s="324" t="s">
        <v>4134</v>
      </c>
      <c r="I421" s="324" t="s">
        <v>4151</v>
      </c>
      <c r="J421" s="324"/>
    </row>
    <row r="422" spans="1:10">
      <c r="A422" s="327" t="s">
        <v>4927</v>
      </c>
      <c r="B422" s="322" t="s">
        <v>4927</v>
      </c>
      <c r="C422" s="332">
        <v>9</v>
      </c>
      <c r="D422" s="322" t="s">
        <v>4194</v>
      </c>
      <c r="E422" s="322" t="s">
        <v>4112</v>
      </c>
      <c r="F422" s="328">
        <v>15</v>
      </c>
      <c r="G422" s="328">
        <v>135</v>
      </c>
      <c r="H422" s="322" t="s">
        <v>4134</v>
      </c>
      <c r="I422" s="322" t="s">
        <v>4139</v>
      </c>
      <c r="J422" s="322"/>
    </row>
    <row r="423" spans="1:10">
      <c r="A423" s="329" t="s">
        <v>4928</v>
      </c>
      <c r="B423" s="324" t="s">
        <v>4929</v>
      </c>
      <c r="C423" s="333">
        <v>0</v>
      </c>
      <c r="D423" s="324" t="s">
        <v>4149</v>
      </c>
      <c r="E423" s="324" t="s">
        <v>4112</v>
      </c>
      <c r="F423" s="326">
        <v>11</v>
      </c>
      <c r="G423" s="326">
        <v>5</v>
      </c>
      <c r="H423" s="324"/>
      <c r="I423" s="324" t="s">
        <v>4151</v>
      </c>
      <c r="J423" s="324"/>
    </row>
    <row r="424" spans="1:10">
      <c r="A424" s="323" t="s">
        <v>4930</v>
      </c>
      <c r="B424" s="322" t="s">
        <v>4931</v>
      </c>
      <c r="C424" s="332">
        <v>1</v>
      </c>
      <c r="D424" s="322" t="s">
        <v>4149</v>
      </c>
      <c r="E424" s="322" t="s">
        <v>4133</v>
      </c>
      <c r="F424" s="328">
        <v>12</v>
      </c>
      <c r="G424" s="328">
        <v>45</v>
      </c>
      <c r="H424" s="322"/>
      <c r="I424" s="322" t="s">
        <v>4151</v>
      </c>
      <c r="J424" s="322"/>
    </row>
    <row r="425" spans="1:10">
      <c r="A425" s="329" t="s">
        <v>4932</v>
      </c>
      <c r="B425" s="324" t="s">
        <v>4933</v>
      </c>
      <c r="C425" s="333">
        <v>3</v>
      </c>
      <c r="D425" s="324" t="s">
        <v>4129</v>
      </c>
      <c r="E425" s="324" t="s">
        <v>4112</v>
      </c>
      <c r="F425" s="326">
        <v>12</v>
      </c>
      <c r="G425" s="326">
        <v>38</v>
      </c>
      <c r="H425" s="324"/>
      <c r="I425" s="324" t="s">
        <v>4130</v>
      </c>
      <c r="J425" s="324"/>
    </row>
    <row r="426" spans="1:10">
      <c r="A426" s="327" t="s">
        <v>4934</v>
      </c>
      <c r="B426" s="322" t="s">
        <v>4935</v>
      </c>
      <c r="C426" s="332">
        <v>2</v>
      </c>
      <c r="D426" s="322" t="s">
        <v>4263</v>
      </c>
      <c r="E426" s="322" t="s">
        <v>4112</v>
      </c>
      <c r="F426" s="328">
        <v>12</v>
      </c>
      <c r="G426" s="328">
        <v>40</v>
      </c>
      <c r="H426" s="322"/>
      <c r="I426" s="322" t="s">
        <v>4118</v>
      </c>
      <c r="J426" s="322"/>
    </row>
    <row r="427" spans="1:10">
      <c r="A427" s="329" t="s">
        <v>4936</v>
      </c>
      <c r="B427" s="324" t="s">
        <v>4937</v>
      </c>
      <c r="C427" s="333">
        <v>6</v>
      </c>
      <c r="D427" s="324" t="s">
        <v>4129</v>
      </c>
      <c r="E427" s="324" t="s">
        <v>4112</v>
      </c>
      <c r="F427" s="326">
        <v>12</v>
      </c>
      <c r="G427" s="326">
        <v>40</v>
      </c>
      <c r="H427" s="324"/>
      <c r="I427" s="324" t="s">
        <v>4130</v>
      </c>
      <c r="J427" s="324"/>
    </row>
    <row r="428" spans="1:10">
      <c r="A428" s="327" t="s">
        <v>4938</v>
      </c>
      <c r="B428" s="322" t="s">
        <v>4938</v>
      </c>
      <c r="C428" s="332">
        <v>15</v>
      </c>
      <c r="D428" s="322" t="s">
        <v>4562</v>
      </c>
      <c r="E428" s="322" t="s">
        <v>4112</v>
      </c>
      <c r="F428" s="328">
        <v>24</v>
      </c>
      <c r="G428" s="328">
        <v>123</v>
      </c>
      <c r="H428" s="322"/>
      <c r="I428" s="322" t="s">
        <v>4264</v>
      </c>
      <c r="J428" s="322"/>
    </row>
    <row r="429" spans="1:10">
      <c r="A429" s="325" t="s">
        <v>4939</v>
      </c>
      <c r="B429" s="324" t="s">
        <v>4939</v>
      </c>
      <c r="C429" s="333">
        <v>23</v>
      </c>
      <c r="D429" s="324" t="s">
        <v>4157</v>
      </c>
      <c r="E429" s="324" t="s">
        <v>4170</v>
      </c>
      <c r="F429" s="326">
        <v>18</v>
      </c>
      <c r="G429" s="326">
        <v>350</v>
      </c>
      <c r="H429" s="324"/>
      <c r="I429" s="324" t="s">
        <v>4158</v>
      </c>
      <c r="J429" s="324"/>
    </row>
    <row r="430" spans="1:10">
      <c r="A430" s="327" t="s">
        <v>4940</v>
      </c>
      <c r="B430" s="322" t="s">
        <v>4940</v>
      </c>
      <c r="C430" s="332" t="s">
        <v>5644</v>
      </c>
      <c r="D430" s="322" t="s">
        <v>4941</v>
      </c>
      <c r="E430" s="322" t="s">
        <v>4112</v>
      </c>
      <c r="F430" s="328">
        <v>12</v>
      </c>
      <c r="G430" s="328">
        <v>16</v>
      </c>
      <c r="H430" s="322"/>
      <c r="I430" s="322" t="s">
        <v>4130</v>
      </c>
      <c r="J430" s="322"/>
    </row>
    <row r="431" spans="1:10">
      <c r="A431" s="329" t="s">
        <v>4942</v>
      </c>
      <c r="B431" s="324" t="s">
        <v>4942</v>
      </c>
      <c r="C431" s="333" t="s">
        <v>5644</v>
      </c>
      <c r="D431" s="324" t="s">
        <v>4943</v>
      </c>
      <c r="E431" s="324" t="s">
        <v>4112</v>
      </c>
      <c r="F431" s="326">
        <v>13</v>
      </c>
      <c r="G431" s="326">
        <v>13</v>
      </c>
      <c r="H431" s="324"/>
      <c r="I431" s="324" t="s">
        <v>4264</v>
      </c>
      <c r="J431" s="324"/>
    </row>
    <row r="432" spans="1:10">
      <c r="A432" s="323" t="s">
        <v>4944</v>
      </c>
      <c r="B432" s="322" t="s">
        <v>4944</v>
      </c>
      <c r="C432" s="332">
        <v>12</v>
      </c>
      <c r="D432" s="322" t="s">
        <v>2600</v>
      </c>
      <c r="E432" s="322" t="s">
        <v>4170</v>
      </c>
      <c r="F432" s="328">
        <v>20</v>
      </c>
      <c r="G432" s="328">
        <v>152</v>
      </c>
      <c r="H432" s="322" t="s">
        <v>4113</v>
      </c>
      <c r="I432" s="322" t="s">
        <v>4339</v>
      </c>
      <c r="J432" s="322" t="s">
        <v>4135</v>
      </c>
    </row>
    <row r="433" spans="1:10">
      <c r="A433" s="329" t="s">
        <v>4945</v>
      </c>
      <c r="B433" s="324" t="s">
        <v>4945</v>
      </c>
      <c r="C433" s="333" t="s">
        <v>5645</v>
      </c>
      <c r="D433" s="324" t="s">
        <v>4946</v>
      </c>
      <c r="E433" s="324" t="s">
        <v>4150</v>
      </c>
      <c r="F433" s="326">
        <v>12</v>
      </c>
      <c r="G433" s="326">
        <v>5</v>
      </c>
      <c r="H433" s="324"/>
      <c r="I433" s="324" t="s">
        <v>4118</v>
      </c>
      <c r="J433" s="324"/>
    </row>
    <row r="434" spans="1:10">
      <c r="A434" s="323" t="s">
        <v>4947</v>
      </c>
      <c r="B434" s="322" t="s">
        <v>4948</v>
      </c>
      <c r="C434" s="332" t="s">
        <v>5644</v>
      </c>
      <c r="D434" s="322" t="s">
        <v>4946</v>
      </c>
      <c r="E434" s="322" t="s">
        <v>4150</v>
      </c>
      <c r="F434" s="328">
        <v>13</v>
      </c>
      <c r="G434" s="328">
        <v>7</v>
      </c>
      <c r="H434" s="322" t="s">
        <v>4113</v>
      </c>
      <c r="I434" s="322" t="s">
        <v>4118</v>
      </c>
      <c r="J434" s="322"/>
    </row>
    <row r="435" spans="1:10" ht="21">
      <c r="A435" s="325" t="s">
        <v>4949</v>
      </c>
      <c r="B435" s="324" t="s">
        <v>4950</v>
      </c>
      <c r="C435" s="333">
        <v>1</v>
      </c>
      <c r="D435" s="324" t="s">
        <v>4946</v>
      </c>
      <c r="E435" s="324" t="s">
        <v>4150</v>
      </c>
      <c r="F435" s="326">
        <v>15</v>
      </c>
      <c r="G435" s="326">
        <v>44</v>
      </c>
      <c r="H435" s="324"/>
      <c r="I435" s="324" t="s">
        <v>4118</v>
      </c>
      <c r="J435" s="324"/>
    </row>
    <row r="436" spans="1:10" ht="21">
      <c r="A436" s="327" t="s">
        <v>4951</v>
      </c>
      <c r="B436" s="322" t="s">
        <v>4952</v>
      </c>
      <c r="C436" s="332">
        <v>1</v>
      </c>
      <c r="D436" s="322" t="s">
        <v>4946</v>
      </c>
      <c r="E436" s="322" t="s">
        <v>4150</v>
      </c>
      <c r="F436" s="328">
        <v>15</v>
      </c>
      <c r="G436" s="328">
        <v>27</v>
      </c>
      <c r="H436" s="322"/>
      <c r="I436" s="322" t="s">
        <v>4118</v>
      </c>
      <c r="J436" s="322"/>
    </row>
    <row r="437" spans="1:10">
      <c r="A437" s="329" t="s">
        <v>4953</v>
      </c>
      <c r="B437" s="324" t="s">
        <v>4954</v>
      </c>
      <c r="C437" s="333" t="s">
        <v>5644</v>
      </c>
      <c r="D437" s="324" t="s">
        <v>4946</v>
      </c>
      <c r="E437" s="324" t="s">
        <v>4150</v>
      </c>
      <c r="F437" s="326">
        <v>12</v>
      </c>
      <c r="G437" s="326">
        <v>13</v>
      </c>
      <c r="H437" s="324"/>
      <c r="I437" s="324" t="s">
        <v>4118</v>
      </c>
      <c r="J437" s="324"/>
    </row>
    <row r="438" spans="1:10">
      <c r="A438" s="327" t="s">
        <v>4955</v>
      </c>
      <c r="B438" s="322" t="s">
        <v>4955</v>
      </c>
      <c r="C438" s="332">
        <v>7</v>
      </c>
      <c r="D438" s="322" t="s">
        <v>4274</v>
      </c>
      <c r="E438" s="322" t="s">
        <v>4150</v>
      </c>
      <c r="F438" s="328">
        <v>17</v>
      </c>
      <c r="G438" s="328">
        <v>102</v>
      </c>
      <c r="H438" s="322"/>
      <c r="I438" s="322" t="s">
        <v>4264</v>
      </c>
      <c r="J438" s="322"/>
    </row>
    <row r="439" spans="1:10" ht="21">
      <c r="A439" s="329" t="s">
        <v>4956</v>
      </c>
      <c r="B439" s="324" t="s">
        <v>4956</v>
      </c>
      <c r="C439" s="333">
        <v>23</v>
      </c>
      <c r="D439" s="324" t="s">
        <v>4400</v>
      </c>
      <c r="E439" s="324" t="s">
        <v>4392</v>
      </c>
      <c r="F439" s="326">
        <v>18</v>
      </c>
      <c r="G439" s="326">
        <v>472</v>
      </c>
      <c r="H439" s="324" t="s">
        <v>4134</v>
      </c>
      <c r="I439" s="324" t="s">
        <v>4158</v>
      </c>
      <c r="J439" s="324" t="s">
        <v>4135</v>
      </c>
    </row>
    <row r="440" spans="1:10">
      <c r="A440" s="327" t="s">
        <v>4957</v>
      </c>
      <c r="B440" s="322" t="s">
        <v>4958</v>
      </c>
      <c r="C440" s="332">
        <v>2</v>
      </c>
      <c r="D440" s="322" t="s">
        <v>4142</v>
      </c>
      <c r="E440" s="322" t="s">
        <v>4112</v>
      </c>
      <c r="F440" s="328">
        <v>18</v>
      </c>
      <c r="G440" s="328">
        <v>39</v>
      </c>
      <c r="H440" s="322"/>
      <c r="I440" s="322" t="s">
        <v>4151</v>
      </c>
      <c r="J440" s="322"/>
    </row>
    <row r="441" spans="1:10">
      <c r="A441" s="325" t="s">
        <v>4959</v>
      </c>
      <c r="B441" s="324" t="s">
        <v>4960</v>
      </c>
      <c r="C441" s="333" t="s">
        <v>5645</v>
      </c>
      <c r="D441" s="324" t="s">
        <v>4142</v>
      </c>
      <c r="E441" s="324" t="s">
        <v>4150</v>
      </c>
      <c r="F441" s="326">
        <v>16</v>
      </c>
      <c r="G441" s="326">
        <v>9</v>
      </c>
      <c r="H441" s="324"/>
      <c r="I441" s="324" t="s">
        <v>4151</v>
      </c>
      <c r="J441" s="324"/>
    </row>
    <row r="442" spans="1:10" ht="21">
      <c r="A442" s="327" t="s">
        <v>4961</v>
      </c>
      <c r="B442" s="322" t="s">
        <v>4962</v>
      </c>
      <c r="C442" s="332">
        <v>5</v>
      </c>
      <c r="D442" s="322" t="s">
        <v>4142</v>
      </c>
      <c r="E442" s="322" t="s">
        <v>4133</v>
      </c>
      <c r="F442" s="328">
        <v>20</v>
      </c>
      <c r="G442" s="328">
        <v>102</v>
      </c>
      <c r="H442" s="322"/>
      <c r="I442" s="322" t="s">
        <v>4151</v>
      </c>
      <c r="J442" s="322"/>
    </row>
    <row r="443" spans="1:10">
      <c r="A443" s="329" t="s">
        <v>4963</v>
      </c>
      <c r="B443" s="324" t="s">
        <v>4963</v>
      </c>
      <c r="C443" s="333" t="s">
        <v>5644</v>
      </c>
      <c r="D443" s="324" t="s">
        <v>4964</v>
      </c>
      <c r="E443" s="324" t="s">
        <v>4112</v>
      </c>
      <c r="F443" s="326">
        <v>13</v>
      </c>
      <c r="G443" s="326">
        <v>18</v>
      </c>
      <c r="H443" s="324" t="s">
        <v>4134</v>
      </c>
      <c r="I443" s="324" t="s">
        <v>4139</v>
      </c>
      <c r="J443" s="324"/>
    </row>
    <row r="444" spans="1:10">
      <c r="A444" s="323" t="s">
        <v>4965</v>
      </c>
      <c r="B444" s="322" t="s">
        <v>4966</v>
      </c>
      <c r="C444" s="332">
        <v>6</v>
      </c>
      <c r="D444" s="322" t="s">
        <v>4964</v>
      </c>
      <c r="E444" s="322" t="s">
        <v>4112</v>
      </c>
      <c r="F444" s="328">
        <v>13</v>
      </c>
      <c r="G444" s="328">
        <v>97</v>
      </c>
      <c r="H444" s="322" t="s">
        <v>4134</v>
      </c>
      <c r="I444" s="322" t="s">
        <v>4139</v>
      </c>
      <c r="J444" s="322"/>
    </row>
    <row r="445" spans="1:10">
      <c r="A445" s="329" t="s">
        <v>4967</v>
      </c>
      <c r="B445" s="324" t="s">
        <v>4968</v>
      </c>
      <c r="C445" s="333">
        <v>1</v>
      </c>
      <c r="D445" s="324" t="s">
        <v>4964</v>
      </c>
      <c r="E445" s="324" t="s">
        <v>4112</v>
      </c>
      <c r="F445" s="326">
        <v>11</v>
      </c>
      <c r="G445" s="326">
        <v>65</v>
      </c>
      <c r="H445" s="324" t="s">
        <v>4134</v>
      </c>
      <c r="I445" s="324" t="s">
        <v>4139</v>
      </c>
      <c r="J445" s="324"/>
    </row>
    <row r="446" spans="1:10">
      <c r="A446" s="327" t="s">
        <v>4969</v>
      </c>
      <c r="B446" s="322" t="s">
        <v>4970</v>
      </c>
      <c r="C446" s="332">
        <v>7</v>
      </c>
      <c r="D446" s="322" t="s">
        <v>4142</v>
      </c>
      <c r="E446" s="322" t="s">
        <v>4112</v>
      </c>
      <c r="F446" s="328">
        <v>15</v>
      </c>
      <c r="G446" s="328">
        <v>78</v>
      </c>
      <c r="H446" s="322"/>
      <c r="I446" s="322" t="s">
        <v>4139</v>
      </c>
      <c r="J446" s="322"/>
    </row>
    <row r="447" spans="1:10">
      <c r="A447" s="325" t="s">
        <v>4971</v>
      </c>
      <c r="B447" s="324" t="s">
        <v>4972</v>
      </c>
      <c r="C447" s="333">
        <v>13</v>
      </c>
      <c r="D447" s="324" t="s">
        <v>4142</v>
      </c>
      <c r="E447" s="324" t="s">
        <v>4112</v>
      </c>
      <c r="F447" s="326">
        <v>18</v>
      </c>
      <c r="G447" s="326">
        <v>255</v>
      </c>
      <c r="H447" s="324"/>
      <c r="I447" s="324" t="s">
        <v>4139</v>
      </c>
      <c r="J447" s="324"/>
    </row>
    <row r="448" spans="1:10">
      <c r="A448" s="327" t="s">
        <v>4973</v>
      </c>
      <c r="B448" s="322" t="s">
        <v>4974</v>
      </c>
      <c r="C448" s="332">
        <v>11</v>
      </c>
      <c r="D448" s="322" t="s">
        <v>4142</v>
      </c>
      <c r="E448" s="322" t="s">
        <v>4112</v>
      </c>
      <c r="F448" s="328">
        <v>17</v>
      </c>
      <c r="G448" s="328">
        <v>225</v>
      </c>
      <c r="H448" s="322"/>
      <c r="I448" s="322" t="s">
        <v>4139</v>
      </c>
      <c r="J448" s="322"/>
    </row>
    <row r="449" spans="1:10">
      <c r="A449" s="325" t="s">
        <v>4975</v>
      </c>
      <c r="B449" s="324" t="s">
        <v>4976</v>
      </c>
      <c r="C449" s="333" t="s">
        <v>5644</v>
      </c>
      <c r="D449" s="324" t="s">
        <v>4142</v>
      </c>
      <c r="E449" s="324" t="s">
        <v>4150</v>
      </c>
      <c r="F449" s="326">
        <v>15</v>
      </c>
      <c r="G449" s="326">
        <v>10</v>
      </c>
      <c r="H449" s="324"/>
      <c r="I449" s="324" t="s">
        <v>4139</v>
      </c>
      <c r="J449" s="324"/>
    </row>
    <row r="450" spans="1:10">
      <c r="A450" s="327" t="s">
        <v>4977</v>
      </c>
      <c r="B450" s="322" t="s">
        <v>4978</v>
      </c>
      <c r="C450" s="332">
        <v>9</v>
      </c>
      <c r="D450" s="322" t="s">
        <v>4142</v>
      </c>
      <c r="E450" s="322" t="s">
        <v>4112</v>
      </c>
      <c r="F450" s="328">
        <v>16</v>
      </c>
      <c r="G450" s="328">
        <v>112</v>
      </c>
      <c r="H450" s="322"/>
      <c r="I450" s="322" t="s">
        <v>4139</v>
      </c>
      <c r="J450" s="322"/>
    </row>
    <row r="451" spans="1:10">
      <c r="A451" s="329" t="s">
        <v>4979</v>
      </c>
      <c r="B451" s="324" t="s">
        <v>4979</v>
      </c>
      <c r="C451" s="333">
        <v>17</v>
      </c>
      <c r="D451" s="324" t="s">
        <v>4263</v>
      </c>
      <c r="E451" s="324" t="s">
        <v>4112</v>
      </c>
      <c r="F451" s="326">
        <v>18</v>
      </c>
      <c r="G451" s="326">
        <v>228</v>
      </c>
      <c r="H451" s="324"/>
      <c r="I451" s="324" t="s">
        <v>4460</v>
      </c>
      <c r="J451" s="324"/>
    </row>
    <row r="452" spans="1:10">
      <c r="A452" s="323" t="s">
        <v>4980</v>
      </c>
      <c r="B452" s="322" t="s">
        <v>4981</v>
      </c>
      <c r="C452" s="332" t="s">
        <v>5644</v>
      </c>
      <c r="D452" s="322" t="s">
        <v>4263</v>
      </c>
      <c r="E452" s="322" t="s">
        <v>4112</v>
      </c>
      <c r="F452" s="328">
        <v>12</v>
      </c>
      <c r="G452" s="328">
        <v>11</v>
      </c>
      <c r="H452" s="322"/>
      <c r="I452" s="322" t="s">
        <v>4158</v>
      </c>
      <c r="J452" s="322"/>
    </row>
    <row r="453" spans="1:10" ht="21">
      <c r="A453" s="325" t="s">
        <v>4982</v>
      </c>
      <c r="B453" s="324" t="s">
        <v>4983</v>
      </c>
      <c r="C453" s="333">
        <v>8</v>
      </c>
      <c r="D453" s="324" t="s">
        <v>4138</v>
      </c>
      <c r="E453" s="324" t="s">
        <v>4112</v>
      </c>
      <c r="F453" s="326">
        <v>18</v>
      </c>
      <c r="G453" s="326">
        <v>127</v>
      </c>
      <c r="H453" s="324"/>
      <c r="I453" s="324" t="s">
        <v>4118</v>
      </c>
      <c r="J453" s="324"/>
    </row>
    <row r="454" spans="1:10" ht="21">
      <c r="A454" s="327" t="s">
        <v>4984</v>
      </c>
      <c r="B454" s="322" t="s">
        <v>4985</v>
      </c>
      <c r="C454" s="332">
        <v>3</v>
      </c>
      <c r="D454" s="322" t="s">
        <v>4138</v>
      </c>
      <c r="E454" s="322" t="s">
        <v>4112</v>
      </c>
      <c r="F454" s="328">
        <v>16</v>
      </c>
      <c r="G454" s="328">
        <v>45</v>
      </c>
      <c r="H454" s="322"/>
      <c r="I454" s="322" t="s">
        <v>4118</v>
      </c>
      <c r="J454" s="322"/>
    </row>
    <row r="455" spans="1:10">
      <c r="A455" s="329" t="s">
        <v>4986</v>
      </c>
      <c r="B455" s="324" t="s">
        <v>4987</v>
      </c>
      <c r="C455" s="333">
        <v>4</v>
      </c>
      <c r="D455" s="324" t="s">
        <v>4142</v>
      </c>
      <c r="E455" s="324" t="s">
        <v>4133</v>
      </c>
      <c r="F455" s="326">
        <v>13</v>
      </c>
      <c r="G455" s="326">
        <v>97</v>
      </c>
      <c r="H455" s="324"/>
      <c r="I455" s="324" t="s">
        <v>4158</v>
      </c>
      <c r="J455" s="324"/>
    </row>
    <row r="456" spans="1:10" ht="30">
      <c r="A456" s="323" t="s">
        <v>4988</v>
      </c>
      <c r="B456" s="322" t="s">
        <v>4989</v>
      </c>
      <c r="C456" s="332">
        <v>0</v>
      </c>
      <c r="D456" s="322" t="s">
        <v>4129</v>
      </c>
      <c r="E456" s="322" t="s">
        <v>4112</v>
      </c>
      <c r="F456" s="328">
        <v>12</v>
      </c>
      <c r="G456" s="328">
        <v>9</v>
      </c>
      <c r="H456" s="322"/>
      <c r="I456" s="322" t="s">
        <v>4130</v>
      </c>
      <c r="J456" s="322"/>
    </row>
    <row r="457" spans="1:10" ht="30">
      <c r="A457" s="329" t="s">
        <v>4990</v>
      </c>
      <c r="B457" s="324" t="s">
        <v>4991</v>
      </c>
      <c r="C457" s="333">
        <v>0</v>
      </c>
      <c r="D457" s="324" t="s">
        <v>4129</v>
      </c>
      <c r="E457" s="324" t="s">
        <v>4112</v>
      </c>
      <c r="F457" s="326">
        <v>12</v>
      </c>
      <c r="G457" s="326">
        <v>13</v>
      </c>
      <c r="H457" s="324"/>
      <c r="I457" s="324" t="s">
        <v>4130</v>
      </c>
      <c r="J457" s="324"/>
    </row>
    <row r="458" spans="1:10" ht="30">
      <c r="A458" s="323" t="s">
        <v>4992</v>
      </c>
      <c r="B458" s="322" t="s">
        <v>4993</v>
      </c>
      <c r="C458" s="332">
        <v>0</v>
      </c>
      <c r="D458" s="322" t="s">
        <v>4129</v>
      </c>
      <c r="E458" s="322" t="s">
        <v>4112</v>
      </c>
      <c r="F458" s="328">
        <v>12</v>
      </c>
      <c r="G458" s="328">
        <v>18</v>
      </c>
      <c r="H458" s="322"/>
      <c r="I458" s="322" t="s">
        <v>4130</v>
      </c>
      <c r="J458" s="322"/>
    </row>
    <row r="459" spans="1:10" ht="30">
      <c r="A459" s="329" t="s">
        <v>4994</v>
      </c>
      <c r="B459" s="324" t="s">
        <v>4995</v>
      </c>
      <c r="C459" s="333">
        <v>0</v>
      </c>
      <c r="D459" s="324" t="s">
        <v>4129</v>
      </c>
      <c r="E459" s="324" t="s">
        <v>4112</v>
      </c>
      <c r="F459" s="326">
        <v>12</v>
      </c>
      <c r="G459" s="326">
        <v>22</v>
      </c>
      <c r="H459" s="324"/>
      <c r="I459" s="324" t="s">
        <v>4130</v>
      </c>
      <c r="J459" s="324"/>
    </row>
    <row r="460" spans="1:10" ht="30">
      <c r="A460" s="323" t="s">
        <v>4996</v>
      </c>
      <c r="B460" s="322" t="s">
        <v>4997</v>
      </c>
      <c r="C460" s="332">
        <v>0</v>
      </c>
      <c r="D460" s="322" t="s">
        <v>4129</v>
      </c>
      <c r="E460" s="322" t="s">
        <v>4112</v>
      </c>
      <c r="F460" s="328">
        <v>12</v>
      </c>
      <c r="G460" s="328">
        <v>27</v>
      </c>
      <c r="H460" s="322"/>
      <c r="I460" s="322" t="s">
        <v>4130</v>
      </c>
      <c r="J460" s="322"/>
    </row>
    <row r="461" spans="1:10" ht="30">
      <c r="A461" s="329" t="s">
        <v>4998</v>
      </c>
      <c r="B461" s="324" t="s">
        <v>4999</v>
      </c>
      <c r="C461" s="333">
        <v>0</v>
      </c>
      <c r="D461" s="324" t="s">
        <v>4129</v>
      </c>
      <c r="E461" s="324" t="s">
        <v>4112</v>
      </c>
      <c r="F461" s="326">
        <v>12</v>
      </c>
      <c r="G461" s="326">
        <v>31</v>
      </c>
      <c r="H461" s="324"/>
      <c r="I461" s="324" t="s">
        <v>4130</v>
      </c>
      <c r="J461" s="324"/>
    </row>
    <row r="462" spans="1:10" ht="30">
      <c r="A462" s="323" t="s">
        <v>5000</v>
      </c>
      <c r="B462" s="322" t="s">
        <v>5001</v>
      </c>
      <c r="C462" s="332">
        <v>0</v>
      </c>
      <c r="D462" s="322" t="s">
        <v>4129</v>
      </c>
      <c r="E462" s="322" t="s">
        <v>4112</v>
      </c>
      <c r="F462" s="328">
        <v>12</v>
      </c>
      <c r="G462" s="328">
        <v>9</v>
      </c>
      <c r="H462" s="322"/>
      <c r="I462" s="322" t="s">
        <v>4130</v>
      </c>
      <c r="J462" s="322"/>
    </row>
    <row r="463" spans="1:10" ht="30">
      <c r="A463" s="329" t="s">
        <v>5002</v>
      </c>
      <c r="B463" s="324" t="s">
        <v>5003</v>
      </c>
      <c r="C463" s="333">
        <v>0</v>
      </c>
      <c r="D463" s="324" t="s">
        <v>4129</v>
      </c>
      <c r="E463" s="324" t="s">
        <v>4112</v>
      </c>
      <c r="F463" s="326">
        <v>12</v>
      </c>
      <c r="G463" s="326">
        <v>13</v>
      </c>
      <c r="H463" s="324"/>
      <c r="I463" s="324" t="s">
        <v>4130</v>
      </c>
      <c r="J463" s="324"/>
    </row>
    <row r="464" spans="1:10" ht="30">
      <c r="A464" s="323" t="s">
        <v>5004</v>
      </c>
      <c r="B464" s="322" t="s">
        <v>5005</v>
      </c>
      <c r="C464" s="332">
        <v>0</v>
      </c>
      <c r="D464" s="322" t="s">
        <v>4129</v>
      </c>
      <c r="E464" s="322" t="s">
        <v>4112</v>
      </c>
      <c r="F464" s="328">
        <v>12</v>
      </c>
      <c r="G464" s="328">
        <v>18</v>
      </c>
      <c r="H464" s="322"/>
      <c r="I464" s="322" t="s">
        <v>4130</v>
      </c>
      <c r="J464" s="322"/>
    </row>
    <row r="465" spans="1:10" ht="30">
      <c r="A465" s="329" t="s">
        <v>5006</v>
      </c>
      <c r="B465" s="324" t="s">
        <v>5007</v>
      </c>
      <c r="C465" s="333">
        <v>0</v>
      </c>
      <c r="D465" s="324" t="s">
        <v>4129</v>
      </c>
      <c r="E465" s="324" t="s">
        <v>4112</v>
      </c>
      <c r="F465" s="326">
        <v>12</v>
      </c>
      <c r="G465" s="326">
        <v>22</v>
      </c>
      <c r="H465" s="324"/>
      <c r="I465" s="324" t="s">
        <v>4130</v>
      </c>
      <c r="J465" s="324"/>
    </row>
    <row r="466" spans="1:10" ht="30">
      <c r="A466" s="323" t="s">
        <v>5008</v>
      </c>
      <c r="B466" s="322" t="s">
        <v>5009</v>
      </c>
      <c r="C466" s="332">
        <v>0</v>
      </c>
      <c r="D466" s="322" t="s">
        <v>4129</v>
      </c>
      <c r="E466" s="322" t="s">
        <v>4112</v>
      </c>
      <c r="F466" s="328">
        <v>12</v>
      </c>
      <c r="G466" s="328">
        <v>27</v>
      </c>
      <c r="H466" s="322"/>
      <c r="I466" s="322" t="s">
        <v>4130</v>
      </c>
      <c r="J466" s="322"/>
    </row>
    <row r="467" spans="1:10" ht="30">
      <c r="A467" s="329" t="s">
        <v>5010</v>
      </c>
      <c r="B467" s="324" t="s">
        <v>5011</v>
      </c>
      <c r="C467" s="333">
        <v>0</v>
      </c>
      <c r="D467" s="324" t="s">
        <v>4129</v>
      </c>
      <c r="E467" s="324" t="s">
        <v>4112</v>
      </c>
      <c r="F467" s="326">
        <v>12</v>
      </c>
      <c r="G467" s="326">
        <v>31</v>
      </c>
      <c r="H467" s="324"/>
      <c r="I467" s="324" t="s">
        <v>4130</v>
      </c>
      <c r="J467" s="324"/>
    </row>
    <row r="468" spans="1:10" ht="21">
      <c r="A468" s="327" t="s">
        <v>5012</v>
      </c>
      <c r="B468" s="322" t="s">
        <v>5013</v>
      </c>
      <c r="C468" s="332">
        <v>18</v>
      </c>
      <c r="D468" s="322" t="s">
        <v>4407</v>
      </c>
      <c r="E468" s="322" t="s">
        <v>4112</v>
      </c>
      <c r="F468" s="328">
        <v>19</v>
      </c>
      <c r="G468" s="328">
        <v>195</v>
      </c>
      <c r="H468" s="322"/>
      <c r="I468" s="322" t="s">
        <v>4118</v>
      </c>
      <c r="J468" s="322"/>
    </row>
    <row r="469" spans="1:10">
      <c r="A469" s="329" t="s">
        <v>5014</v>
      </c>
      <c r="B469" s="324" t="s">
        <v>5014</v>
      </c>
      <c r="C469" s="333">
        <v>1</v>
      </c>
      <c r="D469" s="324" t="s">
        <v>5015</v>
      </c>
      <c r="E469" s="324" t="s">
        <v>4112</v>
      </c>
      <c r="F469" s="326">
        <v>11</v>
      </c>
      <c r="G469" s="326">
        <v>40</v>
      </c>
      <c r="H469" s="324"/>
      <c r="I469" s="324" t="s">
        <v>4166</v>
      </c>
      <c r="J469" s="324"/>
    </row>
    <row r="470" spans="1:10">
      <c r="A470" s="323" t="s">
        <v>5016</v>
      </c>
      <c r="B470" s="322" t="s">
        <v>5017</v>
      </c>
      <c r="C470" s="332">
        <v>0</v>
      </c>
      <c r="D470" s="322" t="s">
        <v>4117</v>
      </c>
      <c r="E470" s="322" t="s">
        <v>4112</v>
      </c>
      <c r="F470" s="328">
        <v>7</v>
      </c>
      <c r="G470" s="328">
        <v>13</v>
      </c>
      <c r="H470" s="322"/>
      <c r="I470" s="322" t="s">
        <v>4118</v>
      </c>
      <c r="J470" s="322"/>
    </row>
    <row r="471" spans="1:10">
      <c r="A471" s="329" t="s">
        <v>5018</v>
      </c>
      <c r="B471" s="324" t="s">
        <v>5018</v>
      </c>
      <c r="C471" s="333">
        <v>3</v>
      </c>
      <c r="D471" s="324" t="s">
        <v>4142</v>
      </c>
      <c r="E471" s="324" t="s">
        <v>4133</v>
      </c>
      <c r="F471" s="326">
        <v>14</v>
      </c>
      <c r="G471" s="326">
        <v>67</v>
      </c>
      <c r="H471" s="324"/>
      <c r="I471" s="324" t="s">
        <v>4158</v>
      </c>
      <c r="J471" s="324"/>
    </row>
    <row r="472" spans="1:10">
      <c r="A472" s="327" t="s">
        <v>5019</v>
      </c>
      <c r="B472" s="322" t="s">
        <v>5019</v>
      </c>
      <c r="C472" s="332">
        <v>20</v>
      </c>
      <c r="D472" s="322" t="s">
        <v>4210</v>
      </c>
      <c r="E472" s="322" t="s">
        <v>4392</v>
      </c>
      <c r="F472" s="328">
        <v>17</v>
      </c>
      <c r="G472" s="328">
        <v>328</v>
      </c>
      <c r="H472" s="322" t="s">
        <v>4134</v>
      </c>
      <c r="I472" s="322" t="s">
        <v>4214</v>
      </c>
      <c r="J472" s="322"/>
    </row>
    <row r="473" spans="1:10">
      <c r="A473" s="329" t="s">
        <v>5020</v>
      </c>
      <c r="B473" s="324" t="s">
        <v>5021</v>
      </c>
      <c r="C473" s="333">
        <v>0</v>
      </c>
      <c r="D473" s="324" t="s">
        <v>4149</v>
      </c>
      <c r="E473" s="324" t="s">
        <v>4175</v>
      </c>
      <c r="F473" s="326">
        <v>10</v>
      </c>
      <c r="G473" s="326">
        <v>2</v>
      </c>
      <c r="H473" s="324"/>
      <c r="I473" s="324" t="s">
        <v>4151</v>
      </c>
      <c r="J473" s="324"/>
    </row>
    <row r="474" spans="1:10">
      <c r="A474" s="323" t="s">
        <v>5022</v>
      </c>
      <c r="B474" s="322" t="s">
        <v>5023</v>
      </c>
      <c r="C474" s="332" t="s">
        <v>5644</v>
      </c>
      <c r="D474" s="322" t="s">
        <v>4149</v>
      </c>
      <c r="E474" s="322" t="s">
        <v>4133</v>
      </c>
      <c r="F474" s="328">
        <v>12</v>
      </c>
      <c r="G474" s="328">
        <v>19</v>
      </c>
      <c r="H474" s="322"/>
      <c r="I474" s="322" t="s">
        <v>4151</v>
      </c>
      <c r="J474" s="322"/>
    </row>
    <row r="475" spans="1:10">
      <c r="A475" s="325" t="s">
        <v>5024</v>
      </c>
      <c r="B475" s="324" t="s">
        <v>5025</v>
      </c>
      <c r="C475" s="333">
        <v>3</v>
      </c>
      <c r="D475" s="324" t="s">
        <v>4188</v>
      </c>
      <c r="E475" s="324" t="s">
        <v>4133</v>
      </c>
      <c r="F475" s="326">
        <v>13</v>
      </c>
      <c r="G475" s="326">
        <v>85</v>
      </c>
      <c r="H475" s="324"/>
      <c r="I475" s="324" t="s">
        <v>4151</v>
      </c>
      <c r="J475" s="324"/>
    </row>
    <row r="476" spans="1:10" ht="21">
      <c r="A476" s="323" t="s">
        <v>5026</v>
      </c>
      <c r="B476" s="322" t="s">
        <v>5027</v>
      </c>
      <c r="C476" s="332">
        <v>21</v>
      </c>
      <c r="D476" s="322" t="s">
        <v>4138</v>
      </c>
      <c r="E476" s="322" t="s">
        <v>4112</v>
      </c>
      <c r="F476" s="328">
        <v>17</v>
      </c>
      <c r="G476" s="328">
        <v>135</v>
      </c>
      <c r="H476" s="322"/>
      <c r="I476" s="322" t="s">
        <v>4155</v>
      </c>
      <c r="J476" s="322" t="s">
        <v>4135</v>
      </c>
    </row>
    <row r="477" spans="1:10">
      <c r="A477" s="329" t="s">
        <v>5028</v>
      </c>
      <c r="B477" s="324" t="s">
        <v>5029</v>
      </c>
      <c r="C477" s="333">
        <v>5</v>
      </c>
      <c r="D477" s="324" t="s">
        <v>2600</v>
      </c>
      <c r="E477" s="324" t="s">
        <v>4133</v>
      </c>
      <c r="F477" s="326">
        <v>12</v>
      </c>
      <c r="G477" s="326">
        <v>67</v>
      </c>
      <c r="H477" s="324"/>
      <c r="I477" s="324" t="s">
        <v>4339</v>
      </c>
      <c r="J477" s="324" t="s">
        <v>4135</v>
      </c>
    </row>
    <row r="478" spans="1:10">
      <c r="A478" s="323" t="s">
        <v>5030</v>
      </c>
      <c r="B478" s="322" t="s">
        <v>5031</v>
      </c>
      <c r="C478" s="332" t="s">
        <v>5646</v>
      </c>
      <c r="D478" s="322" t="s">
        <v>4188</v>
      </c>
      <c r="E478" s="322" t="s">
        <v>4112</v>
      </c>
      <c r="F478" s="328">
        <v>12</v>
      </c>
      <c r="G478" s="328">
        <v>26</v>
      </c>
      <c r="H478" s="322"/>
      <c r="I478" s="322" t="s">
        <v>4139</v>
      </c>
      <c r="J478" s="322"/>
    </row>
    <row r="479" spans="1:10" ht="21">
      <c r="A479" s="325" t="s">
        <v>5032</v>
      </c>
      <c r="B479" s="324" t="s">
        <v>5033</v>
      </c>
      <c r="C479" s="333">
        <v>2</v>
      </c>
      <c r="D479" s="324" t="s">
        <v>4188</v>
      </c>
      <c r="E479" s="324" t="s">
        <v>4112</v>
      </c>
      <c r="F479" s="326">
        <v>6</v>
      </c>
      <c r="G479" s="326">
        <v>60</v>
      </c>
      <c r="H479" s="324"/>
      <c r="I479" s="324" t="s">
        <v>4151</v>
      </c>
      <c r="J479" s="324"/>
    </row>
    <row r="480" spans="1:10">
      <c r="A480" s="323" t="s">
        <v>5034</v>
      </c>
      <c r="B480" s="322" t="s">
        <v>5034</v>
      </c>
      <c r="C480" s="332">
        <v>1</v>
      </c>
      <c r="D480" s="322" t="s">
        <v>4149</v>
      </c>
      <c r="E480" s="322" t="s">
        <v>4133</v>
      </c>
      <c r="F480" s="328">
        <v>12</v>
      </c>
      <c r="G480" s="328">
        <v>26</v>
      </c>
      <c r="H480" s="322"/>
      <c r="I480" s="322" t="s">
        <v>4151</v>
      </c>
      <c r="J480" s="322"/>
    </row>
    <row r="481" spans="1:10">
      <c r="A481" s="325" t="s">
        <v>5035</v>
      </c>
      <c r="B481" s="324" t="s">
        <v>5036</v>
      </c>
      <c r="C481" s="333">
        <v>1</v>
      </c>
      <c r="D481" s="324" t="s">
        <v>4149</v>
      </c>
      <c r="E481" s="324" t="s">
        <v>4112</v>
      </c>
      <c r="F481" s="326">
        <v>13</v>
      </c>
      <c r="G481" s="326">
        <v>19</v>
      </c>
      <c r="H481" s="324"/>
      <c r="I481" s="324" t="s">
        <v>4151</v>
      </c>
      <c r="J481" s="324"/>
    </row>
    <row r="482" spans="1:10">
      <c r="A482" s="323" t="s">
        <v>5037</v>
      </c>
      <c r="B482" s="322" t="s">
        <v>5038</v>
      </c>
      <c r="C482" s="332" t="s">
        <v>5644</v>
      </c>
      <c r="D482" s="322" t="s">
        <v>4149</v>
      </c>
      <c r="E482" s="322" t="s">
        <v>4112</v>
      </c>
      <c r="F482" s="328">
        <v>13</v>
      </c>
      <c r="G482" s="328">
        <v>11</v>
      </c>
      <c r="H482" s="322"/>
      <c r="I482" s="322" t="s">
        <v>4151</v>
      </c>
      <c r="J482" s="322"/>
    </row>
    <row r="483" spans="1:10">
      <c r="A483" s="329" t="s">
        <v>5039</v>
      </c>
      <c r="B483" s="324" t="s">
        <v>5040</v>
      </c>
      <c r="C483" s="333">
        <v>3</v>
      </c>
      <c r="D483" s="324" t="s">
        <v>4142</v>
      </c>
      <c r="E483" s="324" t="s">
        <v>4133</v>
      </c>
      <c r="F483" s="326">
        <v>13</v>
      </c>
      <c r="G483" s="326">
        <v>75</v>
      </c>
      <c r="H483" s="324"/>
      <c r="I483" s="324" t="s">
        <v>4139</v>
      </c>
      <c r="J483" s="324"/>
    </row>
    <row r="484" spans="1:10">
      <c r="A484" s="323" t="s">
        <v>5041</v>
      </c>
      <c r="B484" s="322" t="s">
        <v>5042</v>
      </c>
      <c r="C484" s="332">
        <v>1</v>
      </c>
      <c r="D484" s="322" t="s">
        <v>4149</v>
      </c>
      <c r="E484" s="322" t="s">
        <v>4133</v>
      </c>
      <c r="F484" s="328">
        <v>14</v>
      </c>
      <c r="G484" s="328">
        <v>37</v>
      </c>
      <c r="H484" s="322"/>
      <c r="I484" s="322" t="s">
        <v>4151</v>
      </c>
      <c r="J484" s="322"/>
    </row>
    <row r="485" spans="1:10" ht="21">
      <c r="A485" s="329" t="s">
        <v>5043</v>
      </c>
      <c r="B485" s="324" t="s">
        <v>5044</v>
      </c>
      <c r="C485" s="333">
        <v>3</v>
      </c>
      <c r="D485" s="324" t="s">
        <v>4372</v>
      </c>
      <c r="E485" s="324" t="s">
        <v>4112</v>
      </c>
      <c r="F485" s="326">
        <v>11</v>
      </c>
      <c r="G485" s="326">
        <v>58</v>
      </c>
      <c r="H485" s="324"/>
      <c r="I485" s="324" t="s">
        <v>4158</v>
      </c>
      <c r="J485" s="324"/>
    </row>
    <row r="486" spans="1:10">
      <c r="A486" s="327" t="s">
        <v>5045</v>
      </c>
      <c r="B486" s="322" t="s">
        <v>5046</v>
      </c>
      <c r="C486" s="332">
        <v>16</v>
      </c>
      <c r="D486" s="322" t="s">
        <v>4202</v>
      </c>
      <c r="E486" s="322" t="s">
        <v>4170</v>
      </c>
      <c r="F486" s="328">
        <v>18</v>
      </c>
      <c r="G486" s="328">
        <v>216</v>
      </c>
      <c r="H486" s="322"/>
      <c r="I486" s="322" t="s">
        <v>4118</v>
      </c>
      <c r="J486" s="322"/>
    </row>
    <row r="487" spans="1:10">
      <c r="A487" s="329" t="s">
        <v>5047</v>
      </c>
      <c r="B487" s="324" t="s">
        <v>5047</v>
      </c>
      <c r="C487" s="333">
        <v>6</v>
      </c>
      <c r="D487" s="324" t="s">
        <v>4129</v>
      </c>
      <c r="E487" s="324" t="s">
        <v>4112</v>
      </c>
      <c r="F487" s="326">
        <v>12</v>
      </c>
      <c r="G487" s="326">
        <v>40</v>
      </c>
      <c r="H487" s="324"/>
      <c r="I487" s="324" t="s">
        <v>4130</v>
      </c>
      <c r="J487" s="324"/>
    </row>
    <row r="488" spans="1:10">
      <c r="A488" s="323" t="s">
        <v>5048</v>
      </c>
      <c r="B488" s="322" t="s">
        <v>5049</v>
      </c>
      <c r="C488" s="332" t="s">
        <v>5646</v>
      </c>
      <c r="D488" s="322" t="s">
        <v>4210</v>
      </c>
      <c r="E488" s="322" t="s">
        <v>4150</v>
      </c>
      <c r="F488" s="328">
        <v>14</v>
      </c>
      <c r="G488" s="328">
        <v>9</v>
      </c>
      <c r="H488" s="322"/>
      <c r="I488" s="322" t="s">
        <v>4264</v>
      </c>
      <c r="J488" s="322"/>
    </row>
    <row r="489" spans="1:10" ht="30">
      <c r="A489" s="329" t="s">
        <v>5050</v>
      </c>
      <c r="B489" s="324" t="s">
        <v>5051</v>
      </c>
      <c r="C489" s="333">
        <v>1</v>
      </c>
      <c r="D489" s="324" t="s">
        <v>4202</v>
      </c>
      <c r="E489" s="324" t="s">
        <v>4112</v>
      </c>
      <c r="F489" s="326">
        <v>15</v>
      </c>
      <c r="G489" s="326">
        <v>15</v>
      </c>
      <c r="H489" s="324" t="s">
        <v>4113</v>
      </c>
      <c r="I489" s="324" t="s">
        <v>4151</v>
      </c>
      <c r="J489" s="324"/>
    </row>
    <row r="490" spans="1:10">
      <c r="A490" s="323" t="s">
        <v>5052</v>
      </c>
      <c r="B490" s="322" t="s">
        <v>5053</v>
      </c>
      <c r="C490" s="332">
        <v>4</v>
      </c>
      <c r="D490" s="322" t="s">
        <v>4263</v>
      </c>
      <c r="E490" s="322" t="s">
        <v>4112</v>
      </c>
      <c r="F490" s="328">
        <v>12</v>
      </c>
      <c r="G490" s="328">
        <v>45</v>
      </c>
      <c r="H490" s="322"/>
      <c r="I490" s="322" t="s">
        <v>4139</v>
      </c>
      <c r="J490" s="322"/>
    </row>
    <row r="491" spans="1:10">
      <c r="A491" s="329" t="s">
        <v>5054</v>
      </c>
      <c r="B491" s="324" t="s">
        <v>5055</v>
      </c>
      <c r="C491" s="333">
        <v>5</v>
      </c>
      <c r="D491" s="324" t="s">
        <v>4129</v>
      </c>
      <c r="E491" s="324" t="s">
        <v>4112</v>
      </c>
      <c r="F491" s="326">
        <v>16</v>
      </c>
      <c r="G491" s="326">
        <v>84</v>
      </c>
      <c r="H491" s="324"/>
      <c r="I491" s="324" t="s">
        <v>4130</v>
      </c>
      <c r="J491" s="324"/>
    </row>
    <row r="492" spans="1:10">
      <c r="A492" s="323" t="s">
        <v>5056</v>
      </c>
      <c r="B492" s="322" t="s">
        <v>5056</v>
      </c>
      <c r="C492" s="332">
        <v>3</v>
      </c>
      <c r="D492" s="322" t="s">
        <v>5057</v>
      </c>
      <c r="E492" s="322" t="s">
        <v>4112</v>
      </c>
      <c r="F492" s="328">
        <v>12</v>
      </c>
      <c r="G492" s="328">
        <v>31</v>
      </c>
      <c r="H492" s="322"/>
      <c r="I492" s="322" t="s">
        <v>4139</v>
      </c>
      <c r="J492" s="322"/>
    </row>
    <row r="493" spans="1:10" ht="21">
      <c r="A493" s="329" t="s">
        <v>5058</v>
      </c>
      <c r="B493" s="324" t="s">
        <v>5059</v>
      </c>
      <c r="C493" s="333" t="s">
        <v>5646</v>
      </c>
      <c r="D493" s="324" t="s">
        <v>4129</v>
      </c>
      <c r="E493" s="324" t="s">
        <v>4112</v>
      </c>
      <c r="F493" s="326">
        <v>11</v>
      </c>
      <c r="G493" s="326">
        <v>32</v>
      </c>
      <c r="H493" s="324"/>
      <c r="I493" s="324" t="s">
        <v>4203</v>
      </c>
      <c r="J493" s="324"/>
    </row>
    <row r="494" spans="1:10">
      <c r="A494" s="323" t="s">
        <v>5060</v>
      </c>
      <c r="B494" s="322" t="s">
        <v>5061</v>
      </c>
      <c r="C494" s="332">
        <v>6</v>
      </c>
      <c r="D494" s="322" t="s">
        <v>4149</v>
      </c>
      <c r="E494" s="322" t="s">
        <v>4170</v>
      </c>
      <c r="F494" s="328">
        <v>13</v>
      </c>
      <c r="G494" s="328">
        <v>126</v>
      </c>
      <c r="H494" s="322"/>
      <c r="I494" s="322" t="s">
        <v>4151</v>
      </c>
      <c r="J494" s="322"/>
    </row>
    <row r="495" spans="1:10">
      <c r="A495" s="329" t="s">
        <v>5062</v>
      </c>
      <c r="B495" s="324" t="s">
        <v>5063</v>
      </c>
      <c r="C495" s="333" t="s">
        <v>5645</v>
      </c>
      <c r="D495" s="324" t="s">
        <v>4157</v>
      </c>
      <c r="E495" s="324" t="s">
        <v>4150</v>
      </c>
      <c r="F495" s="326">
        <v>9</v>
      </c>
      <c r="G495" s="326">
        <v>9</v>
      </c>
      <c r="H495" s="324"/>
      <c r="I495" s="324" t="s">
        <v>4158</v>
      </c>
      <c r="J495" s="324"/>
    </row>
    <row r="496" spans="1:10">
      <c r="A496" s="327" t="s">
        <v>5064</v>
      </c>
      <c r="B496" s="322" t="s">
        <v>5064</v>
      </c>
      <c r="C496" s="332">
        <v>13</v>
      </c>
      <c r="D496" s="322" t="s">
        <v>4263</v>
      </c>
      <c r="E496" s="322" t="s">
        <v>4112</v>
      </c>
      <c r="F496" s="328">
        <v>19</v>
      </c>
      <c r="G496" s="328">
        <v>126</v>
      </c>
      <c r="H496" s="322"/>
      <c r="I496" s="322" t="s">
        <v>4118</v>
      </c>
      <c r="J496" s="322"/>
    </row>
    <row r="497" spans="1:10">
      <c r="A497" s="329" t="s">
        <v>5065</v>
      </c>
      <c r="B497" s="324" t="s">
        <v>5066</v>
      </c>
      <c r="C497" s="333" t="s">
        <v>5646</v>
      </c>
      <c r="D497" s="324" t="s">
        <v>4142</v>
      </c>
      <c r="E497" s="324" t="s">
        <v>4150</v>
      </c>
      <c r="F497" s="326">
        <v>11</v>
      </c>
      <c r="G497" s="326">
        <v>22</v>
      </c>
      <c r="H497" s="324" t="s">
        <v>4113</v>
      </c>
      <c r="I497" s="324" t="s">
        <v>4151</v>
      </c>
      <c r="J497" s="324"/>
    </row>
    <row r="498" spans="1:10">
      <c r="A498" s="323" t="s">
        <v>5067</v>
      </c>
      <c r="B498" s="322" t="s">
        <v>5068</v>
      </c>
      <c r="C498" s="332">
        <v>8</v>
      </c>
      <c r="D498" s="322" t="s">
        <v>4132</v>
      </c>
      <c r="E498" s="322" t="s">
        <v>4133</v>
      </c>
      <c r="F498" s="328">
        <v>14</v>
      </c>
      <c r="G498" s="328">
        <v>78</v>
      </c>
      <c r="H498" s="322" t="s">
        <v>4113</v>
      </c>
      <c r="I498" s="322" t="s">
        <v>4264</v>
      </c>
      <c r="J498" s="322"/>
    </row>
    <row r="499" spans="1:10">
      <c r="A499" s="329" t="s">
        <v>5069</v>
      </c>
      <c r="B499" s="324" t="s">
        <v>5069</v>
      </c>
      <c r="C499" s="333">
        <v>3</v>
      </c>
      <c r="D499" s="324" t="s">
        <v>4142</v>
      </c>
      <c r="E499" s="324" t="s">
        <v>4133</v>
      </c>
      <c r="F499" s="326">
        <v>14</v>
      </c>
      <c r="G499" s="326">
        <v>68</v>
      </c>
      <c r="H499" s="324" t="s">
        <v>4113</v>
      </c>
      <c r="I499" s="324" t="s">
        <v>4118</v>
      </c>
      <c r="J499" s="324"/>
    </row>
    <row r="500" spans="1:10">
      <c r="A500" s="323" t="s">
        <v>5070</v>
      </c>
      <c r="B500" s="322" t="s">
        <v>5071</v>
      </c>
      <c r="C500" s="332">
        <v>11</v>
      </c>
      <c r="D500" s="322" t="s">
        <v>4210</v>
      </c>
      <c r="E500" s="322" t="s">
        <v>4133</v>
      </c>
      <c r="F500" s="328">
        <v>17</v>
      </c>
      <c r="G500" s="328">
        <v>229</v>
      </c>
      <c r="H500" s="322" t="s">
        <v>4473</v>
      </c>
      <c r="I500" s="322" t="s">
        <v>4264</v>
      </c>
      <c r="J500" s="322"/>
    </row>
    <row r="501" spans="1:10">
      <c r="A501" s="329" t="s">
        <v>5072</v>
      </c>
      <c r="B501" s="324" t="s">
        <v>5072</v>
      </c>
      <c r="C501" s="333">
        <v>16</v>
      </c>
      <c r="D501" s="324" t="s">
        <v>4157</v>
      </c>
      <c r="E501" s="324" t="s">
        <v>4133</v>
      </c>
      <c r="F501" s="326">
        <v>18</v>
      </c>
      <c r="G501" s="326">
        <v>189</v>
      </c>
      <c r="H501" s="324"/>
      <c r="I501" s="324" t="s">
        <v>4158</v>
      </c>
      <c r="J501" s="324"/>
    </row>
    <row r="502" spans="1:10" ht="21">
      <c r="A502" s="327" t="s">
        <v>5073</v>
      </c>
      <c r="B502" s="322" t="s">
        <v>5073</v>
      </c>
      <c r="C502" s="332">
        <v>25</v>
      </c>
      <c r="D502" s="322" t="s">
        <v>5074</v>
      </c>
      <c r="E502" s="322" t="s">
        <v>4133</v>
      </c>
      <c r="F502" s="328">
        <v>22</v>
      </c>
      <c r="G502" s="328">
        <v>432</v>
      </c>
      <c r="H502" s="322" t="s">
        <v>4113</v>
      </c>
      <c r="I502" s="322" t="s">
        <v>4166</v>
      </c>
      <c r="J502" s="322"/>
    </row>
    <row r="503" spans="1:10" ht="30">
      <c r="A503" s="329" t="s">
        <v>5075</v>
      </c>
      <c r="B503" s="324" t="s">
        <v>5076</v>
      </c>
      <c r="C503" s="333">
        <v>5</v>
      </c>
      <c r="D503" s="324" t="s">
        <v>4142</v>
      </c>
      <c r="E503" s="324" t="s">
        <v>4133</v>
      </c>
      <c r="F503" s="326">
        <v>18</v>
      </c>
      <c r="G503" s="326">
        <v>93</v>
      </c>
      <c r="H503" s="324"/>
      <c r="I503" s="324" t="s">
        <v>4158</v>
      </c>
      <c r="J503" s="324"/>
    </row>
    <row r="504" spans="1:10">
      <c r="A504" s="327" t="s">
        <v>5077</v>
      </c>
      <c r="B504" s="322" t="s">
        <v>5077</v>
      </c>
      <c r="C504" s="332">
        <v>7</v>
      </c>
      <c r="D504" s="322" t="s">
        <v>4157</v>
      </c>
      <c r="E504" s="322" t="s">
        <v>4112</v>
      </c>
      <c r="F504" s="328">
        <v>15</v>
      </c>
      <c r="G504" s="328">
        <v>88</v>
      </c>
      <c r="H504" s="322"/>
      <c r="I504" s="322" t="s">
        <v>4158</v>
      </c>
      <c r="J504" s="322"/>
    </row>
    <row r="505" spans="1:10">
      <c r="A505" s="325" t="s">
        <v>5078</v>
      </c>
      <c r="B505" s="324" t="s">
        <v>5078</v>
      </c>
      <c r="C505" s="333">
        <v>1</v>
      </c>
      <c r="D505" s="324" t="s">
        <v>5079</v>
      </c>
      <c r="E505" s="324" t="s">
        <v>4112</v>
      </c>
      <c r="F505" s="326">
        <v>13</v>
      </c>
      <c r="G505" s="326">
        <v>35</v>
      </c>
      <c r="H505" s="324"/>
      <c r="I505" s="324" t="s">
        <v>4139</v>
      </c>
      <c r="J505" s="324"/>
    </row>
    <row r="506" spans="1:10">
      <c r="A506" s="323" t="s">
        <v>5080</v>
      </c>
      <c r="B506" s="322" t="s">
        <v>5081</v>
      </c>
      <c r="C506" s="332">
        <v>6</v>
      </c>
      <c r="D506" s="322" t="s">
        <v>4142</v>
      </c>
      <c r="E506" s="322" t="s">
        <v>4112</v>
      </c>
      <c r="F506" s="328">
        <v>15</v>
      </c>
      <c r="G506" s="328">
        <v>127</v>
      </c>
      <c r="H506" s="322"/>
      <c r="I506" s="322" t="s">
        <v>4118</v>
      </c>
      <c r="J506" s="322"/>
    </row>
    <row r="507" spans="1:10">
      <c r="A507" s="329" t="s">
        <v>5082</v>
      </c>
      <c r="B507" s="324" t="s">
        <v>5083</v>
      </c>
      <c r="C507" s="333" t="s">
        <v>5644</v>
      </c>
      <c r="D507" s="324" t="s">
        <v>4210</v>
      </c>
      <c r="E507" s="324" t="s">
        <v>4150</v>
      </c>
      <c r="F507" s="326">
        <v>11</v>
      </c>
      <c r="G507" s="326">
        <v>27</v>
      </c>
      <c r="H507" s="324" t="s">
        <v>4473</v>
      </c>
      <c r="I507" s="324" t="s">
        <v>4139</v>
      </c>
      <c r="J507" s="324"/>
    </row>
    <row r="508" spans="1:10">
      <c r="A508" s="323" t="s">
        <v>5084</v>
      </c>
      <c r="B508" s="322" t="s">
        <v>5085</v>
      </c>
      <c r="C508" s="332" t="s">
        <v>5644</v>
      </c>
      <c r="D508" s="322" t="s">
        <v>4210</v>
      </c>
      <c r="E508" s="322" t="s">
        <v>4150</v>
      </c>
      <c r="F508" s="328">
        <v>12</v>
      </c>
      <c r="G508" s="328">
        <v>22</v>
      </c>
      <c r="H508" s="322" t="s">
        <v>4113</v>
      </c>
      <c r="I508" s="322" t="s">
        <v>4139</v>
      </c>
      <c r="J508" s="322"/>
    </row>
    <row r="509" spans="1:10">
      <c r="A509" s="329" t="s">
        <v>5086</v>
      </c>
      <c r="B509" s="324" t="s">
        <v>5087</v>
      </c>
      <c r="C509" s="333" t="s">
        <v>5646</v>
      </c>
      <c r="D509" s="324" t="s">
        <v>4210</v>
      </c>
      <c r="E509" s="324" t="s">
        <v>4150</v>
      </c>
      <c r="F509" s="326">
        <v>11</v>
      </c>
      <c r="G509" s="326">
        <v>21</v>
      </c>
      <c r="H509" s="324" t="s">
        <v>4113</v>
      </c>
      <c r="I509" s="324" t="s">
        <v>4139</v>
      </c>
      <c r="J509" s="324"/>
    </row>
    <row r="510" spans="1:10">
      <c r="A510" s="323" t="s">
        <v>5088</v>
      </c>
      <c r="B510" s="322" t="s">
        <v>5089</v>
      </c>
      <c r="C510" s="332" t="s">
        <v>5646</v>
      </c>
      <c r="D510" s="322" t="s">
        <v>4210</v>
      </c>
      <c r="E510" s="322" t="s">
        <v>4150</v>
      </c>
      <c r="F510" s="328">
        <v>11</v>
      </c>
      <c r="G510" s="328">
        <v>22</v>
      </c>
      <c r="H510" s="322" t="s">
        <v>4113</v>
      </c>
      <c r="I510" s="322" t="s">
        <v>4139</v>
      </c>
      <c r="J510" s="322"/>
    </row>
    <row r="511" spans="1:10" ht="30">
      <c r="A511" s="329" t="s">
        <v>5090</v>
      </c>
      <c r="B511" s="324" t="s">
        <v>5091</v>
      </c>
      <c r="C511" s="333" t="s">
        <v>5646</v>
      </c>
      <c r="D511" s="324" t="s">
        <v>4210</v>
      </c>
      <c r="E511" s="324" t="s">
        <v>4150</v>
      </c>
      <c r="F511" s="326">
        <v>12</v>
      </c>
      <c r="G511" s="326">
        <v>17</v>
      </c>
      <c r="H511" s="324" t="s">
        <v>4113</v>
      </c>
      <c r="I511" s="324" t="s">
        <v>4139</v>
      </c>
      <c r="J511" s="324"/>
    </row>
    <row r="512" spans="1:10">
      <c r="A512" s="323" t="s">
        <v>5092</v>
      </c>
      <c r="B512" s="322" t="s">
        <v>5093</v>
      </c>
      <c r="C512" s="332" t="s">
        <v>5644</v>
      </c>
      <c r="D512" s="322" t="s">
        <v>4210</v>
      </c>
      <c r="E512" s="322" t="s">
        <v>4150</v>
      </c>
      <c r="F512" s="328">
        <v>10</v>
      </c>
      <c r="G512" s="328">
        <v>21</v>
      </c>
      <c r="H512" s="322" t="s">
        <v>4113</v>
      </c>
      <c r="I512" s="322" t="s">
        <v>4139</v>
      </c>
      <c r="J512" s="322"/>
    </row>
    <row r="513" spans="1:10" ht="30">
      <c r="A513" s="329" t="s">
        <v>5094</v>
      </c>
      <c r="B513" s="324" t="s">
        <v>5095</v>
      </c>
      <c r="C513" s="333">
        <v>1</v>
      </c>
      <c r="D513" s="324" t="s">
        <v>4263</v>
      </c>
      <c r="E513" s="324" t="s">
        <v>4112</v>
      </c>
      <c r="F513" s="326">
        <v>13</v>
      </c>
      <c r="G513" s="326">
        <v>38</v>
      </c>
      <c r="H513" s="324"/>
      <c r="I513" s="324" t="s">
        <v>4214</v>
      </c>
      <c r="J513" s="324"/>
    </row>
    <row r="514" spans="1:10">
      <c r="A514" s="327" t="s">
        <v>5096</v>
      </c>
      <c r="B514" s="322" t="s">
        <v>5096</v>
      </c>
      <c r="C514" s="332">
        <v>4</v>
      </c>
      <c r="D514" s="322" t="s">
        <v>4117</v>
      </c>
      <c r="E514" s="322" t="s">
        <v>4112</v>
      </c>
      <c r="F514" s="328">
        <v>16</v>
      </c>
      <c r="G514" s="328">
        <v>45</v>
      </c>
      <c r="H514" s="322"/>
      <c r="I514" s="322" t="s">
        <v>4118</v>
      </c>
      <c r="J514" s="322"/>
    </row>
    <row r="515" spans="1:10">
      <c r="A515" s="325" t="s">
        <v>5097</v>
      </c>
      <c r="B515" s="324" t="s">
        <v>5097</v>
      </c>
      <c r="C515" s="333">
        <v>3</v>
      </c>
      <c r="D515" s="324" t="s">
        <v>4194</v>
      </c>
      <c r="E515" s="324" t="s">
        <v>4112</v>
      </c>
      <c r="F515" s="326">
        <v>13</v>
      </c>
      <c r="G515" s="326">
        <v>40</v>
      </c>
      <c r="H515" s="324" t="s">
        <v>4134</v>
      </c>
      <c r="I515" s="324" t="s">
        <v>4139</v>
      </c>
      <c r="J515" s="324"/>
    </row>
    <row r="516" spans="1:10">
      <c r="A516" s="323" t="s">
        <v>5098</v>
      </c>
      <c r="B516" s="322" t="s">
        <v>5098</v>
      </c>
      <c r="C516" s="332">
        <v>2</v>
      </c>
      <c r="D516" s="322" t="s">
        <v>4142</v>
      </c>
      <c r="E516" s="322" t="s">
        <v>4133</v>
      </c>
      <c r="F516" s="328">
        <v>13</v>
      </c>
      <c r="G516" s="328">
        <v>45</v>
      </c>
      <c r="H516" s="322" t="s">
        <v>4134</v>
      </c>
      <c r="I516" s="322" t="s">
        <v>4158</v>
      </c>
      <c r="J516" s="322"/>
    </row>
    <row r="517" spans="1:10" ht="21">
      <c r="A517" s="325" t="s">
        <v>5099</v>
      </c>
      <c r="B517" s="324" t="s">
        <v>5100</v>
      </c>
      <c r="C517" s="333">
        <v>4</v>
      </c>
      <c r="D517" s="324" t="s">
        <v>4142</v>
      </c>
      <c r="E517" s="324" t="s">
        <v>4133</v>
      </c>
      <c r="F517" s="326">
        <v>15</v>
      </c>
      <c r="G517" s="326">
        <v>75</v>
      </c>
      <c r="H517" s="324" t="s">
        <v>4134</v>
      </c>
      <c r="I517" s="324" t="s">
        <v>4158</v>
      </c>
      <c r="J517" s="324"/>
    </row>
    <row r="518" spans="1:10" ht="21">
      <c r="A518" s="323" t="s">
        <v>5101</v>
      </c>
      <c r="B518" s="322" t="s">
        <v>5102</v>
      </c>
      <c r="C518" s="332" t="s">
        <v>5645</v>
      </c>
      <c r="D518" s="322" t="s">
        <v>4202</v>
      </c>
      <c r="E518" s="322" t="s">
        <v>4175</v>
      </c>
      <c r="F518" s="328">
        <v>13</v>
      </c>
      <c r="G518" s="328">
        <v>7</v>
      </c>
      <c r="H518" s="322" t="s">
        <v>4113</v>
      </c>
      <c r="I518" s="322" t="s">
        <v>4214</v>
      </c>
      <c r="J518" s="322"/>
    </row>
    <row r="519" spans="1:10">
      <c r="A519" s="329" t="s">
        <v>5103</v>
      </c>
      <c r="B519" s="324" t="s">
        <v>5103</v>
      </c>
      <c r="C519" s="333">
        <v>2</v>
      </c>
      <c r="D519" s="324" t="s">
        <v>4263</v>
      </c>
      <c r="E519" s="324" t="s">
        <v>4112</v>
      </c>
      <c r="F519" s="326">
        <v>14</v>
      </c>
      <c r="G519" s="326">
        <v>28</v>
      </c>
      <c r="H519" s="324"/>
      <c r="I519" s="324" t="s">
        <v>4118</v>
      </c>
      <c r="J519" s="324"/>
    </row>
    <row r="520" spans="1:10">
      <c r="A520" s="323" t="s">
        <v>5104</v>
      </c>
      <c r="B520" s="322" t="s">
        <v>5104</v>
      </c>
      <c r="C520" s="332">
        <v>5</v>
      </c>
      <c r="D520" s="322" t="s">
        <v>4194</v>
      </c>
      <c r="E520" s="322" t="s">
        <v>4112</v>
      </c>
      <c r="F520" s="328">
        <v>18</v>
      </c>
      <c r="G520" s="328">
        <v>75</v>
      </c>
      <c r="H520" s="322"/>
      <c r="I520" s="322" t="s">
        <v>4139</v>
      </c>
      <c r="J520" s="322"/>
    </row>
    <row r="521" spans="1:10">
      <c r="A521" s="329" t="s">
        <v>5105</v>
      </c>
      <c r="B521" s="324" t="s">
        <v>5106</v>
      </c>
      <c r="C521" s="333" t="s">
        <v>5644</v>
      </c>
      <c r="D521" s="324" t="s">
        <v>4149</v>
      </c>
      <c r="E521" s="324" t="s">
        <v>4150</v>
      </c>
      <c r="F521" s="326">
        <v>13</v>
      </c>
      <c r="G521" s="326">
        <v>4</v>
      </c>
      <c r="H521" s="324"/>
      <c r="I521" s="324" t="s">
        <v>4151</v>
      </c>
      <c r="J521" s="324"/>
    </row>
    <row r="522" spans="1:10" ht="21">
      <c r="A522" s="323" t="s">
        <v>5107</v>
      </c>
      <c r="B522" s="322" t="s">
        <v>5108</v>
      </c>
      <c r="C522" s="332">
        <v>2</v>
      </c>
      <c r="D522" s="322" t="s">
        <v>4466</v>
      </c>
      <c r="E522" s="322" t="s">
        <v>4112</v>
      </c>
      <c r="F522" s="328">
        <v>12</v>
      </c>
      <c r="G522" s="328">
        <v>58</v>
      </c>
      <c r="H522" s="322"/>
      <c r="I522" s="322" t="s">
        <v>4214</v>
      </c>
      <c r="J522" s="322"/>
    </row>
    <row r="523" spans="1:10">
      <c r="A523" s="329" t="s">
        <v>5109</v>
      </c>
      <c r="B523" s="324" t="s">
        <v>5110</v>
      </c>
      <c r="C523" s="333">
        <v>3</v>
      </c>
      <c r="D523" s="324" t="s">
        <v>4142</v>
      </c>
      <c r="E523" s="324" t="s">
        <v>4133</v>
      </c>
      <c r="F523" s="326">
        <v>14</v>
      </c>
      <c r="G523" s="326">
        <v>76</v>
      </c>
      <c r="H523" s="324"/>
      <c r="I523" s="324" t="s">
        <v>4158</v>
      </c>
      <c r="J523" s="324"/>
    </row>
    <row r="524" spans="1:10">
      <c r="A524" s="323" t="s">
        <v>5111</v>
      </c>
      <c r="B524" s="322" t="s">
        <v>5112</v>
      </c>
      <c r="C524" s="332">
        <v>2</v>
      </c>
      <c r="D524" s="322" t="s">
        <v>4138</v>
      </c>
      <c r="E524" s="322" t="s">
        <v>4133</v>
      </c>
      <c r="F524" s="328">
        <v>12</v>
      </c>
      <c r="G524" s="328">
        <v>67</v>
      </c>
      <c r="H524" s="322"/>
      <c r="I524" s="322" t="s">
        <v>4118</v>
      </c>
      <c r="J524" s="322"/>
    </row>
    <row r="525" spans="1:10">
      <c r="A525" s="329" t="s">
        <v>5113</v>
      </c>
      <c r="B525" s="324" t="s">
        <v>5114</v>
      </c>
      <c r="C525" s="333" t="s">
        <v>5644</v>
      </c>
      <c r="D525" s="324" t="s">
        <v>4188</v>
      </c>
      <c r="E525" s="324" t="s">
        <v>4112</v>
      </c>
      <c r="F525" s="326">
        <v>5</v>
      </c>
      <c r="G525" s="326">
        <v>18</v>
      </c>
      <c r="H525" s="324"/>
      <c r="I525" s="324" t="s">
        <v>4151</v>
      </c>
      <c r="J525" s="324"/>
    </row>
    <row r="526" spans="1:10">
      <c r="A526" s="323" t="s">
        <v>5115</v>
      </c>
      <c r="B526" s="322" t="s">
        <v>5115</v>
      </c>
      <c r="C526" s="332">
        <v>21</v>
      </c>
      <c r="D526" s="322" t="s">
        <v>4117</v>
      </c>
      <c r="E526" s="322" t="s">
        <v>4133</v>
      </c>
      <c r="F526" s="328">
        <v>19</v>
      </c>
      <c r="G526" s="328">
        <v>253</v>
      </c>
      <c r="H526" s="322"/>
      <c r="I526" s="322" t="s">
        <v>4118</v>
      </c>
      <c r="J526" s="322" t="s">
        <v>4135</v>
      </c>
    </row>
    <row r="527" spans="1:10">
      <c r="A527" s="329" t="s">
        <v>763</v>
      </c>
      <c r="B527" s="324" t="s">
        <v>5116</v>
      </c>
      <c r="C527" s="333" t="s">
        <v>5645</v>
      </c>
      <c r="D527" s="324" t="s">
        <v>4149</v>
      </c>
      <c r="E527" s="324" t="s">
        <v>4112</v>
      </c>
      <c r="F527" s="326">
        <v>12</v>
      </c>
      <c r="G527" s="326">
        <v>5</v>
      </c>
      <c r="H527" s="324"/>
      <c r="I527" s="324" t="s">
        <v>4151</v>
      </c>
      <c r="J527" s="324"/>
    </row>
    <row r="528" spans="1:10">
      <c r="A528" s="323" t="s">
        <v>5117</v>
      </c>
      <c r="B528" s="322" t="s">
        <v>5118</v>
      </c>
      <c r="C528" s="332">
        <v>4</v>
      </c>
      <c r="D528" s="322" t="s">
        <v>4274</v>
      </c>
      <c r="E528" s="322" t="s">
        <v>4133</v>
      </c>
      <c r="F528" s="328">
        <v>14</v>
      </c>
      <c r="G528" s="328">
        <v>51</v>
      </c>
      <c r="H528" s="322" t="s">
        <v>4113</v>
      </c>
      <c r="I528" s="322" t="s">
        <v>4139</v>
      </c>
      <c r="J528" s="322"/>
    </row>
    <row r="529" spans="1:10" ht="21">
      <c r="A529" s="325" t="s">
        <v>5119</v>
      </c>
      <c r="B529" s="324" t="s">
        <v>5120</v>
      </c>
      <c r="C529" s="333">
        <v>2</v>
      </c>
      <c r="D529" s="324" t="s">
        <v>4142</v>
      </c>
      <c r="E529" s="324" t="s">
        <v>4112</v>
      </c>
      <c r="F529" s="326">
        <v>12</v>
      </c>
      <c r="G529" s="326">
        <v>33</v>
      </c>
      <c r="H529" s="324"/>
      <c r="I529" s="324" t="s">
        <v>4139</v>
      </c>
      <c r="J529" s="324"/>
    </row>
    <row r="530" spans="1:10">
      <c r="A530" s="323" t="s">
        <v>5121</v>
      </c>
      <c r="B530" s="322" t="s">
        <v>5122</v>
      </c>
      <c r="C530" s="332" t="s">
        <v>5646</v>
      </c>
      <c r="D530" s="322" t="s">
        <v>4274</v>
      </c>
      <c r="E530" s="322" t="s">
        <v>4112</v>
      </c>
      <c r="F530" s="328">
        <v>14</v>
      </c>
      <c r="G530" s="328">
        <v>19</v>
      </c>
      <c r="H530" s="322"/>
      <c r="I530" s="322" t="s">
        <v>4214</v>
      </c>
      <c r="J530" s="322"/>
    </row>
    <row r="531" spans="1:10">
      <c r="A531" s="329" t="s">
        <v>5123</v>
      </c>
      <c r="B531" s="324" t="s">
        <v>5124</v>
      </c>
      <c r="C531" s="333">
        <v>3</v>
      </c>
      <c r="D531" s="324" t="s">
        <v>2918</v>
      </c>
      <c r="E531" s="324" t="s">
        <v>4112</v>
      </c>
      <c r="F531" s="326">
        <v>15</v>
      </c>
      <c r="G531" s="326">
        <v>45</v>
      </c>
      <c r="H531" s="324"/>
      <c r="I531" s="324" t="s">
        <v>4118</v>
      </c>
      <c r="J531" s="324"/>
    </row>
    <row r="532" spans="1:10">
      <c r="A532" s="327" t="s">
        <v>5125</v>
      </c>
      <c r="B532" s="322" t="s">
        <v>5125</v>
      </c>
      <c r="C532" s="332">
        <v>21</v>
      </c>
      <c r="D532" s="322" t="s">
        <v>4157</v>
      </c>
      <c r="E532" s="322" t="s">
        <v>4170</v>
      </c>
      <c r="F532" s="328">
        <v>19</v>
      </c>
      <c r="G532" s="328">
        <v>216</v>
      </c>
      <c r="H532" s="322"/>
      <c r="I532" s="322" t="s">
        <v>4158</v>
      </c>
      <c r="J532" s="322"/>
    </row>
    <row r="533" spans="1:10">
      <c r="A533" s="329" t="s">
        <v>5126</v>
      </c>
      <c r="B533" s="324" t="s">
        <v>5127</v>
      </c>
      <c r="C533" s="333">
        <v>3</v>
      </c>
      <c r="D533" s="324" t="s">
        <v>4138</v>
      </c>
      <c r="E533" s="324" t="s">
        <v>4112</v>
      </c>
      <c r="F533" s="326">
        <v>11</v>
      </c>
      <c r="G533" s="326">
        <v>58</v>
      </c>
      <c r="H533" s="324"/>
      <c r="I533" s="324" t="s">
        <v>4118</v>
      </c>
      <c r="J533" s="324"/>
    </row>
    <row r="534" spans="1:10">
      <c r="A534" s="323" t="s">
        <v>5128</v>
      </c>
      <c r="B534" s="322" t="s">
        <v>5128</v>
      </c>
      <c r="C534" s="332" t="s">
        <v>5645</v>
      </c>
      <c r="D534" s="322" t="s">
        <v>4202</v>
      </c>
      <c r="E534" s="322" t="s">
        <v>4112</v>
      </c>
      <c r="F534" s="328">
        <v>15</v>
      </c>
      <c r="G534" s="328">
        <v>5</v>
      </c>
      <c r="H534" s="322" t="s">
        <v>4113</v>
      </c>
      <c r="I534" s="322" t="s">
        <v>4166</v>
      </c>
      <c r="J534" s="322"/>
    </row>
    <row r="535" spans="1:10">
      <c r="A535" s="325" t="s">
        <v>5129</v>
      </c>
      <c r="B535" s="324" t="s">
        <v>5130</v>
      </c>
      <c r="C535" s="333" t="s">
        <v>5646</v>
      </c>
      <c r="D535" s="324" t="s">
        <v>4274</v>
      </c>
      <c r="E535" s="324" t="s">
        <v>4133</v>
      </c>
      <c r="F535" s="326">
        <v>13</v>
      </c>
      <c r="G535" s="326">
        <v>22</v>
      </c>
      <c r="H535" s="324"/>
      <c r="I535" s="324" t="s">
        <v>4214</v>
      </c>
      <c r="J535" s="324"/>
    </row>
    <row r="536" spans="1:10">
      <c r="A536" s="327" t="s">
        <v>5131</v>
      </c>
      <c r="B536" s="322" t="s">
        <v>5131</v>
      </c>
      <c r="C536" s="332">
        <v>15</v>
      </c>
      <c r="D536" s="322" t="s">
        <v>2918</v>
      </c>
      <c r="E536" s="322" t="s">
        <v>4112</v>
      </c>
      <c r="F536" s="328">
        <v>18</v>
      </c>
      <c r="G536" s="328">
        <v>170</v>
      </c>
      <c r="H536" s="322"/>
      <c r="I536" s="322" t="s">
        <v>4118</v>
      </c>
      <c r="J536" s="322"/>
    </row>
    <row r="537" spans="1:10">
      <c r="A537" s="325" t="s">
        <v>5132</v>
      </c>
      <c r="B537" s="324" t="s">
        <v>5132</v>
      </c>
      <c r="C537" s="333">
        <v>11</v>
      </c>
      <c r="D537" s="324" t="s">
        <v>4132</v>
      </c>
      <c r="E537" s="324" t="s">
        <v>4112</v>
      </c>
      <c r="F537" s="326">
        <v>17</v>
      </c>
      <c r="G537" s="326">
        <v>130</v>
      </c>
      <c r="H537" s="324" t="s">
        <v>4134</v>
      </c>
      <c r="I537" s="324" t="s">
        <v>4158</v>
      </c>
      <c r="J537" s="324"/>
    </row>
    <row r="538" spans="1:10">
      <c r="A538" s="323" t="s">
        <v>5133</v>
      </c>
      <c r="B538" s="322" t="s">
        <v>5133</v>
      </c>
      <c r="C538" s="332" t="s">
        <v>5645</v>
      </c>
      <c r="D538" s="322" t="s">
        <v>4149</v>
      </c>
      <c r="E538" s="322" t="s">
        <v>4112</v>
      </c>
      <c r="F538" s="328">
        <v>10</v>
      </c>
      <c r="G538" s="328">
        <v>11</v>
      </c>
      <c r="H538" s="322"/>
      <c r="I538" s="322" t="s">
        <v>4151</v>
      </c>
      <c r="J538" s="322"/>
    </row>
    <row r="539" spans="1:10">
      <c r="A539" s="329" t="s">
        <v>5134</v>
      </c>
      <c r="B539" s="324" t="s">
        <v>5135</v>
      </c>
      <c r="C539" s="333" t="s">
        <v>5646</v>
      </c>
      <c r="D539" s="324" t="s">
        <v>4188</v>
      </c>
      <c r="E539" s="324" t="s">
        <v>4112</v>
      </c>
      <c r="F539" s="326">
        <v>12</v>
      </c>
      <c r="G539" s="326">
        <v>22</v>
      </c>
      <c r="H539" s="324"/>
      <c r="I539" s="324" t="s">
        <v>4166</v>
      </c>
      <c r="J539" s="324"/>
    </row>
    <row r="540" spans="1:10" ht="30">
      <c r="A540" s="323" t="s">
        <v>5136</v>
      </c>
      <c r="B540" s="322" t="s">
        <v>5137</v>
      </c>
      <c r="C540" s="332">
        <v>0</v>
      </c>
      <c r="D540" s="322" t="s">
        <v>4188</v>
      </c>
      <c r="E540" s="322" t="s">
        <v>4150</v>
      </c>
      <c r="F540" s="328">
        <v>10</v>
      </c>
      <c r="G540" s="328">
        <v>7</v>
      </c>
      <c r="H540" s="322"/>
      <c r="I540" s="322" t="s">
        <v>4166</v>
      </c>
      <c r="J540" s="322"/>
    </row>
    <row r="541" spans="1:10">
      <c r="A541" s="329" t="s">
        <v>5138</v>
      </c>
      <c r="B541" s="324" t="s">
        <v>5139</v>
      </c>
      <c r="C541" s="333">
        <v>2</v>
      </c>
      <c r="D541" s="324" t="s">
        <v>4188</v>
      </c>
      <c r="E541" s="324" t="s">
        <v>4133</v>
      </c>
      <c r="F541" s="326">
        <v>13</v>
      </c>
      <c r="G541" s="326">
        <v>60</v>
      </c>
      <c r="H541" s="324"/>
      <c r="I541" s="324" t="s">
        <v>4166</v>
      </c>
      <c r="J541" s="324"/>
    </row>
    <row r="542" spans="1:10">
      <c r="A542" s="327" t="s">
        <v>5140</v>
      </c>
      <c r="B542" s="322" t="s">
        <v>5140</v>
      </c>
      <c r="C542" s="332">
        <v>15</v>
      </c>
      <c r="D542" s="322" t="s">
        <v>4157</v>
      </c>
      <c r="E542" s="322" t="s">
        <v>4112</v>
      </c>
      <c r="F542" s="328">
        <v>18</v>
      </c>
      <c r="G542" s="328">
        <v>190</v>
      </c>
      <c r="H542" s="322" t="s">
        <v>4113</v>
      </c>
      <c r="I542" s="322" t="s">
        <v>4158</v>
      </c>
      <c r="J542" s="322"/>
    </row>
    <row r="543" spans="1:10">
      <c r="A543" s="329" t="s">
        <v>5141</v>
      </c>
      <c r="B543" s="324" t="s">
        <v>5142</v>
      </c>
      <c r="C543" s="333">
        <v>8</v>
      </c>
      <c r="D543" s="324" t="s">
        <v>4142</v>
      </c>
      <c r="E543" s="324" t="s">
        <v>4133</v>
      </c>
      <c r="F543" s="326">
        <v>15</v>
      </c>
      <c r="G543" s="326">
        <v>75</v>
      </c>
      <c r="H543" s="324"/>
      <c r="I543" s="324" t="s">
        <v>4158</v>
      </c>
      <c r="J543" s="324"/>
    </row>
    <row r="544" spans="1:10">
      <c r="A544" s="323" t="s">
        <v>5143</v>
      </c>
      <c r="B544" s="322" t="s">
        <v>5144</v>
      </c>
      <c r="C544" s="332">
        <v>10</v>
      </c>
      <c r="D544" s="322" t="s">
        <v>4142</v>
      </c>
      <c r="E544" s="322" t="s">
        <v>4133</v>
      </c>
      <c r="F544" s="328">
        <v>18</v>
      </c>
      <c r="G544" s="328">
        <v>127</v>
      </c>
      <c r="H544" s="322"/>
      <c r="I544" s="322" t="s">
        <v>4339</v>
      </c>
      <c r="J544" s="322"/>
    </row>
    <row r="545" spans="1:10">
      <c r="A545" s="329" t="s">
        <v>5145</v>
      </c>
      <c r="B545" s="324" t="s">
        <v>5146</v>
      </c>
      <c r="C545" s="333">
        <v>4</v>
      </c>
      <c r="D545" s="324" t="s">
        <v>4138</v>
      </c>
      <c r="E545" s="324" t="s">
        <v>4133</v>
      </c>
      <c r="F545" s="326">
        <v>15</v>
      </c>
      <c r="G545" s="326">
        <v>58</v>
      </c>
      <c r="H545" s="324"/>
      <c r="I545" s="324" t="s">
        <v>4118</v>
      </c>
      <c r="J545" s="324"/>
    </row>
    <row r="546" spans="1:10">
      <c r="A546" s="327" t="s">
        <v>5147</v>
      </c>
      <c r="B546" s="322" t="s">
        <v>5147</v>
      </c>
      <c r="C546" s="332">
        <v>17</v>
      </c>
      <c r="D546" s="322" t="s">
        <v>5148</v>
      </c>
      <c r="E546" s="322" t="s">
        <v>4112</v>
      </c>
      <c r="F546" s="328">
        <v>19</v>
      </c>
      <c r="G546" s="328">
        <v>187</v>
      </c>
      <c r="H546" s="322"/>
      <c r="I546" s="322" t="s">
        <v>4139</v>
      </c>
      <c r="J546" s="322"/>
    </row>
    <row r="547" spans="1:10">
      <c r="A547" s="329" t="s">
        <v>5149</v>
      </c>
      <c r="B547" s="324" t="s">
        <v>5150</v>
      </c>
      <c r="C547" s="333">
        <v>13</v>
      </c>
      <c r="D547" s="324" t="s">
        <v>4157</v>
      </c>
      <c r="E547" s="324" t="s">
        <v>4133</v>
      </c>
      <c r="F547" s="326">
        <v>18</v>
      </c>
      <c r="G547" s="326">
        <v>184</v>
      </c>
      <c r="H547" s="324" t="s">
        <v>4113</v>
      </c>
      <c r="I547" s="324" t="s">
        <v>4158</v>
      </c>
      <c r="J547" s="324"/>
    </row>
    <row r="548" spans="1:10">
      <c r="A548" s="323" t="s">
        <v>5151</v>
      </c>
      <c r="B548" s="322" t="s">
        <v>5151</v>
      </c>
      <c r="C548" s="332">
        <v>13</v>
      </c>
      <c r="D548" s="322" t="s">
        <v>4117</v>
      </c>
      <c r="E548" s="322" t="s">
        <v>4112</v>
      </c>
      <c r="F548" s="328">
        <v>20</v>
      </c>
      <c r="G548" s="328">
        <v>112</v>
      </c>
      <c r="H548" s="322"/>
      <c r="I548" s="322" t="s">
        <v>4118</v>
      </c>
      <c r="J548" s="322"/>
    </row>
    <row r="549" spans="1:10">
      <c r="A549" s="329" t="s">
        <v>5152</v>
      </c>
      <c r="B549" s="324" t="s">
        <v>5153</v>
      </c>
      <c r="C549" s="333">
        <v>9</v>
      </c>
      <c r="D549" s="324" t="s">
        <v>4129</v>
      </c>
      <c r="E549" s="324" t="s">
        <v>4112</v>
      </c>
      <c r="F549" s="326">
        <v>12</v>
      </c>
      <c r="G549" s="326">
        <v>66</v>
      </c>
      <c r="H549" s="324"/>
      <c r="I549" s="324" t="s">
        <v>4130</v>
      </c>
      <c r="J549" s="324"/>
    </row>
    <row r="550" spans="1:10" ht="21">
      <c r="A550" s="323" t="s">
        <v>5154</v>
      </c>
      <c r="B550" s="322" t="s">
        <v>5155</v>
      </c>
      <c r="C550" s="332" t="s">
        <v>5646</v>
      </c>
      <c r="D550" s="322" t="s">
        <v>4263</v>
      </c>
      <c r="E550" s="322" t="s">
        <v>4112</v>
      </c>
      <c r="F550" s="328">
        <v>11</v>
      </c>
      <c r="G550" s="328">
        <v>13</v>
      </c>
      <c r="H550" s="322"/>
      <c r="I550" s="322" t="s">
        <v>4139</v>
      </c>
      <c r="J550" s="322"/>
    </row>
    <row r="551" spans="1:10">
      <c r="A551" s="329" t="s">
        <v>5156</v>
      </c>
      <c r="B551" s="324" t="s">
        <v>5157</v>
      </c>
      <c r="C551" s="333">
        <v>3</v>
      </c>
      <c r="D551" s="324" t="s">
        <v>4138</v>
      </c>
      <c r="E551" s="324" t="s">
        <v>4112</v>
      </c>
      <c r="F551" s="326">
        <v>14</v>
      </c>
      <c r="G551" s="326">
        <v>45</v>
      </c>
      <c r="H551" s="324"/>
      <c r="I551" s="324" t="s">
        <v>4139</v>
      </c>
      <c r="J551" s="324"/>
    </row>
    <row r="552" spans="1:10">
      <c r="A552" s="323" t="s">
        <v>5158</v>
      </c>
      <c r="B552" s="322" t="s">
        <v>5159</v>
      </c>
      <c r="C552" s="332">
        <v>3</v>
      </c>
      <c r="D552" s="322" t="s">
        <v>4132</v>
      </c>
      <c r="E552" s="322" t="s">
        <v>4150</v>
      </c>
      <c r="F552" s="328">
        <v>15</v>
      </c>
      <c r="G552" s="328">
        <v>33</v>
      </c>
      <c r="H552" s="322"/>
      <c r="I552" s="322" t="s">
        <v>4118</v>
      </c>
      <c r="J552" s="322"/>
    </row>
    <row r="553" spans="1:10">
      <c r="A553" s="325" t="s">
        <v>5160</v>
      </c>
      <c r="B553" s="324" t="s">
        <v>5161</v>
      </c>
      <c r="C553" s="333" t="s">
        <v>5645</v>
      </c>
      <c r="D553" s="324" t="s">
        <v>4132</v>
      </c>
      <c r="E553" s="324" t="s">
        <v>4175</v>
      </c>
      <c r="F553" s="326">
        <v>11</v>
      </c>
      <c r="G553" s="326">
        <v>7</v>
      </c>
      <c r="H553" s="324"/>
      <c r="I553" s="324" t="s">
        <v>4118</v>
      </c>
      <c r="J553" s="324"/>
    </row>
    <row r="554" spans="1:10">
      <c r="A554" s="327" t="s">
        <v>5162</v>
      </c>
      <c r="B554" s="322" t="s">
        <v>5163</v>
      </c>
      <c r="C554" s="332">
        <v>4</v>
      </c>
      <c r="D554" s="322" t="s">
        <v>4132</v>
      </c>
      <c r="E554" s="322" t="s">
        <v>4112</v>
      </c>
      <c r="F554" s="328">
        <v>15</v>
      </c>
      <c r="G554" s="328">
        <v>71</v>
      </c>
      <c r="H554" s="322"/>
      <c r="I554" s="322" t="s">
        <v>4118</v>
      </c>
      <c r="J554" s="322"/>
    </row>
    <row r="555" spans="1:10">
      <c r="A555" s="329" t="s">
        <v>5164</v>
      </c>
      <c r="B555" s="324" t="s">
        <v>5165</v>
      </c>
      <c r="C555" s="333">
        <v>13</v>
      </c>
      <c r="D555" s="324" t="s">
        <v>4132</v>
      </c>
      <c r="E555" s="324" t="s">
        <v>4392</v>
      </c>
      <c r="F555" s="326">
        <v>16</v>
      </c>
      <c r="G555" s="326">
        <v>325</v>
      </c>
      <c r="H555" s="324"/>
      <c r="I555" s="324" t="s">
        <v>4158</v>
      </c>
      <c r="J555" s="324"/>
    </row>
    <row r="556" spans="1:10">
      <c r="A556" s="327" t="s">
        <v>5166</v>
      </c>
      <c r="B556" s="322" t="s">
        <v>5167</v>
      </c>
      <c r="C556" s="332">
        <v>3</v>
      </c>
      <c r="D556" s="322" t="s">
        <v>4117</v>
      </c>
      <c r="E556" s="322" t="s">
        <v>4133</v>
      </c>
      <c r="F556" s="328">
        <v>12</v>
      </c>
      <c r="G556" s="328">
        <v>42</v>
      </c>
      <c r="H556" s="322"/>
      <c r="I556" s="322" t="s">
        <v>4118</v>
      </c>
      <c r="J556" s="322"/>
    </row>
    <row r="557" spans="1:10">
      <c r="A557" s="329" t="s">
        <v>5168</v>
      </c>
      <c r="B557" s="324" t="s">
        <v>5168</v>
      </c>
      <c r="C557" s="333" t="s">
        <v>5646</v>
      </c>
      <c r="D557" s="324" t="s">
        <v>4263</v>
      </c>
      <c r="E557" s="324" t="s">
        <v>4112</v>
      </c>
      <c r="F557" s="326">
        <v>14</v>
      </c>
      <c r="G557" s="326">
        <v>22</v>
      </c>
      <c r="H557" s="324"/>
      <c r="I557" s="324" t="s">
        <v>4339</v>
      </c>
      <c r="J557" s="324"/>
    </row>
    <row r="558" spans="1:10">
      <c r="A558" s="323" t="s">
        <v>5169</v>
      </c>
      <c r="B558" s="322" t="s">
        <v>5169</v>
      </c>
      <c r="C558" s="332">
        <v>1</v>
      </c>
      <c r="D558" s="322" t="s">
        <v>4811</v>
      </c>
      <c r="E558" s="322" t="s">
        <v>4150</v>
      </c>
      <c r="F558" s="328">
        <v>13</v>
      </c>
      <c r="G558" s="328">
        <v>7</v>
      </c>
      <c r="H558" s="322"/>
      <c r="I558" s="322" t="s">
        <v>4158</v>
      </c>
      <c r="J558" s="322"/>
    </row>
    <row r="559" spans="1:10">
      <c r="A559" s="329" t="s">
        <v>969</v>
      </c>
      <c r="B559" s="324" t="s">
        <v>969</v>
      </c>
      <c r="C559" s="333" t="s">
        <v>5645</v>
      </c>
      <c r="D559" s="324" t="s">
        <v>4129</v>
      </c>
      <c r="E559" s="324" t="s">
        <v>4112</v>
      </c>
      <c r="F559" s="326">
        <v>15</v>
      </c>
      <c r="G559" s="326">
        <v>9</v>
      </c>
      <c r="H559" s="324"/>
      <c r="I559" s="324" t="s">
        <v>4130</v>
      </c>
      <c r="J559" s="324"/>
    </row>
    <row r="560" spans="1:10">
      <c r="A560" s="323" t="s">
        <v>5170</v>
      </c>
      <c r="B560" s="322" t="s">
        <v>5170</v>
      </c>
      <c r="C560" s="332">
        <v>2</v>
      </c>
      <c r="D560" s="322" t="s">
        <v>4132</v>
      </c>
      <c r="E560" s="322" t="s">
        <v>4112</v>
      </c>
      <c r="F560" s="328">
        <v>15</v>
      </c>
      <c r="G560" s="328">
        <v>45</v>
      </c>
      <c r="H560" s="322"/>
      <c r="I560" s="322" t="s">
        <v>4139</v>
      </c>
      <c r="J560" s="322"/>
    </row>
    <row r="561" spans="1:10">
      <c r="A561" s="329" t="s">
        <v>5171</v>
      </c>
      <c r="B561" s="324" t="s">
        <v>5172</v>
      </c>
      <c r="C561" s="333">
        <v>7</v>
      </c>
      <c r="D561" s="324" t="s">
        <v>4202</v>
      </c>
      <c r="E561" s="324" t="s">
        <v>4133</v>
      </c>
      <c r="F561" s="326">
        <v>15</v>
      </c>
      <c r="G561" s="326">
        <v>73</v>
      </c>
      <c r="H561" s="324" t="s">
        <v>4113</v>
      </c>
      <c r="I561" s="324" t="s">
        <v>4151</v>
      </c>
      <c r="J561" s="324"/>
    </row>
    <row r="562" spans="1:10">
      <c r="A562" s="323" t="s">
        <v>5173</v>
      </c>
      <c r="B562" s="322" t="s">
        <v>5174</v>
      </c>
      <c r="C562" s="332" t="s">
        <v>5646</v>
      </c>
      <c r="D562" s="322" t="s">
        <v>5175</v>
      </c>
      <c r="E562" s="322" t="s">
        <v>4112</v>
      </c>
      <c r="F562" s="328">
        <v>12</v>
      </c>
      <c r="G562" s="328">
        <v>22</v>
      </c>
      <c r="H562" s="322"/>
      <c r="I562" s="322" t="s">
        <v>4151</v>
      </c>
      <c r="J562" s="322"/>
    </row>
    <row r="563" spans="1:10" ht="30">
      <c r="A563" s="329" t="s">
        <v>5176</v>
      </c>
      <c r="B563" s="324" t="s">
        <v>5177</v>
      </c>
      <c r="C563" s="333" t="s">
        <v>5644</v>
      </c>
      <c r="D563" s="324" t="s">
        <v>5175</v>
      </c>
      <c r="E563" s="324" t="s">
        <v>4112</v>
      </c>
      <c r="F563" s="326">
        <v>12</v>
      </c>
      <c r="G563" s="326">
        <v>22</v>
      </c>
      <c r="H563" s="324" t="s">
        <v>4113</v>
      </c>
      <c r="I563" s="324" t="s">
        <v>4151</v>
      </c>
      <c r="J563" s="324"/>
    </row>
    <row r="564" spans="1:10">
      <c r="A564" s="323" t="s">
        <v>5178</v>
      </c>
      <c r="B564" s="322" t="s">
        <v>5179</v>
      </c>
      <c r="C564" s="332" t="s">
        <v>5644</v>
      </c>
      <c r="D564" s="322" t="s">
        <v>5175</v>
      </c>
      <c r="E564" s="322" t="s">
        <v>4112</v>
      </c>
      <c r="F564" s="328">
        <v>12</v>
      </c>
      <c r="G564" s="328">
        <v>24</v>
      </c>
      <c r="H564" s="322" t="s">
        <v>4113</v>
      </c>
      <c r="I564" s="322" t="s">
        <v>4151</v>
      </c>
      <c r="J564" s="322"/>
    </row>
    <row r="565" spans="1:10" ht="30">
      <c r="A565" s="329" t="s">
        <v>5180</v>
      </c>
      <c r="B565" s="324" t="s">
        <v>5181</v>
      </c>
      <c r="C565" s="333" t="s">
        <v>5646</v>
      </c>
      <c r="D565" s="324" t="s">
        <v>5182</v>
      </c>
      <c r="E565" s="324" t="s">
        <v>4112</v>
      </c>
      <c r="F565" s="326">
        <v>12</v>
      </c>
      <c r="G565" s="326">
        <v>22</v>
      </c>
      <c r="H565" s="324"/>
      <c r="I565" s="324" t="s">
        <v>4118</v>
      </c>
      <c r="J565" s="324"/>
    </row>
    <row r="566" spans="1:10">
      <c r="A566" s="323" t="s">
        <v>5183</v>
      </c>
      <c r="B566" s="322" t="s">
        <v>5184</v>
      </c>
      <c r="C566" s="332">
        <v>1</v>
      </c>
      <c r="D566" s="322" t="s">
        <v>5175</v>
      </c>
      <c r="E566" s="322" t="s">
        <v>4112</v>
      </c>
      <c r="F566" s="328">
        <v>13</v>
      </c>
      <c r="G566" s="328">
        <v>28</v>
      </c>
      <c r="H566" s="322" t="s">
        <v>4134</v>
      </c>
      <c r="I566" s="322" t="s">
        <v>4151</v>
      </c>
      <c r="J566" s="322"/>
    </row>
    <row r="567" spans="1:10">
      <c r="A567" s="329" t="s">
        <v>5185</v>
      </c>
      <c r="B567" s="324" t="s">
        <v>5186</v>
      </c>
      <c r="C567" s="333" t="s">
        <v>5644</v>
      </c>
      <c r="D567" s="324" t="s">
        <v>5175</v>
      </c>
      <c r="E567" s="324" t="s">
        <v>4112</v>
      </c>
      <c r="F567" s="326">
        <v>10</v>
      </c>
      <c r="G567" s="326">
        <v>24</v>
      </c>
      <c r="H567" s="324"/>
      <c r="I567" s="324" t="s">
        <v>4151</v>
      </c>
      <c r="J567" s="324"/>
    </row>
    <row r="568" spans="1:10" ht="21">
      <c r="A568" s="327" t="s">
        <v>5187</v>
      </c>
      <c r="B568" s="322" t="s">
        <v>5188</v>
      </c>
      <c r="C568" s="332">
        <v>5</v>
      </c>
      <c r="D568" s="322" t="s">
        <v>5175</v>
      </c>
      <c r="E568" s="322" t="s">
        <v>4112</v>
      </c>
      <c r="F568" s="328">
        <v>12</v>
      </c>
      <c r="G568" s="328">
        <v>36</v>
      </c>
      <c r="H568" s="322"/>
      <c r="I568" s="322" t="s">
        <v>4118</v>
      </c>
      <c r="J568" s="322"/>
    </row>
    <row r="569" spans="1:10" ht="30">
      <c r="A569" s="329" t="s">
        <v>5189</v>
      </c>
      <c r="B569" s="324" t="s">
        <v>5190</v>
      </c>
      <c r="C569" s="333">
        <v>2</v>
      </c>
      <c r="D569" s="324" t="s">
        <v>5175</v>
      </c>
      <c r="E569" s="324" t="s">
        <v>4112</v>
      </c>
      <c r="F569" s="326">
        <v>14</v>
      </c>
      <c r="G569" s="326">
        <v>36</v>
      </c>
      <c r="H569" s="324" t="s">
        <v>4134</v>
      </c>
      <c r="I569" s="324" t="s">
        <v>4151</v>
      </c>
      <c r="J569" s="324"/>
    </row>
    <row r="570" spans="1:10" ht="30">
      <c r="A570" s="323" t="s">
        <v>5191</v>
      </c>
      <c r="B570" s="322" t="s">
        <v>5192</v>
      </c>
      <c r="C570" s="332" t="s">
        <v>5646</v>
      </c>
      <c r="D570" s="322" t="s">
        <v>5175</v>
      </c>
      <c r="E570" s="322" t="s">
        <v>4112</v>
      </c>
      <c r="F570" s="328">
        <v>8</v>
      </c>
      <c r="G570" s="328">
        <v>22</v>
      </c>
      <c r="H570" s="322"/>
      <c r="I570" s="322" t="s">
        <v>4151</v>
      </c>
      <c r="J570" s="322"/>
    </row>
    <row r="571" spans="1:10">
      <c r="A571" s="325" t="s">
        <v>5193</v>
      </c>
      <c r="B571" s="324" t="s">
        <v>5193</v>
      </c>
      <c r="C571" s="333" t="s">
        <v>5646</v>
      </c>
      <c r="D571" s="324" t="s">
        <v>4117</v>
      </c>
      <c r="E571" s="324" t="s">
        <v>4112</v>
      </c>
      <c r="F571" s="326">
        <v>13</v>
      </c>
      <c r="G571" s="326">
        <v>11</v>
      </c>
      <c r="H571" s="324"/>
      <c r="I571" s="324" t="s">
        <v>4118</v>
      </c>
      <c r="J571" s="324"/>
    </row>
    <row r="572" spans="1:10">
      <c r="A572" s="323" t="s">
        <v>5194</v>
      </c>
      <c r="B572" s="322" t="s">
        <v>5194</v>
      </c>
      <c r="C572" s="332">
        <v>9</v>
      </c>
      <c r="D572" s="322" t="s">
        <v>4194</v>
      </c>
      <c r="E572" s="322" t="s">
        <v>4133</v>
      </c>
      <c r="F572" s="328">
        <v>18</v>
      </c>
      <c r="G572" s="328">
        <v>123</v>
      </c>
      <c r="H572" s="322" t="s">
        <v>4113</v>
      </c>
      <c r="I572" s="322" t="s">
        <v>4139</v>
      </c>
      <c r="J572" s="322"/>
    </row>
    <row r="573" spans="1:10">
      <c r="A573" s="325" t="s">
        <v>5195</v>
      </c>
      <c r="B573" s="324" t="s">
        <v>5196</v>
      </c>
      <c r="C573" s="333">
        <v>5</v>
      </c>
      <c r="D573" s="324" t="s">
        <v>4397</v>
      </c>
      <c r="E573" s="324" t="s">
        <v>4112</v>
      </c>
      <c r="F573" s="326">
        <v>14</v>
      </c>
      <c r="G573" s="326">
        <v>75</v>
      </c>
      <c r="H573" s="324"/>
      <c r="I573" s="324" t="s">
        <v>4118</v>
      </c>
      <c r="J573" s="324"/>
    </row>
    <row r="574" spans="1:10">
      <c r="A574" s="327" t="s">
        <v>5197</v>
      </c>
      <c r="B574" s="322" t="s">
        <v>5198</v>
      </c>
      <c r="C574" s="332" t="s">
        <v>5644</v>
      </c>
      <c r="D574" s="322" t="s">
        <v>4397</v>
      </c>
      <c r="E574" s="322" t="s">
        <v>4175</v>
      </c>
      <c r="F574" s="328">
        <v>13</v>
      </c>
      <c r="G574" s="328">
        <v>18</v>
      </c>
      <c r="H574" s="322"/>
      <c r="I574" s="322" t="s">
        <v>4118</v>
      </c>
      <c r="J574" s="322"/>
    </row>
    <row r="575" spans="1:10">
      <c r="A575" s="325" t="s">
        <v>5199</v>
      </c>
      <c r="B575" s="324" t="s">
        <v>5200</v>
      </c>
      <c r="C575" s="333">
        <v>10</v>
      </c>
      <c r="D575" s="324" t="s">
        <v>4397</v>
      </c>
      <c r="E575" s="324" t="s">
        <v>4170</v>
      </c>
      <c r="F575" s="326">
        <v>16</v>
      </c>
      <c r="G575" s="326">
        <v>115</v>
      </c>
      <c r="H575" s="324"/>
      <c r="I575" s="324" t="s">
        <v>4118</v>
      </c>
      <c r="J575" s="324"/>
    </row>
    <row r="576" spans="1:10">
      <c r="A576" s="323" t="s">
        <v>5201</v>
      </c>
      <c r="B576" s="322" t="s">
        <v>5201</v>
      </c>
      <c r="C576" s="332">
        <v>2</v>
      </c>
      <c r="D576" s="322" t="s">
        <v>2586</v>
      </c>
      <c r="E576" s="322" t="s">
        <v>4133</v>
      </c>
      <c r="F576" s="328">
        <v>11</v>
      </c>
      <c r="G576" s="328">
        <v>59</v>
      </c>
      <c r="H576" s="322"/>
      <c r="I576" s="322" t="s">
        <v>4158</v>
      </c>
      <c r="J576" s="322"/>
    </row>
    <row r="577" spans="1:10">
      <c r="A577" s="329" t="s">
        <v>5202</v>
      </c>
      <c r="B577" s="324" t="s">
        <v>5203</v>
      </c>
      <c r="C577" s="333">
        <v>2</v>
      </c>
      <c r="D577" s="324" t="s">
        <v>4138</v>
      </c>
      <c r="E577" s="324" t="s">
        <v>4133</v>
      </c>
      <c r="F577" s="326">
        <v>8</v>
      </c>
      <c r="G577" s="326">
        <v>85</v>
      </c>
      <c r="H577" s="324"/>
      <c r="I577" s="324" t="s">
        <v>4139</v>
      </c>
      <c r="J577" s="324"/>
    </row>
    <row r="578" spans="1:10" ht="21">
      <c r="A578" s="327" t="s">
        <v>5204</v>
      </c>
      <c r="B578" s="322" t="s">
        <v>5205</v>
      </c>
      <c r="C578" s="332">
        <v>3</v>
      </c>
      <c r="D578" s="322" t="s">
        <v>2586</v>
      </c>
      <c r="E578" s="322" t="s">
        <v>4133</v>
      </c>
      <c r="F578" s="328">
        <v>11</v>
      </c>
      <c r="G578" s="328">
        <v>59</v>
      </c>
      <c r="H578" s="322"/>
      <c r="I578" s="322" t="s">
        <v>4158</v>
      </c>
      <c r="J578" s="322"/>
    </row>
    <row r="579" spans="1:10" ht="21">
      <c r="A579" s="325" t="s">
        <v>5206</v>
      </c>
      <c r="B579" s="324" t="s">
        <v>5207</v>
      </c>
      <c r="C579" s="333">
        <v>2</v>
      </c>
      <c r="D579" s="324" t="s">
        <v>2586</v>
      </c>
      <c r="E579" s="324" t="s">
        <v>4133</v>
      </c>
      <c r="F579" s="326">
        <v>13</v>
      </c>
      <c r="G579" s="326">
        <v>59</v>
      </c>
      <c r="H579" s="324"/>
      <c r="I579" s="324" t="s">
        <v>4158</v>
      </c>
      <c r="J579" s="324"/>
    </row>
    <row r="580" spans="1:10" ht="21">
      <c r="A580" s="327" t="s">
        <v>5208</v>
      </c>
      <c r="B580" s="322" t="s">
        <v>5209</v>
      </c>
      <c r="C580" s="332">
        <v>4</v>
      </c>
      <c r="D580" s="322" t="s">
        <v>2586</v>
      </c>
      <c r="E580" s="322" t="s">
        <v>4133</v>
      </c>
      <c r="F580" s="328">
        <v>14</v>
      </c>
      <c r="G580" s="328">
        <v>59</v>
      </c>
      <c r="H580" s="322"/>
      <c r="I580" s="322" t="s">
        <v>4158</v>
      </c>
      <c r="J580" s="322"/>
    </row>
    <row r="581" spans="1:10" ht="21">
      <c r="A581" s="325" t="s">
        <v>5210</v>
      </c>
      <c r="B581" s="324" t="s">
        <v>5211</v>
      </c>
      <c r="C581" s="333">
        <v>2</v>
      </c>
      <c r="D581" s="324" t="s">
        <v>2586</v>
      </c>
      <c r="E581" s="324" t="s">
        <v>4133</v>
      </c>
      <c r="F581" s="326">
        <v>13</v>
      </c>
      <c r="G581" s="326">
        <v>59</v>
      </c>
      <c r="H581" s="324"/>
      <c r="I581" s="324" t="s">
        <v>4158</v>
      </c>
      <c r="J581" s="324"/>
    </row>
    <row r="582" spans="1:10">
      <c r="A582" s="327" t="s">
        <v>5212</v>
      </c>
      <c r="B582" s="322" t="s">
        <v>5212</v>
      </c>
      <c r="C582" s="332">
        <v>12</v>
      </c>
      <c r="D582" s="322" t="s">
        <v>4194</v>
      </c>
      <c r="E582" s="322" t="s">
        <v>4112</v>
      </c>
      <c r="F582" s="328">
        <v>17</v>
      </c>
      <c r="G582" s="328">
        <v>126</v>
      </c>
      <c r="H582" s="322"/>
      <c r="I582" s="322" t="s">
        <v>4139</v>
      </c>
      <c r="J582" s="322"/>
    </row>
    <row r="583" spans="1:10">
      <c r="A583" s="329" t="s">
        <v>5213</v>
      </c>
      <c r="B583" s="324" t="s">
        <v>5214</v>
      </c>
      <c r="C583" s="333" t="s">
        <v>5646</v>
      </c>
      <c r="D583" s="324" t="s">
        <v>4138</v>
      </c>
      <c r="E583" s="324" t="s">
        <v>4112</v>
      </c>
      <c r="F583" s="326">
        <v>12</v>
      </c>
      <c r="G583" s="326">
        <v>16</v>
      </c>
      <c r="H583" s="324"/>
      <c r="I583" s="324" t="s">
        <v>4158</v>
      </c>
      <c r="J583" s="324"/>
    </row>
    <row r="584" spans="1:10">
      <c r="A584" s="323" t="s">
        <v>5215</v>
      </c>
      <c r="B584" s="322" t="s">
        <v>5216</v>
      </c>
      <c r="C584" s="332">
        <v>1</v>
      </c>
      <c r="D584" s="322" t="s">
        <v>4138</v>
      </c>
      <c r="E584" s="322" t="s">
        <v>4112</v>
      </c>
      <c r="F584" s="328">
        <v>13</v>
      </c>
      <c r="G584" s="328">
        <v>32</v>
      </c>
      <c r="H584" s="322"/>
      <c r="I584" s="322" t="s">
        <v>4158</v>
      </c>
      <c r="J584" s="322"/>
    </row>
    <row r="585" spans="1:10">
      <c r="A585" s="329" t="s">
        <v>5217</v>
      </c>
      <c r="B585" s="324" t="s">
        <v>5218</v>
      </c>
      <c r="C585" s="333">
        <v>2</v>
      </c>
      <c r="D585" s="324" t="s">
        <v>4138</v>
      </c>
      <c r="E585" s="324" t="s">
        <v>4112</v>
      </c>
      <c r="F585" s="326">
        <v>13</v>
      </c>
      <c r="G585" s="326">
        <v>27</v>
      </c>
      <c r="H585" s="324"/>
      <c r="I585" s="324" t="s">
        <v>4158</v>
      </c>
      <c r="J585" s="324"/>
    </row>
    <row r="586" spans="1:10">
      <c r="A586" s="323" t="s">
        <v>5219</v>
      </c>
      <c r="B586" s="322" t="s">
        <v>5219</v>
      </c>
      <c r="C586" s="332">
        <v>7</v>
      </c>
      <c r="D586" s="322" t="s">
        <v>2586</v>
      </c>
      <c r="E586" s="322" t="s">
        <v>4133</v>
      </c>
      <c r="F586" s="328">
        <v>16</v>
      </c>
      <c r="G586" s="328">
        <v>110</v>
      </c>
      <c r="H586" s="322" t="s">
        <v>4113</v>
      </c>
      <c r="I586" s="322" t="s">
        <v>4118</v>
      </c>
      <c r="J586" s="322"/>
    </row>
    <row r="587" spans="1:10">
      <c r="A587" s="329" t="s">
        <v>5220</v>
      </c>
      <c r="B587" s="324" t="s">
        <v>5220</v>
      </c>
      <c r="C587" s="333">
        <v>26</v>
      </c>
      <c r="D587" s="324" t="s">
        <v>4157</v>
      </c>
      <c r="E587" s="324" t="s">
        <v>4170</v>
      </c>
      <c r="F587" s="326">
        <v>17</v>
      </c>
      <c r="G587" s="326">
        <v>405</v>
      </c>
      <c r="H587" s="324" t="s">
        <v>4113</v>
      </c>
      <c r="I587" s="324" t="s">
        <v>4158</v>
      </c>
      <c r="J587" s="324" t="s">
        <v>4135</v>
      </c>
    </row>
    <row r="588" spans="1:10">
      <c r="A588" s="323" t="s">
        <v>5221</v>
      </c>
      <c r="B588" s="322" t="s">
        <v>5221</v>
      </c>
      <c r="C588" s="332">
        <v>2</v>
      </c>
      <c r="D588" s="322" t="s">
        <v>5222</v>
      </c>
      <c r="E588" s="322" t="s">
        <v>4112</v>
      </c>
      <c r="F588" s="328">
        <v>18</v>
      </c>
      <c r="G588" s="328">
        <v>42</v>
      </c>
      <c r="H588" s="322"/>
      <c r="I588" s="322" t="s">
        <v>4158</v>
      </c>
      <c r="J588" s="322"/>
    </row>
    <row r="589" spans="1:10">
      <c r="A589" s="329" t="s">
        <v>2593</v>
      </c>
      <c r="B589" s="324" t="s">
        <v>5223</v>
      </c>
      <c r="C589" s="333" t="s">
        <v>5646</v>
      </c>
      <c r="D589" s="324" t="s">
        <v>5222</v>
      </c>
      <c r="E589" s="324" t="s">
        <v>4112</v>
      </c>
      <c r="F589" s="326">
        <v>13</v>
      </c>
      <c r="G589" s="326">
        <v>15</v>
      </c>
      <c r="H589" s="324"/>
      <c r="I589" s="324" t="s">
        <v>4158</v>
      </c>
      <c r="J589" s="324"/>
    </row>
    <row r="590" spans="1:10" ht="30">
      <c r="A590" s="323" t="s">
        <v>5224</v>
      </c>
      <c r="B590" s="322" t="s">
        <v>5225</v>
      </c>
      <c r="C590" s="332">
        <v>4</v>
      </c>
      <c r="D590" s="322" t="s">
        <v>5222</v>
      </c>
      <c r="E590" s="322" t="s">
        <v>4112</v>
      </c>
      <c r="F590" s="328">
        <v>16</v>
      </c>
      <c r="G590" s="328">
        <v>93</v>
      </c>
      <c r="H590" s="322"/>
      <c r="I590" s="322" t="s">
        <v>4158</v>
      </c>
      <c r="J590" s="322"/>
    </row>
    <row r="591" spans="1:10" ht="21">
      <c r="A591" s="325" t="s">
        <v>5226</v>
      </c>
      <c r="B591" s="324" t="s">
        <v>5227</v>
      </c>
      <c r="C591" s="333">
        <v>3</v>
      </c>
      <c r="D591" s="324" t="s">
        <v>5222</v>
      </c>
      <c r="E591" s="324" t="s">
        <v>4112</v>
      </c>
      <c r="F591" s="326">
        <v>15</v>
      </c>
      <c r="G591" s="326">
        <v>52</v>
      </c>
      <c r="H591" s="324"/>
      <c r="I591" s="324" t="s">
        <v>4158</v>
      </c>
      <c r="J591" s="324"/>
    </row>
    <row r="592" spans="1:10" ht="21">
      <c r="A592" s="327" t="s">
        <v>5228</v>
      </c>
      <c r="B592" s="322" t="s">
        <v>5229</v>
      </c>
      <c r="C592" s="332">
        <v>2</v>
      </c>
      <c r="D592" s="322" t="s">
        <v>5222</v>
      </c>
      <c r="E592" s="322" t="s">
        <v>4112</v>
      </c>
      <c r="F592" s="328">
        <v>14</v>
      </c>
      <c r="G592" s="328">
        <v>45</v>
      </c>
      <c r="H592" s="322"/>
      <c r="I592" s="322" t="s">
        <v>4158</v>
      </c>
      <c r="J592" s="322"/>
    </row>
    <row r="593" spans="1:10" ht="21">
      <c r="A593" s="325" t="s">
        <v>5230</v>
      </c>
      <c r="B593" s="324" t="s">
        <v>5231</v>
      </c>
      <c r="C593" s="333">
        <v>4</v>
      </c>
      <c r="D593" s="324" t="s">
        <v>5222</v>
      </c>
      <c r="E593" s="324" t="s">
        <v>4112</v>
      </c>
      <c r="F593" s="326">
        <v>18</v>
      </c>
      <c r="G593" s="326">
        <v>60</v>
      </c>
      <c r="H593" s="324"/>
      <c r="I593" s="324" t="s">
        <v>4158</v>
      </c>
      <c r="J593" s="324"/>
    </row>
    <row r="594" spans="1:10" ht="21">
      <c r="A594" s="327" t="s">
        <v>5232</v>
      </c>
      <c r="B594" s="322" t="s">
        <v>5233</v>
      </c>
      <c r="C594" s="332">
        <v>2</v>
      </c>
      <c r="D594" s="322" t="s">
        <v>5222</v>
      </c>
      <c r="E594" s="322" t="s">
        <v>4112</v>
      </c>
      <c r="F594" s="328">
        <v>12</v>
      </c>
      <c r="G594" s="328">
        <v>30</v>
      </c>
      <c r="H594" s="322"/>
      <c r="I594" s="322" t="s">
        <v>4158</v>
      </c>
      <c r="J594" s="322"/>
    </row>
    <row r="595" spans="1:10" ht="30">
      <c r="A595" s="329" t="s">
        <v>5234</v>
      </c>
      <c r="B595" s="324" t="s">
        <v>5235</v>
      </c>
      <c r="C595" s="333">
        <v>2</v>
      </c>
      <c r="D595" s="324" t="s">
        <v>5222</v>
      </c>
      <c r="E595" s="324" t="s">
        <v>4112</v>
      </c>
      <c r="F595" s="326">
        <v>16</v>
      </c>
      <c r="G595" s="326">
        <v>45</v>
      </c>
      <c r="H595" s="324"/>
      <c r="I595" s="324" t="s">
        <v>4158</v>
      </c>
      <c r="J595" s="324"/>
    </row>
    <row r="596" spans="1:10">
      <c r="A596" s="327" t="s">
        <v>5236</v>
      </c>
      <c r="B596" s="322" t="s">
        <v>5236</v>
      </c>
      <c r="C596" s="332">
        <v>10</v>
      </c>
      <c r="D596" s="322" t="s">
        <v>4117</v>
      </c>
      <c r="E596" s="322" t="s">
        <v>4133</v>
      </c>
      <c r="F596" s="328">
        <v>17</v>
      </c>
      <c r="G596" s="328">
        <v>105</v>
      </c>
      <c r="H596" s="322"/>
      <c r="I596" s="322" t="s">
        <v>4118</v>
      </c>
      <c r="J596" s="322"/>
    </row>
    <row r="597" spans="1:10">
      <c r="A597" s="329" t="s">
        <v>5237</v>
      </c>
      <c r="B597" s="324" t="s">
        <v>5237</v>
      </c>
      <c r="C597" s="333">
        <v>5</v>
      </c>
      <c r="D597" s="324" t="s">
        <v>4132</v>
      </c>
      <c r="E597" s="324" t="s">
        <v>4133</v>
      </c>
      <c r="F597" s="326">
        <v>14</v>
      </c>
      <c r="G597" s="326">
        <v>114</v>
      </c>
      <c r="H597" s="324"/>
      <c r="I597" s="324" t="s">
        <v>4214</v>
      </c>
      <c r="J597" s="324"/>
    </row>
    <row r="598" spans="1:10">
      <c r="A598" s="323" t="s">
        <v>5238</v>
      </c>
      <c r="B598" s="322" t="s">
        <v>5239</v>
      </c>
      <c r="C598" s="332">
        <v>1</v>
      </c>
      <c r="D598" s="322" t="s">
        <v>4149</v>
      </c>
      <c r="E598" s="322" t="s">
        <v>4133</v>
      </c>
      <c r="F598" s="328">
        <v>11</v>
      </c>
      <c r="G598" s="328">
        <v>34</v>
      </c>
      <c r="H598" s="322"/>
      <c r="I598" s="322" t="s">
        <v>4151</v>
      </c>
      <c r="J598" s="322"/>
    </row>
    <row r="599" spans="1:10">
      <c r="A599" s="329" t="s">
        <v>5240</v>
      </c>
      <c r="B599" s="324" t="s">
        <v>5241</v>
      </c>
      <c r="C599" s="333" t="s">
        <v>5646</v>
      </c>
      <c r="D599" s="324" t="s">
        <v>4149</v>
      </c>
      <c r="E599" s="324" t="s">
        <v>4112</v>
      </c>
      <c r="F599" s="326">
        <v>11</v>
      </c>
      <c r="G599" s="326">
        <v>19</v>
      </c>
      <c r="H599" s="324"/>
      <c r="I599" s="324" t="s">
        <v>4151</v>
      </c>
      <c r="J599" s="324"/>
    </row>
    <row r="600" spans="1:10">
      <c r="A600" s="323" t="s">
        <v>5242</v>
      </c>
      <c r="B600" s="322" t="s">
        <v>5243</v>
      </c>
      <c r="C600" s="332">
        <v>2</v>
      </c>
      <c r="D600" s="322" t="s">
        <v>4149</v>
      </c>
      <c r="E600" s="322" t="s">
        <v>4133</v>
      </c>
      <c r="F600" s="328">
        <v>12</v>
      </c>
      <c r="G600" s="328">
        <v>42</v>
      </c>
      <c r="H600" s="322" t="s">
        <v>4134</v>
      </c>
      <c r="I600" s="322" t="s">
        <v>4151</v>
      </c>
      <c r="J600" s="322"/>
    </row>
    <row r="601" spans="1:10" ht="21">
      <c r="A601" s="329" t="s">
        <v>5244</v>
      </c>
      <c r="B601" s="324" t="s">
        <v>5245</v>
      </c>
      <c r="C601" s="333">
        <v>5</v>
      </c>
      <c r="D601" s="324" t="s">
        <v>4372</v>
      </c>
      <c r="E601" s="324" t="s">
        <v>4112</v>
      </c>
      <c r="F601" s="326">
        <v>10</v>
      </c>
      <c r="G601" s="326">
        <v>135</v>
      </c>
      <c r="H601" s="324"/>
      <c r="I601" s="324" t="s">
        <v>4114</v>
      </c>
      <c r="J601" s="324"/>
    </row>
    <row r="602" spans="1:10">
      <c r="A602" s="323" t="s">
        <v>5246</v>
      </c>
      <c r="B602" s="322" t="s">
        <v>5247</v>
      </c>
      <c r="C602" s="332">
        <v>3</v>
      </c>
      <c r="D602" s="322" t="s">
        <v>4142</v>
      </c>
      <c r="E602" s="322" t="s">
        <v>4133</v>
      </c>
      <c r="F602" s="328">
        <v>13</v>
      </c>
      <c r="G602" s="328">
        <v>59</v>
      </c>
      <c r="H602" s="322"/>
      <c r="I602" s="322" t="s">
        <v>4151</v>
      </c>
      <c r="J602" s="322"/>
    </row>
    <row r="603" spans="1:10">
      <c r="A603" s="329" t="s">
        <v>5248</v>
      </c>
      <c r="B603" s="324" t="s">
        <v>5249</v>
      </c>
      <c r="C603" s="333" t="s">
        <v>5646</v>
      </c>
      <c r="D603" s="324" t="s">
        <v>4142</v>
      </c>
      <c r="E603" s="324" t="s">
        <v>4112</v>
      </c>
      <c r="F603" s="326">
        <v>14</v>
      </c>
      <c r="G603" s="326">
        <v>27</v>
      </c>
      <c r="H603" s="324"/>
      <c r="I603" s="324" t="s">
        <v>4151</v>
      </c>
      <c r="J603" s="324"/>
    </row>
    <row r="604" spans="1:10">
      <c r="A604" s="323" t="s">
        <v>5250</v>
      </c>
      <c r="B604" s="322" t="s">
        <v>5251</v>
      </c>
      <c r="C604" s="332" t="s">
        <v>5644</v>
      </c>
      <c r="D604" s="322" t="s">
        <v>4149</v>
      </c>
      <c r="E604" s="322" t="s">
        <v>4112</v>
      </c>
      <c r="F604" s="328">
        <v>12</v>
      </c>
      <c r="G604" s="328">
        <v>13</v>
      </c>
      <c r="H604" s="322"/>
      <c r="I604" s="322" t="s">
        <v>4151</v>
      </c>
      <c r="J604" s="322"/>
    </row>
    <row r="605" spans="1:10">
      <c r="A605" s="329" t="s">
        <v>5252</v>
      </c>
      <c r="B605" s="324" t="s">
        <v>5253</v>
      </c>
      <c r="C605" s="333" t="s">
        <v>5646</v>
      </c>
      <c r="D605" s="324" t="s">
        <v>4142</v>
      </c>
      <c r="E605" s="324" t="s">
        <v>4112</v>
      </c>
      <c r="F605" s="326">
        <v>12</v>
      </c>
      <c r="G605" s="326">
        <v>13</v>
      </c>
      <c r="H605" s="324" t="s">
        <v>4113</v>
      </c>
      <c r="I605" s="324" t="s">
        <v>4151</v>
      </c>
      <c r="J605" s="324"/>
    </row>
    <row r="606" spans="1:10" ht="21">
      <c r="A606" s="327" t="s">
        <v>5254</v>
      </c>
      <c r="B606" s="322" t="s">
        <v>5255</v>
      </c>
      <c r="C606" s="332">
        <v>10</v>
      </c>
      <c r="D606" s="322" t="s">
        <v>4138</v>
      </c>
      <c r="E606" s="322" t="s">
        <v>4112</v>
      </c>
      <c r="F606" s="328">
        <v>17</v>
      </c>
      <c r="G606" s="328">
        <v>104</v>
      </c>
      <c r="H606" s="322"/>
      <c r="I606" s="322" t="s">
        <v>4114</v>
      </c>
      <c r="J606" s="322"/>
    </row>
    <row r="607" spans="1:10">
      <c r="A607" s="329" t="s">
        <v>5256</v>
      </c>
      <c r="B607" s="324" t="s">
        <v>5257</v>
      </c>
      <c r="C607" s="333">
        <v>2</v>
      </c>
      <c r="D607" s="324" t="s">
        <v>2600</v>
      </c>
      <c r="E607" s="324" t="s">
        <v>4133</v>
      </c>
      <c r="F607" s="326">
        <v>12</v>
      </c>
      <c r="G607" s="326">
        <v>59</v>
      </c>
      <c r="H607" s="324" t="s">
        <v>4113</v>
      </c>
      <c r="I607" s="324" t="s">
        <v>4460</v>
      </c>
      <c r="J607" s="324"/>
    </row>
    <row r="608" spans="1:10">
      <c r="A608" s="323" t="s">
        <v>5258</v>
      </c>
      <c r="B608" s="322" t="s">
        <v>5258</v>
      </c>
      <c r="C608" s="332">
        <v>2</v>
      </c>
      <c r="D608" s="322" t="s">
        <v>4202</v>
      </c>
      <c r="E608" s="322" t="s">
        <v>4133</v>
      </c>
      <c r="F608" s="328">
        <v>16</v>
      </c>
      <c r="G608" s="328">
        <v>32</v>
      </c>
      <c r="H608" s="322"/>
      <c r="I608" s="322" t="s">
        <v>4166</v>
      </c>
      <c r="J608" s="322"/>
    </row>
    <row r="609" spans="1:10">
      <c r="A609" s="329" t="s">
        <v>5259</v>
      </c>
      <c r="B609" s="324" t="s">
        <v>5260</v>
      </c>
      <c r="C609" s="333" t="s">
        <v>5646</v>
      </c>
      <c r="D609" s="324" t="s">
        <v>4142</v>
      </c>
      <c r="E609" s="324" t="s">
        <v>4112</v>
      </c>
      <c r="F609" s="326">
        <v>15</v>
      </c>
      <c r="G609" s="326">
        <v>22</v>
      </c>
      <c r="H609" s="324"/>
      <c r="I609" s="324" t="s">
        <v>4151</v>
      </c>
      <c r="J609" s="324"/>
    </row>
    <row r="610" spans="1:10">
      <c r="A610" s="323" t="s">
        <v>5261</v>
      </c>
      <c r="B610" s="322" t="s">
        <v>5262</v>
      </c>
      <c r="C610" s="332">
        <v>2</v>
      </c>
      <c r="D610" s="322" t="s">
        <v>4142</v>
      </c>
      <c r="E610" s="322" t="s">
        <v>4112</v>
      </c>
      <c r="F610" s="328">
        <v>13</v>
      </c>
      <c r="G610" s="328">
        <v>33</v>
      </c>
      <c r="H610" s="322" t="s">
        <v>4113</v>
      </c>
      <c r="I610" s="322" t="s">
        <v>4158</v>
      </c>
      <c r="J610" s="322"/>
    </row>
    <row r="611" spans="1:10">
      <c r="A611" s="325" t="s">
        <v>5263</v>
      </c>
      <c r="B611" s="324" t="s">
        <v>5264</v>
      </c>
      <c r="C611" s="333">
        <v>1</v>
      </c>
      <c r="D611" s="324" t="s">
        <v>4202</v>
      </c>
      <c r="E611" s="324" t="s">
        <v>4112</v>
      </c>
      <c r="F611" s="326">
        <v>17</v>
      </c>
      <c r="G611" s="326">
        <v>19</v>
      </c>
      <c r="H611" s="324"/>
      <c r="I611" s="324" t="s">
        <v>4118</v>
      </c>
      <c r="J611" s="324"/>
    </row>
    <row r="612" spans="1:10">
      <c r="A612" s="327" t="s">
        <v>5265</v>
      </c>
      <c r="B612" s="322" t="s">
        <v>5266</v>
      </c>
      <c r="C612" s="332">
        <v>16</v>
      </c>
      <c r="D612" s="322" t="s">
        <v>4210</v>
      </c>
      <c r="E612" s="322" t="s">
        <v>4392</v>
      </c>
      <c r="F612" s="328">
        <v>18</v>
      </c>
      <c r="G612" s="328">
        <v>175</v>
      </c>
      <c r="H612" s="322" t="s">
        <v>4113</v>
      </c>
      <c r="I612" s="322" t="s">
        <v>4214</v>
      </c>
      <c r="J612" s="322"/>
    </row>
    <row r="613" spans="1:10">
      <c r="A613" s="325" t="s">
        <v>5267</v>
      </c>
      <c r="B613" s="324" t="s">
        <v>5268</v>
      </c>
      <c r="C613" s="333">
        <v>3</v>
      </c>
      <c r="D613" s="324" t="s">
        <v>4142</v>
      </c>
      <c r="E613" s="324" t="s">
        <v>4133</v>
      </c>
      <c r="F613" s="326">
        <v>13</v>
      </c>
      <c r="G613" s="326">
        <v>85</v>
      </c>
      <c r="H613" s="324"/>
      <c r="I613" s="324" t="s">
        <v>4151</v>
      </c>
      <c r="J613" s="324"/>
    </row>
    <row r="614" spans="1:10">
      <c r="A614" s="323" t="s">
        <v>5269</v>
      </c>
      <c r="B614" s="322" t="s">
        <v>5270</v>
      </c>
      <c r="C614" s="332">
        <v>0</v>
      </c>
      <c r="D614" s="322" t="s">
        <v>4149</v>
      </c>
      <c r="E614" s="322" t="s">
        <v>4150</v>
      </c>
      <c r="F614" s="328">
        <v>12</v>
      </c>
      <c r="G614" s="328">
        <v>3</v>
      </c>
      <c r="H614" s="322" t="s">
        <v>4134</v>
      </c>
      <c r="I614" s="322" t="s">
        <v>4151</v>
      </c>
      <c r="J614" s="322"/>
    </row>
    <row r="615" spans="1:10">
      <c r="A615" s="329" t="s">
        <v>5271</v>
      </c>
      <c r="B615" s="324" t="s">
        <v>5272</v>
      </c>
      <c r="C615" s="333">
        <v>1</v>
      </c>
      <c r="D615" s="324" t="s">
        <v>4149</v>
      </c>
      <c r="E615" s="324" t="s">
        <v>4133</v>
      </c>
      <c r="F615" s="326">
        <v>11</v>
      </c>
      <c r="G615" s="326">
        <v>52</v>
      </c>
      <c r="H615" s="324" t="s">
        <v>4134</v>
      </c>
      <c r="I615" s="324" t="s">
        <v>4151</v>
      </c>
      <c r="J615" s="324"/>
    </row>
    <row r="616" spans="1:10">
      <c r="A616" s="323" t="s">
        <v>5273</v>
      </c>
      <c r="B616" s="322" t="s">
        <v>5274</v>
      </c>
      <c r="C616" s="332">
        <v>0</v>
      </c>
      <c r="D616" s="322" t="s">
        <v>4149</v>
      </c>
      <c r="E616" s="322" t="s">
        <v>4175</v>
      </c>
      <c r="F616" s="328">
        <v>13</v>
      </c>
      <c r="G616" s="328">
        <v>1</v>
      </c>
      <c r="H616" s="322" t="s">
        <v>4134</v>
      </c>
      <c r="I616" s="322" t="s">
        <v>4151</v>
      </c>
      <c r="J616" s="322"/>
    </row>
    <row r="617" spans="1:10">
      <c r="A617" s="329" t="s">
        <v>5275</v>
      </c>
      <c r="B617" s="324" t="s">
        <v>5275</v>
      </c>
      <c r="C617" s="333" t="s">
        <v>5644</v>
      </c>
      <c r="D617" s="324" t="s">
        <v>4274</v>
      </c>
      <c r="E617" s="324" t="s">
        <v>4175</v>
      </c>
      <c r="F617" s="326">
        <v>15</v>
      </c>
      <c r="G617" s="326">
        <v>1</v>
      </c>
      <c r="H617" s="324" t="s">
        <v>4113</v>
      </c>
      <c r="I617" s="324" t="s">
        <v>4114</v>
      </c>
      <c r="J617" s="324"/>
    </row>
    <row r="618" spans="1:10">
      <c r="A618" s="323" t="s">
        <v>5276</v>
      </c>
      <c r="B618" s="322" t="s">
        <v>5277</v>
      </c>
      <c r="C618" s="332">
        <v>16</v>
      </c>
      <c r="D618" s="322" t="s">
        <v>2600</v>
      </c>
      <c r="E618" s="322" t="s">
        <v>4133</v>
      </c>
      <c r="F618" s="328">
        <v>19</v>
      </c>
      <c r="G618" s="328">
        <v>200</v>
      </c>
      <c r="H618" s="322" t="s">
        <v>4113</v>
      </c>
      <c r="I618" s="322" t="s">
        <v>4339</v>
      </c>
      <c r="J618" s="322"/>
    </row>
    <row r="619" spans="1:10">
      <c r="A619" s="329" t="s">
        <v>5278</v>
      </c>
      <c r="B619" s="324" t="s">
        <v>5279</v>
      </c>
      <c r="C619" s="333">
        <v>2</v>
      </c>
      <c r="D619" s="324" t="s">
        <v>4149</v>
      </c>
      <c r="E619" s="324" t="s">
        <v>4133</v>
      </c>
      <c r="F619" s="326">
        <v>13</v>
      </c>
      <c r="G619" s="326">
        <v>68</v>
      </c>
      <c r="H619" s="324" t="s">
        <v>4134</v>
      </c>
      <c r="I619" s="324" t="s">
        <v>4151</v>
      </c>
      <c r="J619" s="324"/>
    </row>
    <row r="620" spans="1:10">
      <c r="A620" s="323" t="s">
        <v>5280</v>
      </c>
      <c r="B620" s="322" t="s">
        <v>5281</v>
      </c>
      <c r="C620" s="332" t="s">
        <v>5646</v>
      </c>
      <c r="D620" s="322" t="s">
        <v>4263</v>
      </c>
      <c r="E620" s="322" t="s">
        <v>4112</v>
      </c>
      <c r="F620" s="328">
        <v>18</v>
      </c>
      <c r="G620" s="328">
        <v>22</v>
      </c>
      <c r="H620" s="322"/>
      <c r="I620" s="322" t="s">
        <v>4118</v>
      </c>
      <c r="J620" s="322"/>
    </row>
    <row r="621" spans="1:10">
      <c r="A621" s="329" t="s">
        <v>765</v>
      </c>
      <c r="B621" s="324" t="s">
        <v>5282</v>
      </c>
      <c r="C621" s="333" t="s">
        <v>5645</v>
      </c>
      <c r="D621" s="324" t="s">
        <v>4149</v>
      </c>
      <c r="E621" s="324" t="s">
        <v>4112</v>
      </c>
      <c r="F621" s="326">
        <v>10</v>
      </c>
      <c r="G621" s="326">
        <v>11</v>
      </c>
      <c r="H621" s="324"/>
      <c r="I621" s="324" t="s">
        <v>4151</v>
      </c>
      <c r="J621" s="324"/>
    </row>
    <row r="622" spans="1:10">
      <c r="A622" s="323" t="s">
        <v>5283</v>
      </c>
      <c r="B622" s="322" t="s">
        <v>5284</v>
      </c>
      <c r="C622" s="332">
        <v>4</v>
      </c>
      <c r="D622" s="322" t="s">
        <v>4397</v>
      </c>
      <c r="E622" s="322" t="s">
        <v>4133</v>
      </c>
      <c r="F622" s="328">
        <v>7</v>
      </c>
      <c r="G622" s="328">
        <v>85</v>
      </c>
      <c r="H622" s="322"/>
      <c r="I622" s="322" t="s">
        <v>4151</v>
      </c>
      <c r="J622" s="322"/>
    </row>
    <row r="623" spans="1:10">
      <c r="A623" s="325" t="s">
        <v>5285</v>
      </c>
      <c r="B623" s="324" t="s">
        <v>5286</v>
      </c>
      <c r="C623" s="333">
        <v>16</v>
      </c>
      <c r="D623" s="324" t="s">
        <v>4202</v>
      </c>
      <c r="E623" s="324" t="s">
        <v>4133</v>
      </c>
      <c r="F623" s="326">
        <v>20</v>
      </c>
      <c r="G623" s="326">
        <v>207</v>
      </c>
      <c r="H623" s="324"/>
      <c r="I623" s="324" t="s">
        <v>4118</v>
      </c>
      <c r="J623" s="324"/>
    </row>
    <row r="624" spans="1:10">
      <c r="A624" s="327" t="s">
        <v>5287</v>
      </c>
      <c r="B624" s="322" t="s">
        <v>5288</v>
      </c>
      <c r="C624" s="332">
        <v>1</v>
      </c>
      <c r="D624" s="322" t="s">
        <v>4274</v>
      </c>
      <c r="E624" s="322" t="s">
        <v>4175</v>
      </c>
      <c r="F624" s="328">
        <v>16</v>
      </c>
      <c r="G624" s="328">
        <v>10</v>
      </c>
      <c r="H624" s="322"/>
      <c r="I624" s="322" t="s">
        <v>4158</v>
      </c>
      <c r="J624" s="322"/>
    </row>
    <row r="625" spans="1:10">
      <c r="A625" s="329" t="s">
        <v>5289</v>
      </c>
      <c r="B625" s="324" t="s">
        <v>5290</v>
      </c>
      <c r="C625" s="333">
        <v>2</v>
      </c>
      <c r="D625" s="324" t="s">
        <v>4129</v>
      </c>
      <c r="E625" s="324" t="s">
        <v>4112</v>
      </c>
      <c r="F625" s="326">
        <v>13</v>
      </c>
      <c r="G625" s="326">
        <v>27</v>
      </c>
      <c r="H625" s="324"/>
      <c r="I625" s="324" t="s">
        <v>4130</v>
      </c>
      <c r="J625" s="324"/>
    </row>
    <row r="626" spans="1:10">
      <c r="A626" s="323" t="s">
        <v>3383</v>
      </c>
      <c r="B626" s="322" t="s">
        <v>5291</v>
      </c>
      <c r="C626" s="332">
        <v>9</v>
      </c>
      <c r="D626" s="322" t="s">
        <v>4129</v>
      </c>
      <c r="E626" s="322" t="s">
        <v>4112</v>
      </c>
      <c r="F626" s="328">
        <v>18</v>
      </c>
      <c r="G626" s="328">
        <v>117</v>
      </c>
      <c r="H626" s="322"/>
      <c r="I626" s="322" t="s">
        <v>4130</v>
      </c>
      <c r="J626" s="322"/>
    </row>
    <row r="627" spans="1:10" ht="21">
      <c r="A627" s="329" t="s">
        <v>5292</v>
      </c>
      <c r="B627" s="324" t="s">
        <v>5293</v>
      </c>
      <c r="C627" s="333">
        <v>5</v>
      </c>
      <c r="D627" s="324" t="s">
        <v>4129</v>
      </c>
      <c r="E627" s="324" t="s">
        <v>4112</v>
      </c>
      <c r="F627" s="326">
        <v>10</v>
      </c>
      <c r="G627" s="326">
        <v>75</v>
      </c>
      <c r="H627" s="324" t="s">
        <v>4134</v>
      </c>
      <c r="I627" s="324" t="s">
        <v>4155</v>
      </c>
      <c r="J627" s="324"/>
    </row>
    <row r="628" spans="1:10">
      <c r="A628" s="323" t="s">
        <v>5294</v>
      </c>
      <c r="B628" s="322" t="s">
        <v>5295</v>
      </c>
      <c r="C628" s="332">
        <v>1</v>
      </c>
      <c r="D628" s="322" t="s">
        <v>4202</v>
      </c>
      <c r="E628" s="322" t="s">
        <v>4112</v>
      </c>
      <c r="F628" s="328">
        <v>17</v>
      </c>
      <c r="G628" s="328">
        <v>30</v>
      </c>
      <c r="H628" s="322"/>
      <c r="I628" s="322" t="s">
        <v>4214</v>
      </c>
      <c r="J628" s="322"/>
    </row>
    <row r="629" spans="1:10">
      <c r="A629" s="329" t="s">
        <v>5296</v>
      </c>
      <c r="B629" s="324" t="s">
        <v>5296</v>
      </c>
      <c r="C629" s="333" t="s">
        <v>5644</v>
      </c>
      <c r="D629" s="324" t="s">
        <v>4472</v>
      </c>
      <c r="E629" s="324" t="s">
        <v>4175</v>
      </c>
      <c r="F629" s="326">
        <v>13</v>
      </c>
      <c r="G629" s="326">
        <v>7</v>
      </c>
      <c r="H629" s="324" t="s">
        <v>4113</v>
      </c>
      <c r="I629" s="324" t="s">
        <v>4114</v>
      </c>
      <c r="J629" s="324"/>
    </row>
    <row r="630" spans="1:10">
      <c r="A630" s="323" t="s">
        <v>5297</v>
      </c>
      <c r="B630" s="322" t="s">
        <v>5298</v>
      </c>
      <c r="C630" s="332" t="s">
        <v>5644</v>
      </c>
      <c r="D630" s="322" t="s">
        <v>4149</v>
      </c>
      <c r="E630" s="322" t="s">
        <v>4112</v>
      </c>
      <c r="F630" s="328">
        <v>13</v>
      </c>
      <c r="G630" s="328">
        <v>13</v>
      </c>
      <c r="H630" s="322" t="s">
        <v>4113</v>
      </c>
      <c r="I630" s="322" t="s">
        <v>4151</v>
      </c>
      <c r="J630" s="322"/>
    </row>
    <row r="631" spans="1:10" ht="30">
      <c r="A631" s="329" t="s">
        <v>5299</v>
      </c>
      <c r="B631" s="324" t="s">
        <v>5300</v>
      </c>
      <c r="C631" s="333">
        <v>0</v>
      </c>
      <c r="D631" s="324" t="s">
        <v>4149</v>
      </c>
      <c r="E631" s="324" t="s">
        <v>4150</v>
      </c>
      <c r="F631" s="326">
        <v>13</v>
      </c>
      <c r="G631" s="326">
        <v>4</v>
      </c>
      <c r="H631" s="324"/>
      <c r="I631" s="324" t="s">
        <v>4151</v>
      </c>
      <c r="J631" s="324"/>
    </row>
    <row r="632" spans="1:10">
      <c r="A632" s="323" t="s">
        <v>5301</v>
      </c>
      <c r="B632" s="322" t="s">
        <v>5301</v>
      </c>
      <c r="C632" s="332">
        <v>1</v>
      </c>
      <c r="D632" s="322" t="s">
        <v>4202</v>
      </c>
      <c r="E632" s="322" t="s">
        <v>4112</v>
      </c>
      <c r="F632" s="328">
        <v>16</v>
      </c>
      <c r="G632" s="328">
        <v>22</v>
      </c>
      <c r="H632" s="322" t="s">
        <v>4113</v>
      </c>
      <c r="I632" s="322" t="s">
        <v>4166</v>
      </c>
      <c r="J632" s="322"/>
    </row>
    <row r="633" spans="1:10">
      <c r="A633" s="329" t="s">
        <v>5302</v>
      </c>
      <c r="B633" s="324" t="s">
        <v>5302</v>
      </c>
      <c r="C633" s="333">
        <v>2</v>
      </c>
      <c r="D633" s="324" t="s">
        <v>5303</v>
      </c>
      <c r="E633" s="324" t="s">
        <v>4112</v>
      </c>
      <c r="F633" s="326">
        <v>13</v>
      </c>
      <c r="G633" s="326">
        <v>45</v>
      </c>
      <c r="H633" s="324"/>
      <c r="I633" s="324" t="s">
        <v>4264</v>
      </c>
      <c r="J633" s="324"/>
    </row>
    <row r="634" spans="1:10" ht="30">
      <c r="A634" s="323" t="s">
        <v>5304</v>
      </c>
      <c r="B634" s="322" t="s">
        <v>5305</v>
      </c>
      <c r="C634" s="332">
        <v>1</v>
      </c>
      <c r="D634" s="322" t="s">
        <v>4188</v>
      </c>
      <c r="E634" s="322" t="s">
        <v>4112</v>
      </c>
      <c r="F634" s="328">
        <v>13</v>
      </c>
      <c r="G634" s="328">
        <v>45</v>
      </c>
      <c r="H634" s="322"/>
      <c r="I634" s="322" t="s">
        <v>4151</v>
      </c>
      <c r="J634" s="322"/>
    </row>
    <row r="635" spans="1:10" ht="21">
      <c r="A635" s="329" t="s">
        <v>5306</v>
      </c>
      <c r="B635" s="324" t="s">
        <v>5306</v>
      </c>
      <c r="C635" s="333">
        <v>1</v>
      </c>
      <c r="D635" s="324" t="s">
        <v>4843</v>
      </c>
      <c r="E635" s="324" t="s">
        <v>4175</v>
      </c>
      <c r="F635" s="326">
        <v>13</v>
      </c>
      <c r="G635" s="326">
        <v>7</v>
      </c>
      <c r="H635" s="324"/>
      <c r="I635" s="324" t="s">
        <v>4158</v>
      </c>
      <c r="J635" s="324"/>
    </row>
    <row r="636" spans="1:10">
      <c r="A636" s="323" t="s">
        <v>5307</v>
      </c>
      <c r="B636" s="322" t="s">
        <v>5307</v>
      </c>
      <c r="C636" s="332">
        <v>2</v>
      </c>
      <c r="D636" s="322" t="s">
        <v>4149</v>
      </c>
      <c r="E636" s="322" t="s">
        <v>4170</v>
      </c>
      <c r="F636" s="328">
        <v>13</v>
      </c>
      <c r="G636" s="328">
        <v>30</v>
      </c>
      <c r="H636" s="322" t="s">
        <v>4113</v>
      </c>
      <c r="I636" s="322" t="s">
        <v>4151</v>
      </c>
      <c r="J636" s="322"/>
    </row>
    <row r="637" spans="1:10">
      <c r="A637" s="325" t="s">
        <v>5308</v>
      </c>
      <c r="B637" s="324" t="s">
        <v>5309</v>
      </c>
      <c r="C637" s="333">
        <v>9</v>
      </c>
      <c r="D637" s="324" t="s">
        <v>4132</v>
      </c>
      <c r="E637" s="324" t="s">
        <v>4112</v>
      </c>
      <c r="F637" s="326">
        <v>17</v>
      </c>
      <c r="G637" s="326">
        <v>99</v>
      </c>
      <c r="H637" s="324"/>
      <c r="I637" s="324" t="s">
        <v>4118</v>
      </c>
      <c r="J637" s="324"/>
    </row>
    <row r="638" spans="1:10">
      <c r="A638" s="327" t="s">
        <v>5310</v>
      </c>
      <c r="B638" s="322" t="s">
        <v>5311</v>
      </c>
      <c r="C638" s="332">
        <v>19</v>
      </c>
      <c r="D638" s="322" t="s">
        <v>4132</v>
      </c>
      <c r="E638" s="322" t="s">
        <v>4112</v>
      </c>
      <c r="F638" s="328">
        <v>18</v>
      </c>
      <c r="G638" s="328">
        <v>161</v>
      </c>
      <c r="H638" s="322" t="s">
        <v>4113</v>
      </c>
      <c r="I638" s="322" t="s">
        <v>4118</v>
      </c>
      <c r="J638" s="322"/>
    </row>
    <row r="639" spans="1:10">
      <c r="A639" s="325" t="s">
        <v>5312</v>
      </c>
      <c r="B639" s="324" t="s">
        <v>5313</v>
      </c>
      <c r="C639" s="333">
        <v>7</v>
      </c>
      <c r="D639" s="324" t="s">
        <v>4132</v>
      </c>
      <c r="E639" s="324" t="s">
        <v>4112</v>
      </c>
      <c r="F639" s="326">
        <v>16</v>
      </c>
      <c r="G639" s="326">
        <v>68</v>
      </c>
      <c r="H639" s="324"/>
      <c r="I639" s="324" t="s">
        <v>4118</v>
      </c>
      <c r="J639" s="324"/>
    </row>
    <row r="640" spans="1:10">
      <c r="A640" s="327" t="s">
        <v>5314</v>
      </c>
      <c r="B640" s="322" t="s">
        <v>5314</v>
      </c>
      <c r="C640" s="332">
        <v>11</v>
      </c>
      <c r="D640" s="322" t="s">
        <v>2600</v>
      </c>
      <c r="E640" s="322" t="s">
        <v>4133</v>
      </c>
      <c r="F640" s="328">
        <v>18</v>
      </c>
      <c r="G640" s="328">
        <v>142</v>
      </c>
      <c r="H640" s="322"/>
      <c r="I640" s="322" t="s">
        <v>4118</v>
      </c>
      <c r="J640" s="322"/>
    </row>
    <row r="641" spans="1:10">
      <c r="A641" s="329" t="s">
        <v>5315</v>
      </c>
      <c r="B641" s="324" t="s">
        <v>5316</v>
      </c>
      <c r="C641" s="333" t="s">
        <v>5646</v>
      </c>
      <c r="D641" s="324" t="s">
        <v>4149</v>
      </c>
      <c r="E641" s="324" t="s">
        <v>4133</v>
      </c>
      <c r="F641" s="326">
        <v>12</v>
      </c>
      <c r="G641" s="326">
        <v>16</v>
      </c>
      <c r="H641" s="324" t="s">
        <v>4134</v>
      </c>
      <c r="I641" s="324" t="s">
        <v>4151</v>
      </c>
      <c r="J641" s="324"/>
    </row>
    <row r="642" spans="1:10">
      <c r="A642" s="327" t="s">
        <v>5317</v>
      </c>
      <c r="B642" s="322" t="s">
        <v>5317</v>
      </c>
      <c r="C642" s="332">
        <v>28</v>
      </c>
      <c r="D642" s="322" t="s">
        <v>2918</v>
      </c>
      <c r="E642" s="322" t="s">
        <v>4170</v>
      </c>
      <c r="F642" s="328">
        <v>23</v>
      </c>
      <c r="G642" s="328">
        <v>478</v>
      </c>
      <c r="H642" s="322" t="s">
        <v>4113</v>
      </c>
      <c r="I642" s="322" t="s">
        <v>4139</v>
      </c>
      <c r="J642" s="322"/>
    </row>
    <row r="643" spans="1:10">
      <c r="A643" s="329" t="s">
        <v>5318</v>
      </c>
      <c r="B643" s="324" t="s">
        <v>5318</v>
      </c>
      <c r="C643" s="333">
        <v>13</v>
      </c>
      <c r="D643" s="324" t="s">
        <v>2918</v>
      </c>
      <c r="E643" s="324" t="s">
        <v>4112</v>
      </c>
      <c r="F643" s="326">
        <v>16</v>
      </c>
      <c r="G643" s="326">
        <v>110</v>
      </c>
      <c r="H643" s="324"/>
      <c r="I643" s="324" t="s">
        <v>4118</v>
      </c>
      <c r="J643" s="324"/>
    </row>
    <row r="644" spans="1:10">
      <c r="A644" s="327" t="s">
        <v>5319</v>
      </c>
      <c r="B644" s="322" t="s">
        <v>5320</v>
      </c>
      <c r="C644" s="332">
        <v>5</v>
      </c>
      <c r="D644" s="322" t="s">
        <v>2918</v>
      </c>
      <c r="E644" s="322" t="s">
        <v>4112</v>
      </c>
      <c r="F644" s="328">
        <v>18</v>
      </c>
      <c r="G644" s="328">
        <v>59</v>
      </c>
      <c r="H644" s="322"/>
      <c r="I644" s="322" t="s">
        <v>4118</v>
      </c>
      <c r="J644" s="322"/>
    </row>
    <row r="645" spans="1:10" ht="21">
      <c r="A645" s="325" t="s">
        <v>5321</v>
      </c>
      <c r="B645" s="324" t="s">
        <v>5322</v>
      </c>
      <c r="C645" s="333">
        <v>14</v>
      </c>
      <c r="D645" s="324" t="s">
        <v>4202</v>
      </c>
      <c r="E645" s="324" t="s">
        <v>4133</v>
      </c>
      <c r="F645" s="326">
        <v>17</v>
      </c>
      <c r="G645" s="326">
        <v>189</v>
      </c>
      <c r="H645" s="324"/>
      <c r="I645" s="324" t="s">
        <v>4118</v>
      </c>
      <c r="J645" s="324"/>
    </row>
    <row r="646" spans="1:10">
      <c r="A646" s="323" t="s">
        <v>5323</v>
      </c>
      <c r="B646" s="322" t="s">
        <v>5323</v>
      </c>
      <c r="C646" s="332">
        <v>0</v>
      </c>
      <c r="D646" s="322" t="s">
        <v>4149</v>
      </c>
      <c r="E646" s="322" t="s">
        <v>4175</v>
      </c>
      <c r="F646" s="328">
        <v>10</v>
      </c>
      <c r="G646" s="328">
        <v>1</v>
      </c>
      <c r="H646" s="322"/>
      <c r="I646" s="322" t="s">
        <v>4151</v>
      </c>
      <c r="J646" s="322"/>
    </row>
    <row r="647" spans="1:10">
      <c r="A647" s="329" t="s">
        <v>5324</v>
      </c>
      <c r="B647" s="324" t="s">
        <v>5325</v>
      </c>
      <c r="C647" s="333" t="s">
        <v>5645</v>
      </c>
      <c r="D647" s="324" t="s">
        <v>4149</v>
      </c>
      <c r="E647" s="324" t="s">
        <v>4150</v>
      </c>
      <c r="F647" s="326">
        <v>12</v>
      </c>
      <c r="G647" s="326">
        <v>7</v>
      </c>
      <c r="H647" s="324"/>
      <c r="I647" s="324" t="s">
        <v>4151</v>
      </c>
      <c r="J647" s="324"/>
    </row>
    <row r="648" spans="1:10">
      <c r="A648" s="327" t="s">
        <v>5326</v>
      </c>
      <c r="B648" s="322" t="s">
        <v>5327</v>
      </c>
      <c r="C648" s="332">
        <v>0</v>
      </c>
      <c r="D648" s="322" t="s">
        <v>4149</v>
      </c>
      <c r="E648" s="322" t="s">
        <v>4175</v>
      </c>
      <c r="F648" s="328">
        <v>12</v>
      </c>
      <c r="G648" s="328">
        <v>2</v>
      </c>
      <c r="H648" s="322"/>
      <c r="I648" s="322" t="s">
        <v>4118</v>
      </c>
      <c r="J648" s="322"/>
    </row>
    <row r="649" spans="1:10" ht="21">
      <c r="A649" s="329" t="s">
        <v>5328</v>
      </c>
      <c r="B649" s="324" t="s">
        <v>5329</v>
      </c>
      <c r="C649" s="333">
        <v>2</v>
      </c>
      <c r="D649" s="324" t="s">
        <v>4372</v>
      </c>
      <c r="E649" s="324" t="s">
        <v>4112</v>
      </c>
      <c r="F649" s="326">
        <v>12</v>
      </c>
      <c r="G649" s="326">
        <v>33</v>
      </c>
      <c r="H649" s="324"/>
      <c r="I649" s="324" t="s">
        <v>4118</v>
      </c>
      <c r="J649" s="324"/>
    </row>
    <row r="650" spans="1:10">
      <c r="A650" s="327" t="s">
        <v>5330</v>
      </c>
      <c r="B650" s="322" t="s">
        <v>5331</v>
      </c>
      <c r="C650" s="332">
        <v>12</v>
      </c>
      <c r="D650" s="322" t="s">
        <v>4142</v>
      </c>
      <c r="E650" s="322" t="s">
        <v>4133</v>
      </c>
      <c r="F650" s="328">
        <v>19</v>
      </c>
      <c r="G650" s="328">
        <v>189</v>
      </c>
      <c r="H650" s="322"/>
      <c r="I650" s="322" t="s">
        <v>4264</v>
      </c>
      <c r="J650" s="322"/>
    </row>
    <row r="651" spans="1:10">
      <c r="A651" s="325" t="s">
        <v>5332</v>
      </c>
      <c r="B651" s="324" t="s">
        <v>5333</v>
      </c>
      <c r="C651" s="333">
        <v>5</v>
      </c>
      <c r="D651" s="324" t="s">
        <v>4138</v>
      </c>
      <c r="E651" s="324" t="s">
        <v>4112</v>
      </c>
      <c r="F651" s="326">
        <v>10</v>
      </c>
      <c r="G651" s="326">
        <v>76</v>
      </c>
      <c r="H651" s="324"/>
      <c r="I651" s="324" t="s">
        <v>4158</v>
      </c>
      <c r="J651" s="324"/>
    </row>
    <row r="652" spans="1:10">
      <c r="A652" s="327" t="s">
        <v>5334</v>
      </c>
      <c r="B652" s="322" t="s">
        <v>5335</v>
      </c>
      <c r="C652" s="332">
        <v>3</v>
      </c>
      <c r="D652" s="322" t="s">
        <v>4300</v>
      </c>
      <c r="E652" s="322" t="s">
        <v>4112</v>
      </c>
      <c r="F652" s="328">
        <v>11</v>
      </c>
      <c r="G652" s="328">
        <v>67</v>
      </c>
      <c r="H652" s="322" t="s">
        <v>4134</v>
      </c>
      <c r="I652" s="322" t="s">
        <v>4139</v>
      </c>
      <c r="J652" s="322"/>
    </row>
    <row r="653" spans="1:10">
      <c r="A653" s="325" t="s">
        <v>5336</v>
      </c>
      <c r="B653" s="324" t="s">
        <v>5337</v>
      </c>
      <c r="C653" s="333">
        <v>1</v>
      </c>
      <c r="D653" s="324" t="s">
        <v>4724</v>
      </c>
      <c r="E653" s="324" t="s">
        <v>4112</v>
      </c>
      <c r="F653" s="326">
        <v>11</v>
      </c>
      <c r="G653" s="326">
        <v>32</v>
      </c>
      <c r="H653" s="324" t="s">
        <v>4134</v>
      </c>
      <c r="I653" s="324" t="s">
        <v>4139</v>
      </c>
      <c r="J653" s="324"/>
    </row>
    <row r="654" spans="1:10" ht="31.5">
      <c r="A654" s="327" t="s">
        <v>5338</v>
      </c>
      <c r="B654" s="322" t="s">
        <v>5339</v>
      </c>
      <c r="C654" s="332">
        <v>6</v>
      </c>
      <c r="D654" s="322" t="s">
        <v>4132</v>
      </c>
      <c r="E654" s="322" t="s">
        <v>4112</v>
      </c>
      <c r="F654" s="328">
        <v>15</v>
      </c>
      <c r="G654" s="328">
        <v>102</v>
      </c>
      <c r="H654" s="322" t="s">
        <v>4113</v>
      </c>
      <c r="I654" s="322" t="s">
        <v>4139</v>
      </c>
      <c r="J654" s="322"/>
    </row>
    <row r="655" spans="1:10" ht="31.5">
      <c r="A655" s="325" t="s">
        <v>5340</v>
      </c>
      <c r="B655" s="324" t="s">
        <v>5341</v>
      </c>
      <c r="C655" s="333">
        <v>13</v>
      </c>
      <c r="D655" s="324" t="s">
        <v>4132</v>
      </c>
      <c r="E655" s="324" t="s">
        <v>4112</v>
      </c>
      <c r="F655" s="326">
        <v>17</v>
      </c>
      <c r="G655" s="326">
        <v>153</v>
      </c>
      <c r="H655" s="324"/>
      <c r="I655" s="324" t="s">
        <v>4158</v>
      </c>
      <c r="J655" s="324"/>
    </row>
    <row r="656" spans="1:10" ht="21">
      <c r="A656" s="327" t="s">
        <v>5342</v>
      </c>
      <c r="B656" s="322" t="s">
        <v>5343</v>
      </c>
      <c r="C656" s="332">
        <v>15</v>
      </c>
      <c r="D656" s="322" t="s">
        <v>4132</v>
      </c>
      <c r="E656" s="322" t="s">
        <v>4392</v>
      </c>
      <c r="F656" s="328">
        <v>18</v>
      </c>
      <c r="G656" s="328">
        <v>279</v>
      </c>
      <c r="H656" s="322"/>
      <c r="I656" s="322" t="s">
        <v>4158</v>
      </c>
      <c r="J656" s="322"/>
    </row>
    <row r="657" spans="1:10" ht="31.5">
      <c r="A657" s="325" t="s">
        <v>5344</v>
      </c>
      <c r="B657" s="324" t="s">
        <v>5345</v>
      </c>
      <c r="C657" s="333">
        <v>1</v>
      </c>
      <c r="D657" s="324" t="s">
        <v>4132</v>
      </c>
      <c r="E657" s="324" t="s">
        <v>4150</v>
      </c>
      <c r="F657" s="326">
        <v>12</v>
      </c>
      <c r="G657" s="326">
        <v>21</v>
      </c>
      <c r="H657" s="324"/>
      <c r="I657" s="324" t="s">
        <v>4158</v>
      </c>
      <c r="J657" s="324"/>
    </row>
    <row r="658" spans="1:10" ht="21">
      <c r="A658" s="327" t="s">
        <v>5346</v>
      </c>
      <c r="B658" s="322" t="s">
        <v>5347</v>
      </c>
      <c r="C658" s="332">
        <v>10</v>
      </c>
      <c r="D658" s="322" t="s">
        <v>4132</v>
      </c>
      <c r="E658" s="322" t="s">
        <v>4133</v>
      </c>
      <c r="F658" s="328">
        <v>16</v>
      </c>
      <c r="G658" s="328">
        <v>136</v>
      </c>
      <c r="H658" s="322"/>
      <c r="I658" s="322" t="s">
        <v>4158</v>
      </c>
      <c r="J658" s="322"/>
    </row>
    <row r="659" spans="1:10" ht="21">
      <c r="A659" s="325" t="s">
        <v>5348</v>
      </c>
      <c r="B659" s="324" t="s">
        <v>5349</v>
      </c>
      <c r="C659" s="333" t="s">
        <v>5644</v>
      </c>
      <c r="D659" s="324" t="s">
        <v>4132</v>
      </c>
      <c r="E659" s="324" t="s">
        <v>4150</v>
      </c>
      <c r="F659" s="326">
        <v>11</v>
      </c>
      <c r="G659" s="326">
        <v>17</v>
      </c>
      <c r="H659" s="324"/>
      <c r="I659" s="324" t="s">
        <v>4139</v>
      </c>
      <c r="J659" s="324"/>
    </row>
    <row r="660" spans="1:10" ht="21">
      <c r="A660" s="327" t="s">
        <v>5350</v>
      </c>
      <c r="B660" s="322" t="s">
        <v>5351</v>
      </c>
      <c r="C660" s="332">
        <v>16</v>
      </c>
      <c r="D660" s="322" t="s">
        <v>4132</v>
      </c>
      <c r="E660" s="322" t="s">
        <v>4112</v>
      </c>
      <c r="F660" s="328">
        <v>16</v>
      </c>
      <c r="G660" s="328">
        <v>168</v>
      </c>
      <c r="H660" s="322"/>
      <c r="I660" s="322" t="s">
        <v>4158</v>
      </c>
      <c r="J660" s="322"/>
    </row>
    <row r="661" spans="1:10" ht="21">
      <c r="A661" s="325" t="s">
        <v>5352</v>
      </c>
      <c r="B661" s="324" t="s">
        <v>5353</v>
      </c>
      <c r="C661" s="333">
        <v>5</v>
      </c>
      <c r="D661" s="324" t="s">
        <v>4132</v>
      </c>
      <c r="E661" s="324" t="s">
        <v>4112</v>
      </c>
      <c r="F661" s="326">
        <v>14</v>
      </c>
      <c r="G661" s="326">
        <v>71</v>
      </c>
      <c r="H661" s="324"/>
      <c r="I661" s="324" t="s">
        <v>4158</v>
      </c>
      <c r="J661" s="324"/>
    </row>
    <row r="662" spans="1:10" ht="21">
      <c r="A662" s="327" t="s">
        <v>5354</v>
      </c>
      <c r="B662" s="322" t="s">
        <v>5355</v>
      </c>
      <c r="C662" s="332">
        <v>13</v>
      </c>
      <c r="D662" s="322" t="s">
        <v>4132</v>
      </c>
      <c r="E662" s="322" t="s">
        <v>4112</v>
      </c>
      <c r="F662" s="328">
        <v>17</v>
      </c>
      <c r="G662" s="328">
        <v>153</v>
      </c>
      <c r="H662" s="322"/>
      <c r="I662" s="322" t="s">
        <v>4139</v>
      </c>
      <c r="J662" s="322"/>
    </row>
    <row r="663" spans="1:10">
      <c r="A663" s="329" t="s">
        <v>5356</v>
      </c>
      <c r="B663" s="324" t="s">
        <v>5357</v>
      </c>
      <c r="C663" s="333">
        <v>11</v>
      </c>
      <c r="D663" s="324" t="s">
        <v>4142</v>
      </c>
      <c r="E663" s="324" t="s">
        <v>4170</v>
      </c>
      <c r="F663" s="326">
        <v>17</v>
      </c>
      <c r="G663" s="326">
        <v>195</v>
      </c>
      <c r="H663" s="324"/>
      <c r="I663" s="324" t="s">
        <v>4151</v>
      </c>
      <c r="J663" s="324"/>
    </row>
    <row r="664" spans="1:10">
      <c r="A664" s="323" t="s">
        <v>5358</v>
      </c>
      <c r="B664" s="322" t="s">
        <v>5359</v>
      </c>
      <c r="C664" s="332">
        <v>5</v>
      </c>
      <c r="D664" s="322" t="s">
        <v>4142</v>
      </c>
      <c r="E664" s="322" t="s">
        <v>4133</v>
      </c>
      <c r="F664" s="328">
        <v>14</v>
      </c>
      <c r="G664" s="328">
        <v>93</v>
      </c>
      <c r="H664" s="322"/>
      <c r="I664" s="322" t="s">
        <v>4151</v>
      </c>
      <c r="J664" s="322"/>
    </row>
    <row r="665" spans="1:10">
      <c r="A665" s="329" t="s">
        <v>5360</v>
      </c>
      <c r="B665" s="324" t="s">
        <v>5361</v>
      </c>
      <c r="C665" s="333" t="s">
        <v>5646</v>
      </c>
      <c r="D665" s="324" t="s">
        <v>4149</v>
      </c>
      <c r="E665" s="324" t="s">
        <v>4112</v>
      </c>
      <c r="F665" s="326">
        <v>12</v>
      </c>
      <c r="G665" s="326">
        <v>22</v>
      </c>
      <c r="H665" s="324" t="s">
        <v>4134</v>
      </c>
      <c r="I665" s="324" t="s">
        <v>4151</v>
      </c>
      <c r="J665" s="324"/>
    </row>
    <row r="666" spans="1:10">
      <c r="A666" s="323" t="s">
        <v>5362</v>
      </c>
      <c r="B666" s="322" t="s">
        <v>5363</v>
      </c>
      <c r="C666" s="332">
        <v>5</v>
      </c>
      <c r="D666" s="322" t="s">
        <v>4149</v>
      </c>
      <c r="E666" s="322" t="s">
        <v>4170</v>
      </c>
      <c r="F666" s="328">
        <v>13</v>
      </c>
      <c r="G666" s="328">
        <v>126</v>
      </c>
      <c r="H666" s="322" t="s">
        <v>4134</v>
      </c>
      <c r="I666" s="322" t="s">
        <v>4151</v>
      </c>
      <c r="J666" s="322"/>
    </row>
    <row r="667" spans="1:10">
      <c r="A667" s="329" t="s">
        <v>5364</v>
      </c>
      <c r="B667" s="324" t="s">
        <v>5365</v>
      </c>
      <c r="C667" s="333">
        <v>2</v>
      </c>
      <c r="D667" s="324" t="s">
        <v>4149</v>
      </c>
      <c r="E667" s="324" t="s">
        <v>4133</v>
      </c>
      <c r="F667" s="326">
        <v>12</v>
      </c>
      <c r="G667" s="326">
        <v>45</v>
      </c>
      <c r="H667" s="324" t="s">
        <v>4134</v>
      </c>
      <c r="I667" s="324" t="s">
        <v>4151</v>
      </c>
      <c r="J667" s="324"/>
    </row>
    <row r="668" spans="1:10">
      <c r="A668" s="323" t="s">
        <v>5366</v>
      </c>
      <c r="B668" s="322" t="s">
        <v>5367</v>
      </c>
      <c r="C668" s="332" t="s">
        <v>5644</v>
      </c>
      <c r="D668" s="322" t="s">
        <v>4188</v>
      </c>
      <c r="E668" s="322" t="s">
        <v>4112</v>
      </c>
      <c r="F668" s="328">
        <v>12</v>
      </c>
      <c r="G668" s="328">
        <v>11</v>
      </c>
      <c r="H668" s="322"/>
      <c r="I668" s="322" t="s">
        <v>4139</v>
      </c>
      <c r="J668" s="322"/>
    </row>
    <row r="669" spans="1:10">
      <c r="A669" s="329" t="s">
        <v>5368</v>
      </c>
      <c r="B669" s="324" t="s">
        <v>5368</v>
      </c>
      <c r="C669" s="333">
        <v>5</v>
      </c>
      <c r="D669" s="324" t="s">
        <v>4138</v>
      </c>
      <c r="E669" s="324" t="s">
        <v>4112</v>
      </c>
      <c r="F669" s="326">
        <v>13</v>
      </c>
      <c r="G669" s="326">
        <v>136</v>
      </c>
      <c r="H669" s="324"/>
      <c r="I669" s="324" t="s">
        <v>4214</v>
      </c>
      <c r="J669" s="324"/>
    </row>
    <row r="670" spans="1:10">
      <c r="A670" s="323" t="s">
        <v>5369</v>
      </c>
      <c r="B670" s="322" t="s">
        <v>5370</v>
      </c>
      <c r="C670" s="332">
        <v>2</v>
      </c>
      <c r="D670" s="322" t="s">
        <v>4149</v>
      </c>
      <c r="E670" s="322" t="s">
        <v>4133</v>
      </c>
      <c r="F670" s="328">
        <v>11</v>
      </c>
      <c r="G670" s="328">
        <v>45</v>
      </c>
      <c r="H670" s="322"/>
      <c r="I670" s="322" t="s">
        <v>4151</v>
      </c>
      <c r="J670" s="322"/>
    </row>
    <row r="671" spans="1:10">
      <c r="A671" s="329" t="s">
        <v>5371</v>
      </c>
      <c r="B671" s="324" t="s">
        <v>5371</v>
      </c>
      <c r="C671" s="333">
        <v>11</v>
      </c>
      <c r="D671" s="324" t="s">
        <v>4142</v>
      </c>
      <c r="E671" s="324" t="s">
        <v>4392</v>
      </c>
      <c r="F671" s="326">
        <v>15</v>
      </c>
      <c r="G671" s="326">
        <v>248</v>
      </c>
      <c r="H671" s="324" t="s">
        <v>4113</v>
      </c>
      <c r="I671" s="324" t="s">
        <v>4151</v>
      </c>
      <c r="J671" s="324"/>
    </row>
    <row r="672" spans="1:10">
      <c r="A672" s="323" t="s">
        <v>5372</v>
      </c>
      <c r="B672" s="322" t="s">
        <v>5373</v>
      </c>
      <c r="C672" s="332">
        <v>4</v>
      </c>
      <c r="D672" s="322" t="s">
        <v>4907</v>
      </c>
      <c r="E672" s="322" t="s">
        <v>4112</v>
      </c>
      <c r="F672" s="328">
        <v>15</v>
      </c>
      <c r="G672" s="328">
        <v>78</v>
      </c>
      <c r="H672" s="322" t="s">
        <v>4134</v>
      </c>
      <c r="I672" s="322" t="s">
        <v>4158</v>
      </c>
      <c r="J672" s="322"/>
    </row>
    <row r="673" spans="1:10">
      <c r="A673" s="329" t="s">
        <v>5374</v>
      </c>
      <c r="B673" s="324" t="s">
        <v>5375</v>
      </c>
      <c r="C673" s="333" t="s">
        <v>5646</v>
      </c>
      <c r="D673" s="324" t="s">
        <v>4138</v>
      </c>
      <c r="E673" s="324" t="s">
        <v>4133</v>
      </c>
      <c r="F673" s="326">
        <v>8</v>
      </c>
      <c r="G673" s="326">
        <v>22</v>
      </c>
      <c r="H673" s="324"/>
      <c r="I673" s="324" t="s">
        <v>4139</v>
      </c>
      <c r="J673" s="324"/>
    </row>
    <row r="674" spans="1:10">
      <c r="A674" s="323" t="s">
        <v>5376</v>
      </c>
      <c r="B674" s="322" t="s">
        <v>5377</v>
      </c>
      <c r="C674" s="332">
        <v>0</v>
      </c>
      <c r="D674" s="322" t="s">
        <v>4129</v>
      </c>
      <c r="E674" s="322" t="s">
        <v>4112</v>
      </c>
      <c r="F674" s="328">
        <v>10</v>
      </c>
      <c r="G674" s="328">
        <v>4</v>
      </c>
      <c r="H674" s="322"/>
      <c r="I674" s="322" t="s">
        <v>4130</v>
      </c>
      <c r="J674" s="322"/>
    </row>
    <row r="675" spans="1:10">
      <c r="A675" s="329" t="s">
        <v>5378</v>
      </c>
      <c r="B675" s="324" t="s">
        <v>5378</v>
      </c>
      <c r="C675" s="333">
        <v>2</v>
      </c>
      <c r="D675" s="324" t="s">
        <v>4263</v>
      </c>
      <c r="E675" s="324" t="s">
        <v>4112</v>
      </c>
      <c r="F675" s="326">
        <v>13</v>
      </c>
      <c r="G675" s="326">
        <v>33</v>
      </c>
      <c r="H675" s="324"/>
      <c r="I675" s="324" t="s">
        <v>4139</v>
      </c>
      <c r="J675" s="324"/>
    </row>
    <row r="676" spans="1:10">
      <c r="A676" s="327" t="s">
        <v>5379</v>
      </c>
      <c r="B676" s="322" t="s">
        <v>5379</v>
      </c>
      <c r="C676" s="332">
        <v>2</v>
      </c>
      <c r="D676" s="322" t="s">
        <v>4157</v>
      </c>
      <c r="E676" s="322" t="s">
        <v>4112</v>
      </c>
      <c r="F676" s="328">
        <v>12</v>
      </c>
      <c r="G676" s="328">
        <v>37</v>
      </c>
      <c r="H676" s="322"/>
      <c r="I676" s="322" t="s">
        <v>4158</v>
      </c>
      <c r="J676" s="322"/>
    </row>
    <row r="677" spans="1:10">
      <c r="A677" s="329" t="s">
        <v>5380</v>
      </c>
      <c r="B677" s="324" t="s">
        <v>5380</v>
      </c>
      <c r="C677" s="333" t="s">
        <v>5646</v>
      </c>
      <c r="D677" s="324" t="s">
        <v>5381</v>
      </c>
      <c r="E677" s="324" t="s">
        <v>4112</v>
      </c>
      <c r="F677" s="326">
        <v>12</v>
      </c>
      <c r="G677" s="326">
        <v>22</v>
      </c>
      <c r="H677" s="324" t="s">
        <v>4134</v>
      </c>
      <c r="I677" s="324" t="s">
        <v>4118</v>
      </c>
      <c r="J677" s="324"/>
    </row>
    <row r="678" spans="1:10">
      <c r="A678" s="323" t="s">
        <v>5382</v>
      </c>
      <c r="B678" s="322" t="s">
        <v>5383</v>
      </c>
      <c r="C678" s="332">
        <v>5</v>
      </c>
      <c r="D678" s="322" t="s">
        <v>5381</v>
      </c>
      <c r="E678" s="322" t="s">
        <v>4133</v>
      </c>
      <c r="F678" s="328">
        <v>16</v>
      </c>
      <c r="G678" s="328">
        <v>76</v>
      </c>
      <c r="H678" s="322" t="s">
        <v>4134</v>
      </c>
      <c r="I678" s="322" t="s">
        <v>4118</v>
      </c>
      <c r="J678" s="322"/>
    </row>
    <row r="679" spans="1:10">
      <c r="A679" s="329" t="s">
        <v>5384</v>
      </c>
      <c r="B679" s="324" t="s">
        <v>5385</v>
      </c>
      <c r="C679" s="333">
        <v>2</v>
      </c>
      <c r="D679" s="324" t="s">
        <v>5381</v>
      </c>
      <c r="E679" s="324" t="s">
        <v>4112</v>
      </c>
      <c r="F679" s="326">
        <v>12</v>
      </c>
      <c r="G679" s="326">
        <v>33</v>
      </c>
      <c r="H679" s="324" t="s">
        <v>4134</v>
      </c>
      <c r="I679" s="324" t="s">
        <v>4118</v>
      </c>
      <c r="J679" s="324"/>
    </row>
    <row r="680" spans="1:10" ht="21">
      <c r="A680" s="327" t="s">
        <v>5386</v>
      </c>
      <c r="B680" s="322" t="s">
        <v>5387</v>
      </c>
      <c r="C680" s="332">
        <v>3</v>
      </c>
      <c r="D680" s="322" t="s">
        <v>5381</v>
      </c>
      <c r="E680" s="322" t="s">
        <v>4112</v>
      </c>
      <c r="F680" s="328">
        <v>14</v>
      </c>
      <c r="G680" s="328">
        <v>22</v>
      </c>
      <c r="H680" s="322" t="s">
        <v>4134</v>
      </c>
      <c r="I680" s="322" t="s">
        <v>4139</v>
      </c>
      <c r="J680" s="322"/>
    </row>
    <row r="681" spans="1:10">
      <c r="A681" s="329" t="s">
        <v>5388</v>
      </c>
      <c r="B681" s="324" t="s">
        <v>5389</v>
      </c>
      <c r="C681" s="333">
        <v>5</v>
      </c>
      <c r="D681" s="324" t="s">
        <v>4210</v>
      </c>
      <c r="E681" s="324" t="s">
        <v>4133</v>
      </c>
      <c r="F681" s="326">
        <v>15</v>
      </c>
      <c r="G681" s="326">
        <v>90</v>
      </c>
      <c r="H681" s="324"/>
      <c r="I681" s="324" t="s">
        <v>4139</v>
      </c>
      <c r="J681" s="324"/>
    </row>
    <row r="682" spans="1:10" ht="21">
      <c r="A682" s="327" t="s">
        <v>5390</v>
      </c>
      <c r="B682" s="322" t="s">
        <v>5391</v>
      </c>
      <c r="C682" s="332">
        <v>9</v>
      </c>
      <c r="D682" s="322" t="s">
        <v>4210</v>
      </c>
      <c r="E682" s="322" t="s">
        <v>4170</v>
      </c>
      <c r="F682" s="328">
        <v>17</v>
      </c>
      <c r="G682" s="328">
        <v>168</v>
      </c>
      <c r="H682" s="322"/>
      <c r="I682" s="322" t="s">
        <v>4151</v>
      </c>
      <c r="J682" s="322"/>
    </row>
    <row r="683" spans="1:10">
      <c r="A683" s="329" t="s">
        <v>5392</v>
      </c>
      <c r="B683" s="324" t="s">
        <v>5393</v>
      </c>
      <c r="C683" s="333" t="s">
        <v>5644</v>
      </c>
      <c r="D683" s="324" t="s">
        <v>4149</v>
      </c>
      <c r="E683" s="324" t="s">
        <v>4112</v>
      </c>
      <c r="F683" s="326">
        <v>11</v>
      </c>
      <c r="G683" s="326">
        <v>11</v>
      </c>
      <c r="H683" s="324"/>
      <c r="I683" s="324" t="s">
        <v>4151</v>
      </c>
      <c r="J683" s="324"/>
    </row>
    <row r="684" spans="1:10">
      <c r="A684" s="323" t="s">
        <v>5394</v>
      </c>
      <c r="B684" s="322" t="s">
        <v>5395</v>
      </c>
      <c r="C684" s="332">
        <v>2</v>
      </c>
      <c r="D684" s="322" t="s">
        <v>4149</v>
      </c>
      <c r="E684" s="322" t="s">
        <v>4133</v>
      </c>
      <c r="F684" s="328">
        <v>12</v>
      </c>
      <c r="G684" s="328">
        <v>42</v>
      </c>
      <c r="H684" s="322"/>
      <c r="I684" s="322" t="s">
        <v>4151</v>
      </c>
      <c r="J684" s="322"/>
    </row>
    <row r="685" spans="1:10" ht="21">
      <c r="A685" s="329" t="s">
        <v>5396</v>
      </c>
      <c r="B685" s="324" t="s">
        <v>5397</v>
      </c>
      <c r="C685" s="333">
        <v>4</v>
      </c>
      <c r="D685" s="324" t="s">
        <v>4372</v>
      </c>
      <c r="E685" s="324" t="s">
        <v>4112</v>
      </c>
      <c r="F685" s="326">
        <v>10</v>
      </c>
      <c r="G685" s="326">
        <v>78</v>
      </c>
      <c r="H685" s="324"/>
      <c r="I685" s="324" t="s">
        <v>4139</v>
      </c>
      <c r="J685" s="324"/>
    </row>
    <row r="686" spans="1:10">
      <c r="A686" s="323" t="s">
        <v>5398</v>
      </c>
      <c r="B686" s="322" t="s">
        <v>5398</v>
      </c>
      <c r="C686" s="332">
        <v>1</v>
      </c>
      <c r="D686" s="322" t="s">
        <v>4263</v>
      </c>
      <c r="E686" s="322" t="s">
        <v>4112</v>
      </c>
      <c r="F686" s="328">
        <v>12</v>
      </c>
      <c r="G686" s="328">
        <v>22</v>
      </c>
      <c r="H686" s="322"/>
      <c r="I686" s="322" t="s">
        <v>4118</v>
      </c>
      <c r="J686" s="322"/>
    </row>
    <row r="687" spans="1:10">
      <c r="A687" s="329" t="s">
        <v>5399</v>
      </c>
      <c r="B687" s="324" t="s">
        <v>5400</v>
      </c>
      <c r="C687" s="333" t="s">
        <v>5646</v>
      </c>
      <c r="D687" s="324" t="s">
        <v>4274</v>
      </c>
      <c r="E687" s="324" t="s">
        <v>4112</v>
      </c>
      <c r="F687" s="326">
        <v>14</v>
      </c>
      <c r="G687" s="326">
        <v>31</v>
      </c>
      <c r="H687" s="324"/>
      <c r="I687" s="324" t="s">
        <v>4264</v>
      </c>
      <c r="J687" s="324"/>
    </row>
    <row r="688" spans="1:10">
      <c r="A688" s="327" t="s">
        <v>5401</v>
      </c>
      <c r="B688" s="322" t="s">
        <v>5402</v>
      </c>
      <c r="C688" s="332">
        <v>1</v>
      </c>
      <c r="D688" s="322" t="s">
        <v>4142</v>
      </c>
      <c r="E688" s="322" t="s">
        <v>4133</v>
      </c>
      <c r="F688" s="328">
        <v>14</v>
      </c>
      <c r="G688" s="328">
        <v>22</v>
      </c>
      <c r="H688" s="322"/>
      <c r="I688" s="322" t="s">
        <v>4139</v>
      </c>
      <c r="J688" s="322"/>
    </row>
    <row r="689" spans="1:10">
      <c r="A689" s="329" t="s">
        <v>5403</v>
      </c>
      <c r="B689" s="324" t="s">
        <v>5403</v>
      </c>
      <c r="C689" s="333">
        <v>0</v>
      </c>
      <c r="D689" s="324" t="s">
        <v>4149</v>
      </c>
      <c r="E689" s="324" t="s">
        <v>4175</v>
      </c>
      <c r="F689" s="326">
        <v>11</v>
      </c>
      <c r="G689" s="326">
        <v>1</v>
      </c>
      <c r="H689" s="324"/>
      <c r="I689" s="324" t="s">
        <v>4151</v>
      </c>
      <c r="J689" s="324"/>
    </row>
    <row r="690" spans="1:10">
      <c r="A690" s="323" t="s">
        <v>5404</v>
      </c>
      <c r="B690" s="322" t="s">
        <v>5405</v>
      </c>
      <c r="C690" s="332">
        <v>3</v>
      </c>
      <c r="D690" s="322" t="s">
        <v>4149</v>
      </c>
      <c r="E690" s="322" t="s">
        <v>4133</v>
      </c>
      <c r="F690" s="328">
        <v>15</v>
      </c>
      <c r="G690" s="328">
        <v>52</v>
      </c>
      <c r="H690" s="322"/>
      <c r="I690" s="322" t="s">
        <v>4151</v>
      </c>
      <c r="J690" s="322"/>
    </row>
    <row r="691" spans="1:10">
      <c r="A691" s="329" t="s">
        <v>5406</v>
      </c>
      <c r="B691" s="324" t="s">
        <v>5407</v>
      </c>
      <c r="C691" s="333">
        <v>12</v>
      </c>
      <c r="D691" s="324" t="s">
        <v>4129</v>
      </c>
      <c r="E691" s="324" t="s">
        <v>4112</v>
      </c>
      <c r="F691" s="326">
        <v>18</v>
      </c>
      <c r="G691" s="326">
        <v>229</v>
      </c>
      <c r="H691" s="324"/>
      <c r="I691" s="324" t="s">
        <v>4130</v>
      </c>
      <c r="J691" s="324" t="s">
        <v>4135</v>
      </c>
    </row>
    <row r="692" spans="1:10" ht="21">
      <c r="A692" s="327" t="s">
        <v>5408</v>
      </c>
      <c r="B692" s="322" t="s">
        <v>5409</v>
      </c>
      <c r="C692" s="332">
        <v>15</v>
      </c>
      <c r="D692" s="322" t="s">
        <v>4138</v>
      </c>
      <c r="E692" s="322" t="s">
        <v>4112</v>
      </c>
      <c r="F692" s="328">
        <v>18</v>
      </c>
      <c r="G692" s="328">
        <v>105</v>
      </c>
      <c r="H692" s="322"/>
      <c r="I692" s="322" t="s">
        <v>4118</v>
      </c>
      <c r="J692" s="322"/>
    </row>
    <row r="693" spans="1:10">
      <c r="A693" s="329" t="s">
        <v>5410</v>
      </c>
      <c r="B693" s="324" t="s">
        <v>5411</v>
      </c>
      <c r="C693" s="333">
        <v>15</v>
      </c>
      <c r="D693" s="324" t="s">
        <v>4138</v>
      </c>
      <c r="E693" s="324" t="s">
        <v>4112</v>
      </c>
      <c r="F693" s="326">
        <v>17</v>
      </c>
      <c r="G693" s="326">
        <v>97</v>
      </c>
      <c r="H693" s="324"/>
      <c r="I693" s="324" t="s">
        <v>4118</v>
      </c>
      <c r="J693" s="324" t="s">
        <v>4135</v>
      </c>
    </row>
    <row r="694" spans="1:10" ht="21">
      <c r="A694" s="323" t="s">
        <v>5412</v>
      </c>
      <c r="B694" s="322" t="s">
        <v>5412</v>
      </c>
      <c r="C694" s="332">
        <v>2</v>
      </c>
      <c r="D694" s="322" t="s">
        <v>4372</v>
      </c>
      <c r="E694" s="322" t="s">
        <v>4112</v>
      </c>
      <c r="F694" s="328">
        <v>13</v>
      </c>
      <c r="G694" s="328">
        <v>33</v>
      </c>
      <c r="H694" s="322" t="s">
        <v>4134</v>
      </c>
      <c r="I694" s="322" t="s">
        <v>4264</v>
      </c>
      <c r="J694" s="322"/>
    </row>
    <row r="695" spans="1:10">
      <c r="A695" s="329" t="s">
        <v>5413</v>
      </c>
      <c r="B695" s="324" t="s">
        <v>5414</v>
      </c>
      <c r="C695" s="333">
        <v>3</v>
      </c>
      <c r="D695" s="324" t="s">
        <v>4210</v>
      </c>
      <c r="E695" s="324" t="s">
        <v>4133</v>
      </c>
      <c r="F695" s="326">
        <v>13</v>
      </c>
      <c r="G695" s="326">
        <v>58</v>
      </c>
      <c r="H695" s="324" t="s">
        <v>4134</v>
      </c>
      <c r="I695" s="324" t="s">
        <v>4214</v>
      </c>
      <c r="J695" s="324"/>
    </row>
    <row r="696" spans="1:10">
      <c r="A696" s="323" t="s">
        <v>5415</v>
      </c>
      <c r="B696" s="322" t="s">
        <v>5416</v>
      </c>
      <c r="C696" s="332" t="s">
        <v>5644</v>
      </c>
      <c r="D696" s="322" t="s">
        <v>4149</v>
      </c>
      <c r="E696" s="322" t="s">
        <v>4133</v>
      </c>
      <c r="F696" s="328">
        <v>12</v>
      </c>
      <c r="G696" s="328">
        <v>13</v>
      </c>
      <c r="H696" s="322" t="s">
        <v>4134</v>
      </c>
      <c r="I696" s="322" t="s">
        <v>4151</v>
      </c>
      <c r="J696" s="322"/>
    </row>
    <row r="697" spans="1:10" ht="30">
      <c r="A697" s="329" t="s">
        <v>5417</v>
      </c>
      <c r="B697" s="324" t="s">
        <v>5418</v>
      </c>
      <c r="C697" s="333">
        <v>2</v>
      </c>
      <c r="D697" s="324" t="s">
        <v>4149</v>
      </c>
      <c r="E697" s="324" t="s">
        <v>4170</v>
      </c>
      <c r="F697" s="326">
        <v>12</v>
      </c>
      <c r="G697" s="326">
        <v>60</v>
      </c>
      <c r="H697" s="324" t="s">
        <v>4134</v>
      </c>
      <c r="I697" s="324" t="s">
        <v>4151</v>
      </c>
      <c r="J697" s="324"/>
    </row>
    <row r="698" spans="1:10">
      <c r="A698" s="323" t="s">
        <v>5419</v>
      </c>
      <c r="B698" s="322" t="s">
        <v>5420</v>
      </c>
      <c r="C698" s="332">
        <v>1</v>
      </c>
      <c r="D698" s="322" t="s">
        <v>4210</v>
      </c>
      <c r="E698" s="322" t="s">
        <v>4112</v>
      </c>
      <c r="F698" s="328">
        <v>14</v>
      </c>
      <c r="G698" s="328">
        <v>22</v>
      </c>
      <c r="H698" s="322"/>
      <c r="I698" s="322" t="s">
        <v>4139</v>
      </c>
      <c r="J698" s="322"/>
    </row>
    <row r="699" spans="1:10">
      <c r="A699" s="329" t="s">
        <v>5421</v>
      </c>
      <c r="B699" s="324" t="s">
        <v>5422</v>
      </c>
      <c r="C699" s="333" t="s">
        <v>5645</v>
      </c>
      <c r="D699" s="324" t="s">
        <v>4149</v>
      </c>
      <c r="E699" s="324" t="s">
        <v>4175</v>
      </c>
      <c r="F699" s="326">
        <v>13</v>
      </c>
      <c r="G699" s="326">
        <v>2</v>
      </c>
      <c r="H699" s="324" t="s">
        <v>4134</v>
      </c>
      <c r="I699" s="324" t="s">
        <v>4151</v>
      </c>
      <c r="J699" s="324"/>
    </row>
    <row r="700" spans="1:10" ht="30">
      <c r="A700" s="323" t="s">
        <v>5423</v>
      </c>
      <c r="B700" s="322" t="s">
        <v>5424</v>
      </c>
      <c r="C700" s="332" t="s">
        <v>5644</v>
      </c>
      <c r="D700" s="322" t="s">
        <v>4149</v>
      </c>
      <c r="E700" s="322" t="s">
        <v>4112</v>
      </c>
      <c r="F700" s="328">
        <v>14</v>
      </c>
      <c r="G700" s="328">
        <v>11</v>
      </c>
      <c r="H700" s="322" t="s">
        <v>4134</v>
      </c>
      <c r="I700" s="322" t="s">
        <v>4151</v>
      </c>
      <c r="J700" s="322"/>
    </row>
    <row r="701" spans="1:10">
      <c r="A701" s="329" t="s">
        <v>5425</v>
      </c>
      <c r="B701" s="324" t="s">
        <v>5426</v>
      </c>
      <c r="C701" s="333" t="s">
        <v>5645</v>
      </c>
      <c r="D701" s="324" t="s">
        <v>4149</v>
      </c>
      <c r="E701" s="324" t="s">
        <v>4175</v>
      </c>
      <c r="F701" s="326">
        <v>14</v>
      </c>
      <c r="G701" s="326">
        <v>5</v>
      </c>
      <c r="H701" s="324" t="s">
        <v>4473</v>
      </c>
      <c r="I701" s="324" t="s">
        <v>4151</v>
      </c>
      <c r="J701" s="324"/>
    </row>
    <row r="702" spans="1:10" ht="31.5">
      <c r="A702" s="327" t="s">
        <v>5427</v>
      </c>
      <c r="B702" s="322" t="s">
        <v>5428</v>
      </c>
      <c r="C702" s="332">
        <v>7</v>
      </c>
      <c r="D702" s="322" t="s">
        <v>4562</v>
      </c>
      <c r="E702" s="322" t="s">
        <v>4112</v>
      </c>
      <c r="F702" s="328">
        <v>15</v>
      </c>
      <c r="G702" s="328">
        <v>71</v>
      </c>
      <c r="H702" s="322"/>
      <c r="I702" s="322" t="s">
        <v>4214</v>
      </c>
      <c r="J702" s="322"/>
    </row>
    <row r="703" spans="1:10" ht="21">
      <c r="A703" s="325" t="s">
        <v>5429</v>
      </c>
      <c r="B703" s="324" t="s">
        <v>5430</v>
      </c>
      <c r="C703" s="333">
        <v>11</v>
      </c>
      <c r="D703" s="324" t="s">
        <v>4562</v>
      </c>
      <c r="E703" s="324" t="s">
        <v>4112</v>
      </c>
      <c r="F703" s="326">
        <v>15</v>
      </c>
      <c r="G703" s="326">
        <v>123</v>
      </c>
      <c r="H703" s="324"/>
      <c r="I703" s="324" t="s">
        <v>4214</v>
      </c>
      <c r="J703" s="324"/>
    </row>
    <row r="704" spans="1:10" ht="21">
      <c r="A704" s="327" t="s">
        <v>5431</v>
      </c>
      <c r="B704" s="322" t="s">
        <v>5432</v>
      </c>
      <c r="C704" s="332">
        <v>9</v>
      </c>
      <c r="D704" s="322" t="s">
        <v>4562</v>
      </c>
      <c r="E704" s="322" t="s">
        <v>4112</v>
      </c>
      <c r="F704" s="328">
        <v>14</v>
      </c>
      <c r="G704" s="328">
        <v>104</v>
      </c>
      <c r="H704" s="322"/>
      <c r="I704" s="322" t="s">
        <v>4214</v>
      </c>
      <c r="J704" s="322"/>
    </row>
    <row r="705" spans="1:10">
      <c r="A705" s="329" t="s">
        <v>5433</v>
      </c>
      <c r="B705" s="324" t="s">
        <v>5433</v>
      </c>
      <c r="C705" s="333">
        <v>8</v>
      </c>
      <c r="D705" s="324" t="s">
        <v>4157</v>
      </c>
      <c r="E705" s="324" t="s">
        <v>4133</v>
      </c>
      <c r="F705" s="326">
        <v>14</v>
      </c>
      <c r="G705" s="326">
        <v>110</v>
      </c>
      <c r="H705" s="324"/>
      <c r="I705" s="324" t="s">
        <v>4158</v>
      </c>
      <c r="J705" s="324"/>
    </row>
    <row r="706" spans="1:10">
      <c r="A706" s="323" t="s">
        <v>5434</v>
      </c>
      <c r="B706" s="322" t="s">
        <v>5434</v>
      </c>
      <c r="C706" s="332">
        <v>18</v>
      </c>
      <c r="D706" s="322" t="s">
        <v>4157</v>
      </c>
      <c r="E706" s="322" t="s">
        <v>4170</v>
      </c>
      <c r="F706" s="328">
        <v>19</v>
      </c>
      <c r="G706" s="328">
        <v>150</v>
      </c>
      <c r="H706" s="322" t="s">
        <v>4113</v>
      </c>
      <c r="I706" s="322" t="s">
        <v>4158</v>
      </c>
      <c r="J706" s="322" t="s">
        <v>4135</v>
      </c>
    </row>
    <row r="707" spans="1:10">
      <c r="A707" s="329" t="s">
        <v>5435</v>
      </c>
      <c r="B707" s="324" t="s">
        <v>5436</v>
      </c>
      <c r="C707" s="333">
        <v>7</v>
      </c>
      <c r="D707" s="324" t="s">
        <v>4149</v>
      </c>
      <c r="E707" s="324" t="s">
        <v>4170</v>
      </c>
      <c r="F707" s="326">
        <v>12</v>
      </c>
      <c r="G707" s="326">
        <v>157</v>
      </c>
      <c r="H707" s="324"/>
      <c r="I707" s="324" t="s">
        <v>4151</v>
      </c>
      <c r="J707" s="324"/>
    </row>
    <row r="708" spans="1:10">
      <c r="A708" s="323" t="s">
        <v>5437</v>
      </c>
      <c r="B708" s="322" t="s">
        <v>5438</v>
      </c>
      <c r="C708" s="332">
        <v>7</v>
      </c>
      <c r="D708" s="322" t="s">
        <v>4132</v>
      </c>
      <c r="E708" s="322" t="s">
        <v>4133</v>
      </c>
      <c r="F708" s="328">
        <v>15</v>
      </c>
      <c r="G708" s="328">
        <v>123</v>
      </c>
      <c r="H708" s="322"/>
      <c r="I708" s="322" t="s">
        <v>4264</v>
      </c>
      <c r="J708" s="322"/>
    </row>
    <row r="709" spans="1:10">
      <c r="A709" s="329" t="s">
        <v>5439</v>
      </c>
      <c r="B709" s="324" t="s">
        <v>5440</v>
      </c>
      <c r="C709" s="333">
        <v>10</v>
      </c>
      <c r="D709" s="324" t="s">
        <v>5441</v>
      </c>
      <c r="E709" s="324" t="s">
        <v>4112</v>
      </c>
      <c r="F709" s="326">
        <v>18</v>
      </c>
      <c r="G709" s="326">
        <v>170</v>
      </c>
      <c r="H709" s="324"/>
      <c r="I709" s="324" t="s">
        <v>4158</v>
      </c>
      <c r="J709" s="324"/>
    </row>
    <row r="710" spans="1:10">
      <c r="A710" s="323" t="s">
        <v>5442</v>
      </c>
      <c r="B710" s="322" t="s">
        <v>5443</v>
      </c>
      <c r="C710" s="332">
        <v>9</v>
      </c>
      <c r="D710" s="322" t="s">
        <v>5441</v>
      </c>
      <c r="E710" s="322" t="s">
        <v>4112</v>
      </c>
      <c r="F710" s="328">
        <v>18</v>
      </c>
      <c r="G710" s="328">
        <v>127</v>
      </c>
      <c r="H710" s="322"/>
      <c r="I710" s="322" t="s">
        <v>4264</v>
      </c>
      <c r="J710" s="322"/>
    </row>
    <row r="711" spans="1:10">
      <c r="A711" s="329" t="s">
        <v>5444</v>
      </c>
      <c r="B711" s="324" t="s">
        <v>5445</v>
      </c>
      <c r="C711" s="333">
        <v>5</v>
      </c>
      <c r="D711" s="324" t="s">
        <v>4132</v>
      </c>
      <c r="E711" s="324" t="s">
        <v>4133</v>
      </c>
      <c r="F711" s="326">
        <v>14</v>
      </c>
      <c r="G711" s="326">
        <v>93</v>
      </c>
      <c r="H711" s="324"/>
      <c r="I711" s="324" t="s">
        <v>4264</v>
      </c>
      <c r="J711" s="324"/>
    </row>
    <row r="712" spans="1:10">
      <c r="A712" s="323" t="s">
        <v>5446</v>
      </c>
      <c r="B712" s="322" t="s">
        <v>5447</v>
      </c>
      <c r="C712" s="332">
        <v>8</v>
      </c>
      <c r="D712" s="322" t="s">
        <v>5441</v>
      </c>
      <c r="E712" s="322" t="s">
        <v>4133</v>
      </c>
      <c r="F712" s="328">
        <v>16</v>
      </c>
      <c r="G712" s="328">
        <v>127</v>
      </c>
      <c r="H712" s="322"/>
      <c r="I712" s="322" t="s">
        <v>4264</v>
      </c>
      <c r="J712" s="322"/>
    </row>
    <row r="713" spans="1:10">
      <c r="A713" s="329" t="s">
        <v>5448</v>
      </c>
      <c r="B713" s="324" t="s">
        <v>5449</v>
      </c>
      <c r="C713" s="333" t="s">
        <v>5645</v>
      </c>
      <c r="D713" s="324" t="s">
        <v>4132</v>
      </c>
      <c r="E713" s="324" t="s">
        <v>4175</v>
      </c>
      <c r="F713" s="326">
        <v>12</v>
      </c>
      <c r="G713" s="326">
        <v>10</v>
      </c>
      <c r="H713" s="324"/>
      <c r="I713" s="324" t="s">
        <v>4264</v>
      </c>
      <c r="J713" s="324"/>
    </row>
    <row r="714" spans="1:10">
      <c r="A714" s="323" t="s">
        <v>5450</v>
      </c>
      <c r="B714" s="322" t="s">
        <v>5450</v>
      </c>
      <c r="C714" s="332">
        <v>21</v>
      </c>
      <c r="D714" s="322" t="s">
        <v>2600</v>
      </c>
      <c r="E714" s="322" t="s">
        <v>4133</v>
      </c>
      <c r="F714" s="328">
        <v>21</v>
      </c>
      <c r="G714" s="328">
        <v>243</v>
      </c>
      <c r="H714" s="322" t="s">
        <v>4113</v>
      </c>
      <c r="I714" s="322" t="s">
        <v>4339</v>
      </c>
      <c r="J714" s="322" t="s">
        <v>4135</v>
      </c>
    </row>
    <row r="715" spans="1:10" ht="21">
      <c r="A715" s="325" t="s">
        <v>5451</v>
      </c>
      <c r="B715" s="324" t="s">
        <v>5452</v>
      </c>
      <c r="C715" s="333">
        <v>3</v>
      </c>
      <c r="D715" s="324" t="s">
        <v>4138</v>
      </c>
      <c r="E715" s="324" t="s">
        <v>4112</v>
      </c>
      <c r="F715" s="326">
        <v>17</v>
      </c>
      <c r="G715" s="326">
        <v>52</v>
      </c>
      <c r="H715" s="324"/>
      <c r="I715" s="324" t="s">
        <v>4118</v>
      </c>
      <c r="J715" s="324"/>
    </row>
    <row r="716" spans="1:10">
      <c r="A716" s="327" t="s">
        <v>5453</v>
      </c>
      <c r="B716" s="322" t="s">
        <v>5454</v>
      </c>
      <c r="C716" s="332">
        <v>2</v>
      </c>
      <c r="D716" s="322" t="s">
        <v>5455</v>
      </c>
      <c r="E716" s="322" t="s">
        <v>4112</v>
      </c>
      <c r="F716" s="328">
        <v>17</v>
      </c>
      <c r="G716" s="328">
        <v>26</v>
      </c>
      <c r="H716" s="322"/>
      <c r="I716" s="322" t="s">
        <v>4114</v>
      </c>
      <c r="J716" s="322"/>
    </row>
    <row r="717" spans="1:10">
      <c r="A717" s="329" t="s">
        <v>5456</v>
      </c>
      <c r="B717" s="324" t="s">
        <v>5457</v>
      </c>
      <c r="C717" s="333" t="s">
        <v>5646</v>
      </c>
      <c r="D717" s="324" t="s">
        <v>4274</v>
      </c>
      <c r="E717" s="324" t="s">
        <v>4150</v>
      </c>
      <c r="F717" s="326">
        <v>14</v>
      </c>
      <c r="G717" s="326">
        <v>13</v>
      </c>
      <c r="H717" s="324"/>
      <c r="I717" s="324" t="s">
        <v>4264</v>
      </c>
      <c r="J717" s="324"/>
    </row>
    <row r="718" spans="1:10">
      <c r="A718" s="323" t="s">
        <v>5458</v>
      </c>
      <c r="B718" s="322" t="s">
        <v>5459</v>
      </c>
      <c r="C718" s="332">
        <v>2</v>
      </c>
      <c r="D718" s="322" t="s">
        <v>4274</v>
      </c>
      <c r="E718" s="322" t="s">
        <v>4112</v>
      </c>
      <c r="F718" s="328">
        <v>15</v>
      </c>
      <c r="G718" s="328">
        <v>27</v>
      </c>
      <c r="H718" s="322"/>
      <c r="I718" s="322" t="s">
        <v>4264</v>
      </c>
      <c r="J718" s="322"/>
    </row>
    <row r="719" spans="1:10">
      <c r="A719" s="325" t="s">
        <v>5460</v>
      </c>
      <c r="B719" s="324" t="s">
        <v>5461</v>
      </c>
      <c r="C719" s="333">
        <v>4</v>
      </c>
      <c r="D719" s="324" t="s">
        <v>4138</v>
      </c>
      <c r="E719" s="324" t="s">
        <v>4112</v>
      </c>
      <c r="F719" s="326">
        <v>12</v>
      </c>
      <c r="G719" s="326">
        <v>36</v>
      </c>
      <c r="H719" s="324"/>
      <c r="I719" s="324" t="s">
        <v>4139</v>
      </c>
      <c r="J719" s="324"/>
    </row>
    <row r="720" spans="1:10" ht="21">
      <c r="A720" s="327" t="s">
        <v>5462</v>
      </c>
      <c r="B720" s="322" t="s">
        <v>5463</v>
      </c>
      <c r="C720" s="332">
        <v>8</v>
      </c>
      <c r="D720" s="322" t="s">
        <v>4138</v>
      </c>
      <c r="E720" s="322" t="s">
        <v>4112</v>
      </c>
      <c r="F720" s="328">
        <v>13</v>
      </c>
      <c r="G720" s="328">
        <v>110</v>
      </c>
      <c r="H720" s="322"/>
      <c r="I720" s="322" t="s">
        <v>4139</v>
      </c>
      <c r="J720" s="322"/>
    </row>
    <row r="721" spans="1:10" ht="21">
      <c r="A721" s="325" t="s">
        <v>5464</v>
      </c>
      <c r="B721" s="324" t="s">
        <v>5465</v>
      </c>
      <c r="C721" s="333">
        <v>3</v>
      </c>
      <c r="D721" s="324" t="s">
        <v>4138</v>
      </c>
      <c r="E721" s="324" t="s">
        <v>4112</v>
      </c>
      <c r="F721" s="326">
        <v>12</v>
      </c>
      <c r="G721" s="326">
        <v>37</v>
      </c>
      <c r="H721" s="324"/>
      <c r="I721" s="324" t="s">
        <v>4139</v>
      </c>
      <c r="J721" s="324"/>
    </row>
    <row r="722" spans="1:10" ht="21">
      <c r="A722" s="323" t="s">
        <v>5466</v>
      </c>
      <c r="B722" s="322" t="s">
        <v>5467</v>
      </c>
      <c r="C722" s="332">
        <v>4</v>
      </c>
      <c r="D722" s="322" t="s">
        <v>4129</v>
      </c>
      <c r="E722" s="322" t="s">
        <v>4112</v>
      </c>
      <c r="F722" s="328">
        <v>11</v>
      </c>
      <c r="G722" s="328">
        <v>49</v>
      </c>
      <c r="H722" s="322"/>
      <c r="I722" s="322" t="s">
        <v>4130</v>
      </c>
      <c r="J722" s="322"/>
    </row>
    <row r="723" spans="1:10" ht="21">
      <c r="A723" s="329" t="s">
        <v>5468</v>
      </c>
      <c r="B723" s="324" t="s">
        <v>5469</v>
      </c>
      <c r="C723" s="333">
        <v>7</v>
      </c>
      <c r="D723" s="324" t="s">
        <v>4129</v>
      </c>
      <c r="E723" s="324" t="s">
        <v>4112</v>
      </c>
      <c r="F723" s="326">
        <v>12</v>
      </c>
      <c r="G723" s="326">
        <v>78</v>
      </c>
      <c r="H723" s="324"/>
      <c r="I723" s="324" t="s">
        <v>4130</v>
      </c>
      <c r="J723" s="324"/>
    </row>
    <row r="724" spans="1:10" ht="30">
      <c r="A724" s="323" t="s">
        <v>5470</v>
      </c>
      <c r="B724" s="322" t="s">
        <v>5471</v>
      </c>
      <c r="C724" s="332">
        <v>6</v>
      </c>
      <c r="D724" s="322" t="s">
        <v>4129</v>
      </c>
      <c r="E724" s="322" t="s">
        <v>4112</v>
      </c>
      <c r="F724" s="328">
        <v>12</v>
      </c>
      <c r="G724" s="328">
        <v>91</v>
      </c>
      <c r="H724" s="322"/>
      <c r="I724" s="322" t="s">
        <v>4130</v>
      </c>
      <c r="J724" s="322"/>
    </row>
    <row r="725" spans="1:10">
      <c r="A725" s="329" t="s">
        <v>5472</v>
      </c>
      <c r="B725" s="324" t="s">
        <v>5473</v>
      </c>
      <c r="C725" s="333">
        <v>3</v>
      </c>
      <c r="D725" s="324" t="s">
        <v>4132</v>
      </c>
      <c r="E725" s="324" t="s">
        <v>4112</v>
      </c>
      <c r="F725" s="326">
        <v>14</v>
      </c>
      <c r="G725" s="326">
        <v>39</v>
      </c>
      <c r="H725" s="324" t="s">
        <v>4113</v>
      </c>
      <c r="I725" s="324" t="s">
        <v>4166</v>
      </c>
      <c r="J725" s="324"/>
    </row>
    <row r="726" spans="1:10">
      <c r="A726" s="323" t="s">
        <v>5474</v>
      </c>
      <c r="B726" s="322" t="s">
        <v>5475</v>
      </c>
      <c r="C726" s="332">
        <v>1</v>
      </c>
      <c r="D726" s="322" t="s">
        <v>4138</v>
      </c>
      <c r="E726" s="322" t="s">
        <v>4112</v>
      </c>
      <c r="F726" s="328">
        <v>12</v>
      </c>
      <c r="G726" s="328">
        <v>22</v>
      </c>
      <c r="H726" s="322" t="s">
        <v>4113</v>
      </c>
      <c r="I726" s="322" t="s">
        <v>4158</v>
      </c>
      <c r="J726" s="322"/>
    </row>
    <row r="727" spans="1:10">
      <c r="A727" s="329" t="s">
        <v>5476</v>
      </c>
      <c r="B727" s="324" t="s">
        <v>5477</v>
      </c>
      <c r="C727" s="333" t="s">
        <v>5646</v>
      </c>
      <c r="D727" s="324" t="s">
        <v>4188</v>
      </c>
      <c r="E727" s="324" t="s">
        <v>4133</v>
      </c>
      <c r="F727" s="326">
        <v>5</v>
      </c>
      <c r="G727" s="326">
        <v>1</v>
      </c>
      <c r="H727" s="324" t="s">
        <v>4113</v>
      </c>
      <c r="I727" s="324" t="s">
        <v>4151</v>
      </c>
      <c r="J727" s="324"/>
    </row>
    <row r="728" spans="1:10">
      <c r="A728" s="323" t="s">
        <v>5478</v>
      </c>
      <c r="B728" s="322" t="s">
        <v>5479</v>
      </c>
      <c r="C728" s="332" t="s">
        <v>5644</v>
      </c>
      <c r="D728" s="322" t="s">
        <v>4138</v>
      </c>
      <c r="E728" s="322" t="s">
        <v>4112</v>
      </c>
      <c r="F728" s="328">
        <v>13</v>
      </c>
      <c r="G728" s="328">
        <v>13</v>
      </c>
      <c r="H728" s="322"/>
      <c r="I728" s="322" t="s">
        <v>4118</v>
      </c>
      <c r="J728" s="322"/>
    </row>
    <row r="729" spans="1:10">
      <c r="A729" s="329" t="s">
        <v>5480</v>
      </c>
      <c r="B729" s="324" t="s">
        <v>5480</v>
      </c>
      <c r="C729" s="333" t="s">
        <v>5645</v>
      </c>
      <c r="D729" s="324" t="s">
        <v>4149</v>
      </c>
      <c r="E729" s="324" t="s">
        <v>4175</v>
      </c>
      <c r="F729" s="326">
        <v>14</v>
      </c>
      <c r="G729" s="326">
        <v>2</v>
      </c>
      <c r="H729" s="324" t="s">
        <v>4113</v>
      </c>
      <c r="I729" s="324" t="s">
        <v>4151</v>
      </c>
      <c r="J729" s="324"/>
    </row>
    <row r="730" spans="1:10" ht="21">
      <c r="A730" s="327" t="s">
        <v>5481</v>
      </c>
      <c r="B730" s="322" t="s">
        <v>5481</v>
      </c>
      <c r="C730" s="332">
        <v>15</v>
      </c>
      <c r="D730" s="322" t="s">
        <v>5482</v>
      </c>
      <c r="E730" s="322" t="s">
        <v>4112</v>
      </c>
      <c r="F730" s="328">
        <v>16</v>
      </c>
      <c r="G730" s="328">
        <v>144</v>
      </c>
      <c r="H730" s="322"/>
      <c r="I730" s="322" t="s">
        <v>4118</v>
      </c>
      <c r="J730" s="322"/>
    </row>
    <row r="731" spans="1:10">
      <c r="A731" s="329" t="s">
        <v>5483</v>
      </c>
      <c r="B731" s="324" t="s">
        <v>5484</v>
      </c>
      <c r="C731" s="333">
        <v>4</v>
      </c>
      <c r="D731" s="324" t="s">
        <v>4233</v>
      </c>
      <c r="E731" s="324" t="s">
        <v>4112</v>
      </c>
      <c r="F731" s="326">
        <v>15</v>
      </c>
      <c r="G731" s="326">
        <v>66</v>
      </c>
      <c r="H731" s="324" t="s">
        <v>4113</v>
      </c>
      <c r="I731" s="324" t="s">
        <v>4139</v>
      </c>
      <c r="J731" s="324"/>
    </row>
    <row r="732" spans="1:10">
      <c r="A732" s="327" t="s">
        <v>5485</v>
      </c>
      <c r="B732" s="322" t="s">
        <v>5485</v>
      </c>
      <c r="C732" s="332">
        <v>28</v>
      </c>
      <c r="D732" s="322" t="s">
        <v>2918</v>
      </c>
      <c r="E732" s="322" t="s">
        <v>4133</v>
      </c>
      <c r="F732" s="328">
        <v>22</v>
      </c>
      <c r="G732" s="328">
        <v>475</v>
      </c>
      <c r="H732" s="322" t="s">
        <v>4113</v>
      </c>
      <c r="I732" s="322" t="s">
        <v>4118</v>
      </c>
      <c r="J732" s="322"/>
    </row>
    <row r="733" spans="1:10">
      <c r="A733" s="329" t="s">
        <v>5486</v>
      </c>
      <c r="B733" s="324" t="s">
        <v>5487</v>
      </c>
      <c r="C733" s="333">
        <v>9</v>
      </c>
      <c r="D733" s="324" t="s">
        <v>4188</v>
      </c>
      <c r="E733" s="324" t="s">
        <v>4170</v>
      </c>
      <c r="F733" s="326">
        <v>16</v>
      </c>
      <c r="G733" s="326">
        <v>138</v>
      </c>
      <c r="H733" s="324"/>
      <c r="I733" s="324" t="s">
        <v>4460</v>
      </c>
      <c r="J733" s="324"/>
    </row>
    <row r="734" spans="1:10">
      <c r="A734" s="323" t="s">
        <v>5488</v>
      </c>
      <c r="B734" s="322" t="s">
        <v>5489</v>
      </c>
      <c r="C734" s="332">
        <v>1</v>
      </c>
      <c r="D734" s="322" t="s">
        <v>5490</v>
      </c>
      <c r="E734" s="322" t="s">
        <v>4112</v>
      </c>
      <c r="F734" s="328">
        <v>14</v>
      </c>
      <c r="G734" s="328">
        <v>40</v>
      </c>
      <c r="H734" s="322"/>
      <c r="I734" s="322" t="s">
        <v>4460</v>
      </c>
      <c r="J734" s="322"/>
    </row>
    <row r="735" spans="1:10">
      <c r="A735" s="325" t="s">
        <v>5491</v>
      </c>
      <c r="B735" s="324" t="s">
        <v>5492</v>
      </c>
      <c r="C735" s="333" t="s">
        <v>5644</v>
      </c>
      <c r="D735" s="324" t="s">
        <v>5490</v>
      </c>
      <c r="E735" s="324" t="s">
        <v>4112</v>
      </c>
      <c r="F735" s="326">
        <v>12</v>
      </c>
      <c r="G735" s="326">
        <v>22</v>
      </c>
      <c r="H735" s="324"/>
      <c r="I735" s="324" t="s">
        <v>4460</v>
      </c>
      <c r="J735" s="324"/>
    </row>
    <row r="736" spans="1:10">
      <c r="A736" s="323" t="s">
        <v>5493</v>
      </c>
      <c r="B736" s="322" t="s">
        <v>5493</v>
      </c>
      <c r="C736" s="332">
        <v>5</v>
      </c>
      <c r="D736" s="322" t="s">
        <v>5494</v>
      </c>
      <c r="E736" s="322" t="s">
        <v>4112</v>
      </c>
      <c r="F736" s="328">
        <v>14</v>
      </c>
      <c r="G736" s="328">
        <v>95</v>
      </c>
      <c r="H736" s="322"/>
      <c r="I736" s="322" t="s">
        <v>4158</v>
      </c>
      <c r="J736" s="322"/>
    </row>
    <row r="737" spans="1:10">
      <c r="A737" s="329" t="s">
        <v>5495</v>
      </c>
      <c r="B737" s="324" t="s">
        <v>5496</v>
      </c>
      <c r="C737" s="333">
        <v>2</v>
      </c>
      <c r="D737" s="324" t="s">
        <v>4202</v>
      </c>
      <c r="E737" s="324" t="s">
        <v>4133</v>
      </c>
      <c r="F737" s="326">
        <v>12</v>
      </c>
      <c r="G737" s="326">
        <v>33</v>
      </c>
      <c r="H737" s="324"/>
      <c r="I737" s="324" t="s">
        <v>4151</v>
      </c>
      <c r="J737" s="324"/>
    </row>
    <row r="738" spans="1:10" ht="21">
      <c r="A738" s="323" t="s">
        <v>5497</v>
      </c>
      <c r="B738" s="322" t="s">
        <v>5498</v>
      </c>
      <c r="C738" s="332">
        <v>30</v>
      </c>
      <c r="D738" s="322" t="s">
        <v>4400</v>
      </c>
      <c r="E738" s="322" t="s">
        <v>4392</v>
      </c>
      <c r="F738" s="328">
        <v>25</v>
      </c>
      <c r="G738" s="328">
        <v>676</v>
      </c>
      <c r="H738" s="322"/>
      <c r="I738" s="322" t="s">
        <v>4151</v>
      </c>
      <c r="J738" s="322" t="s">
        <v>4135</v>
      </c>
    </row>
    <row r="739" spans="1:10" ht="21">
      <c r="A739" s="325" t="s">
        <v>5499</v>
      </c>
      <c r="B739" s="324" t="s">
        <v>5500</v>
      </c>
      <c r="C739" s="333">
        <v>2</v>
      </c>
      <c r="D739" s="324" t="s">
        <v>4129</v>
      </c>
      <c r="E739" s="324" t="s">
        <v>4112</v>
      </c>
      <c r="F739" s="326">
        <v>15</v>
      </c>
      <c r="G739" s="326">
        <v>45</v>
      </c>
      <c r="H739" s="324"/>
      <c r="I739" s="324" t="s">
        <v>4203</v>
      </c>
      <c r="J739" s="324"/>
    </row>
    <row r="740" spans="1:10">
      <c r="A740" s="323" t="s">
        <v>5501</v>
      </c>
      <c r="B740" s="322" t="s">
        <v>5502</v>
      </c>
      <c r="C740" s="332">
        <v>5</v>
      </c>
      <c r="D740" s="322" t="s">
        <v>4132</v>
      </c>
      <c r="E740" s="322" t="s">
        <v>4133</v>
      </c>
      <c r="F740" s="328">
        <v>15</v>
      </c>
      <c r="G740" s="328">
        <v>75</v>
      </c>
      <c r="H740" s="322" t="s">
        <v>4113</v>
      </c>
      <c r="I740" s="322" t="s">
        <v>4118</v>
      </c>
      <c r="J740" s="322"/>
    </row>
    <row r="741" spans="1:10" ht="21">
      <c r="A741" s="325" t="s">
        <v>5503</v>
      </c>
      <c r="B741" s="324" t="s">
        <v>5504</v>
      </c>
      <c r="C741" s="333">
        <v>23</v>
      </c>
      <c r="D741" s="324" t="s">
        <v>4210</v>
      </c>
      <c r="E741" s="324" t="s">
        <v>4392</v>
      </c>
      <c r="F741" s="326">
        <v>19</v>
      </c>
      <c r="G741" s="326">
        <v>264</v>
      </c>
      <c r="H741" s="324" t="s">
        <v>4113</v>
      </c>
      <c r="I741" s="324" t="s">
        <v>4214</v>
      </c>
      <c r="J741" s="324"/>
    </row>
    <row r="742" spans="1:10">
      <c r="A742" s="327" t="s">
        <v>5505</v>
      </c>
      <c r="B742" s="322" t="s">
        <v>5506</v>
      </c>
      <c r="C742" s="332">
        <v>20</v>
      </c>
      <c r="D742" s="322" t="s">
        <v>4138</v>
      </c>
      <c r="E742" s="322" t="s">
        <v>4170</v>
      </c>
      <c r="F742" s="328">
        <v>14</v>
      </c>
      <c r="G742" s="328">
        <v>297</v>
      </c>
      <c r="H742" s="322" t="s">
        <v>4113</v>
      </c>
      <c r="I742" s="322" t="s">
        <v>4158</v>
      </c>
      <c r="J742" s="322"/>
    </row>
    <row r="743" spans="1:10">
      <c r="A743" s="329" t="s">
        <v>5507</v>
      </c>
      <c r="B743" s="324" t="s">
        <v>5507</v>
      </c>
      <c r="C743" s="333" t="s">
        <v>5646</v>
      </c>
      <c r="D743" s="324" t="s">
        <v>5057</v>
      </c>
      <c r="E743" s="324" t="s">
        <v>4112</v>
      </c>
      <c r="F743" s="326">
        <v>13</v>
      </c>
      <c r="G743" s="326">
        <v>13</v>
      </c>
      <c r="H743" s="324"/>
      <c r="I743" s="324" t="s">
        <v>4114</v>
      </c>
      <c r="J743" s="324"/>
    </row>
    <row r="744" spans="1:10">
      <c r="A744" s="323" t="s">
        <v>5508</v>
      </c>
      <c r="B744" s="322" t="s">
        <v>5509</v>
      </c>
      <c r="C744" s="332">
        <v>5</v>
      </c>
      <c r="D744" s="322" t="s">
        <v>4188</v>
      </c>
      <c r="E744" s="322" t="s">
        <v>4133</v>
      </c>
      <c r="F744" s="328">
        <v>15</v>
      </c>
      <c r="G744" s="328">
        <v>136</v>
      </c>
      <c r="H744" s="322" t="s">
        <v>4134</v>
      </c>
      <c r="I744" s="322" t="s">
        <v>4151</v>
      </c>
      <c r="J744" s="322"/>
    </row>
    <row r="745" spans="1:10" ht="30">
      <c r="A745" s="329" t="s">
        <v>5510</v>
      </c>
      <c r="B745" s="324" t="s">
        <v>5511</v>
      </c>
      <c r="C745" s="333">
        <v>5</v>
      </c>
      <c r="D745" s="324" t="s">
        <v>4263</v>
      </c>
      <c r="E745" s="324" t="s">
        <v>4112</v>
      </c>
      <c r="F745" s="326">
        <v>15</v>
      </c>
      <c r="G745" s="326">
        <v>76</v>
      </c>
      <c r="H745" s="324"/>
      <c r="I745" s="324" t="s">
        <v>4158</v>
      </c>
      <c r="J745" s="324"/>
    </row>
    <row r="746" spans="1:10">
      <c r="A746" s="327" t="s">
        <v>5512</v>
      </c>
      <c r="B746" s="322" t="s">
        <v>5513</v>
      </c>
      <c r="C746" s="332">
        <v>0</v>
      </c>
      <c r="D746" s="322" t="s">
        <v>4129</v>
      </c>
      <c r="E746" s="322" t="s">
        <v>4112</v>
      </c>
      <c r="F746" s="328">
        <v>11</v>
      </c>
      <c r="G746" s="328">
        <v>9</v>
      </c>
      <c r="H746" s="322"/>
      <c r="I746" s="322" t="s">
        <v>4130</v>
      </c>
      <c r="J746" s="322"/>
    </row>
    <row r="747" spans="1:10">
      <c r="A747" s="329" t="s">
        <v>5514</v>
      </c>
      <c r="B747" s="324" t="s">
        <v>5514</v>
      </c>
      <c r="C747" s="333">
        <v>1</v>
      </c>
      <c r="D747" s="324" t="s">
        <v>5515</v>
      </c>
      <c r="E747" s="324" t="s">
        <v>4112</v>
      </c>
      <c r="F747" s="326">
        <v>15</v>
      </c>
      <c r="G747" s="326">
        <v>33</v>
      </c>
      <c r="H747" s="324"/>
      <c r="I747" s="324" t="s">
        <v>4264</v>
      </c>
      <c r="J747" s="324"/>
    </row>
    <row r="748" spans="1:10">
      <c r="A748" s="327" t="s">
        <v>5516</v>
      </c>
      <c r="B748" s="322" t="s">
        <v>5516</v>
      </c>
      <c r="C748" s="332">
        <v>30</v>
      </c>
      <c r="D748" s="322" t="s">
        <v>2918</v>
      </c>
      <c r="E748" s="322" t="s">
        <v>4392</v>
      </c>
      <c r="F748" s="328">
        <v>25</v>
      </c>
      <c r="G748" s="328">
        <v>615</v>
      </c>
      <c r="H748" s="322" t="s">
        <v>4113</v>
      </c>
      <c r="I748" s="322" t="s">
        <v>4158</v>
      </c>
      <c r="J748" s="322"/>
    </row>
    <row r="749" spans="1:10">
      <c r="A749" s="329" t="s">
        <v>5517</v>
      </c>
      <c r="B749" s="324" t="s">
        <v>5518</v>
      </c>
      <c r="C749" s="333">
        <v>1</v>
      </c>
      <c r="D749" s="324" t="s">
        <v>4149</v>
      </c>
      <c r="E749" s="324" t="s">
        <v>4133</v>
      </c>
      <c r="F749" s="326">
        <v>12</v>
      </c>
      <c r="G749" s="326">
        <v>37</v>
      </c>
      <c r="H749" s="324"/>
      <c r="I749" s="324" t="s">
        <v>4151</v>
      </c>
      <c r="J749" s="324"/>
    </row>
    <row r="750" spans="1:10" ht="30">
      <c r="A750" s="323" t="s">
        <v>5519</v>
      </c>
      <c r="B750" s="322" t="s">
        <v>5520</v>
      </c>
      <c r="C750" s="332">
        <v>2</v>
      </c>
      <c r="D750" s="322" t="s">
        <v>4149</v>
      </c>
      <c r="E750" s="322" t="s">
        <v>4133</v>
      </c>
      <c r="F750" s="328">
        <v>12</v>
      </c>
      <c r="G750" s="328">
        <v>52</v>
      </c>
      <c r="H750" s="322"/>
      <c r="I750" s="322" t="s">
        <v>4151</v>
      </c>
      <c r="J750" s="322"/>
    </row>
    <row r="751" spans="1:10" ht="21">
      <c r="A751" s="329" t="s">
        <v>5521</v>
      </c>
      <c r="B751" s="324" t="s">
        <v>5522</v>
      </c>
      <c r="C751" s="333">
        <v>4</v>
      </c>
      <c r="D751" s="324" t="s">
        <v>4372</v>
      </c>
      <c r="E751" s="324" t="s">
        <v>4112</v>
      </c>
      <c r="F751" s="326">
        <v>12</v>
      </c>
      <c r="G751" s="326">
        <v>120</v>
      </c>
      <c r="H751" s="324"/>
      <c r="I751" s="324" t="s">
        <v>4214</v>
      </c>
      <c r="J751" s="324"/>
    </row>
    <row r="752" spans="1:10">
      <c r="A752" s="327" t="s">
        <v>5523</v>
      </c>
      <c r="B752" s="322" t="s">
        <v>5523</v>
      </c>
      <c r="C752" s="332">
        <v>16</v>
      </c>
      <c r="D752" s="322" t="s">
        <v>4117</v>
      </c>
      <c r="E752" s="322" t="s">
        <v>4112</v>
      </c>
      <c r="F752" s="328">
        <v>20</v>
      </c>
      <c r="G752" s="328">
        <v>127</v>
      </c>
      <c r="H752" s="322" t="s">
        <v>4113</v>
      </c>
      <c r="I752" s="322" t="s">
        <v>4118</v>
      </c>
      <c r="J752" s="322"/>
    </row>
    <row r="753" spans="1:10">
      <c r="A753" s="329" t="s">
        <v>5524</v>
      </c>
      <c r="B753" s="324" t="s">
        <v>5524</v>
      </c>
      <c r="C753" s="333">
        <v>5</v>
      </c>
      <c r="D753" s="324" t="s">
        <v>4142</v>
      </c>
      <c r="E753" s="324" t="s">
        <v>4133</v>
      </c>
      <c r="F753" s="326">
        <v>15</v>
      </c>
      <c r="G753" s="326">
        <v>85</v>
      </c>
      <c r="H753" s="324"/>
      <c r="I753" s="324" t="s">
        <v>4139</v>
      </c>
      <c r="J753" s="324"/>
    </row>
    <row r="754" spans="1:10" ht="21">
      <c r="A754" s="327" t="s">
        <v>5525</v>
      </c>
      <c r="B754" s="322" t="s">
        <v>5526</v>
      </c>
      <c r="C754" s="332">
        <v>8</v>
      </c>
      <c r="D754" s="322" t="s">
        <v>4142</v>
      </c>
      <c r="E754" s="322" t="s">
        <v>4392</v>
      </c>
      <c r="F754" s="328">
        <v>17</v>
      </c>
      <c r="G754" s="328">
        <v>227</v>
      </c>
      <c r="H754" s="322"/>
      <c r="I754" s="322" t="s">
        <v>4151</v>
      </c>
      <c r="J754" s="322"/>
    </row>
    <row r="755" spans="1:10">
      <c r="A755" s="325" t="s">
        <v>5527</v>
      </c>
      <c r="B755" s="324" t="s">
        <v>5528</v>
      </c>
      <c r="C755" s="333" t="s">
        <v>5644</v>
      </c>
      <c r="D755" s="324" t="s">
        <v>5529</v>
      </c>
      <c r="E755" s="324" t="s">
        <v>4112</v>
      </c>
      <c r="F755" s="326">
        <v>17</v>
      </c>
      <c r="G755" s="326">
        <v>22</v>
      </c>
      <c r="H755" s="324"/>
      <c r="I755" s="324" t="s">
        <v>4339</v>
      </c>
      <c r="J755" s="324"/>
    </row>
    <row r="756" spans="1:10">
      <c r="A756" s="327" t="s">
        <v>5530</v>
      </c>
      <c r="B756" s="322" t="s">
        <v>5531</v>
      </c>
      <c r="C756" s="332">
        <v>2</v>
      </c>
      <c r="D756" s="322" t="s">
        <v>5529</v>
      </c>
      <c r="E756" s="322" t="s">
        <v>4112</v>
      </c>
      <c r="F756" s="328">
        <v>17</v>
      </c>
      <c r="G756" s="328">
        <v>33</v>
      </c>
      <c r="H756" s="322"/>
      <c r="I756" s="322" t="s">
        <v>4166</v>
      </c>
      <c r="J756" s="322"/>
    </row>
    <row r="757" spans="1:10">
      <c r="A757" s="329" t="s">
        <v>5532</v>
      </c>
      <c r="B757" s="324" t="s">
        <v>5533</v>
      </c>
      <c r="C757" s="333" t="s">
        <v>5644</v>
      </c>
      <c r="D757" s="324" t="s">
        <v>5534</v>
      </c>
      <c r="E757" s="324" t="s">
        <v>4112</v>
      </c>
      <c r="F757" s="326">
        <v>11</v>
      </c>
      <c r="G757" s="326">
        <v>11</v>
      </c>
      <c r="H757" s="324"/>
      <c r="I757" s="324" t="s">
        <v>4139</v>
      </c>
      <c r="J757" s="324"/>
    </row>
    <row r="758" spans="1:10">
      <c r="A758" s="323" t="s">
        <v>5535</v>
      </c>
      <c r="B758" s="322" t="s">
        <v>5536</v>
      </c>
      <c r="C758" s="332">
        <v>5</v>
      </c>
      <c r="D758" s="322" t="s">
        <v>4129</v>
      </c>
      <c r="E758" s="322" t="s">
        <v>4112</v>
      </c>
      <c r="F758" s="328">
        <v>12</v>
      </c>
      <c r="G758" s="328">
        <v>40</v>
      </c>
      <c r="H758" s="322"/>
      <c r="I758" s="322" t="s">
        <v>4130</v>
      </c>
      <c r="J758" s="322"/>
    </row>
    <row r="759" spans="1:10" ht="21">
      <c r="A759" s="325" t="s">
        <v>5537</v>
      </c>
      <c r="B759" s="324" t="s">
        <v>5538</v>
      </c>
      <c r="C759" s="333">
        <v>6</v>
      </c>
      <c r="D759" s="324" t="s">
        <v>4142</v>
      </c>
      <c r="E759" s="324" t="s">
        <v>4133</v>
      </c>
      <c r="F759" s="326">
        <v>15</v>
      </c>
      <c r="G759" s="326">
        <v>90</v>
      </c>
      <c r="H759" s="324" t="s">
        <v>4113</v>
      </c>
      <c r="I759" s="324" t="s">
        <v>4139</v>
      </c>
      <c r="J759" s="324"/>
    </row>
    <row r="760" spans="1:10">
      <c r="A760" s="323" t="s">
        <v>5539</v>
      </c>
      <c r="B760" s="322" t="s">
        <v>5540</v>
      </c>
      <c r="C760" s="332">
        <v>3</v>
      </c>
      <c r="D760" s="322" t="s">
        <v>4397</v>
      </c>
      <c r="E760" s="322" t="s">
        <v>4112</v>
      </c>
      <c r="F760" s="328">
        <v>14</v>
      </c>
      <c r="G760" s="328">
        <v>32</v>
      </c>
      <c r="H760" s="322" t="s">
        <v>4134</v>
      </c>
      <c r="I760" s="322" t="s">
        <v>4158</v>
      </c>
      <c r="J760" s="322"/>
    </row>
    <row r="761" spans="1:10">
      <c r="A761" s="329" t="s">
        <v>5541</v>
      </c>
      <c r="B761" s="324" t="s">
        <v>5542</v>
      </c>
      <c r="C761" s="333">
        <v>6</v>
      </c>
      <c r="D761" s="324" t="s">
        <v>4210</v>
      </c>
      <c r="E761" s="324" t="s">
        <v>4112</v>
      </c>
      <c r="F761" s="326">
        <v>14</v>
      </c>
      <c r="G761" s="326">
        <v>104</v>
      </c>
      <c r="H761" s="324" t="s">
        <v>4113</v>
      </c>
      <c r="I761" s="324" t="s">
        <v>4214</v>
      </c>
      <c r="J761" s="324"/>
    </row>
    <row r="762" spans="1:10">
      <c r="A762" s="323" t="s">
        <v>5543</v>
      </c>
      <c r="B762" s="322" t="s">
        <v>5544</v>
      </c>
      <c r="C762" s="332">
        <v>5</v>
      </c>
      <c r="D762" s="322" t="s">
        <v>4149</v>
      </c>
      <c r="E762" s="322" t="s">
        <v>4170</v>
      </c>
      <c r="F762" s="328">
        <v>13</v>
      </c>
      <c r="G762" s="328">
        <v>95</v>
      </c>
      <c r="H762" s="322"/>
      <c r="I762" s="322" t="s">
        <v>4151</v>
      </c>
      <c r="J762" s="322"/>
    </row>
    <row r="763" spans="1:10">
      <c r="A763" s="329" t="s">
        <v>5545</v>
      </c>
      <c r="B763" s="324" t="s">
        <v>5545</v>
      </c>
      <c r="C763" s="333" t="s">
        <v>5646</v>
      </c>
      <c r="D763" s="324" t="s">
        <v>4202</v>
      </c>
      <c r="E763" s="324" t="s">
        <v>4112</v>
      </c>
      <c r="F763" s="326">
        <v>15</v>
      </c>
      <c r="G763" s="326">
        <v>16</v>
      </c>
      <c r="H763" s="324"/>
      <c r="I763" s="324" t="s">
        <v>4166</v>
      </c>
      <c r="J763" s="324"/>
    </row>
    <row r="764" spans="1:10" ht="21">
      <c r="A764" s="327" t="s">
        <v>5546</v>
      </c>
      <c r="B764" s="322" t="s">
        <v>5547</v>
      </c>
      <c r="C764" s="332" t="s">
        <v>5646</v>
      </c>
      <c r="D764" s="322" t="s">
        <v>5548</v>
      </c>
      <c r="E764" s="322" t="s">
        <v>4112</v>
      </c>
      <c r="F764" s="328">
        <v>16</v>
      </c>
      <c r="G764" s="328">
        <v>22</v>
      </c>
      <c r="H764" s="322"/>
      <c r="I764" s="322" t="s">
        <v>4139</v>
      </c>
      <c r="J764" s="322"/>
    </row>
    <row r="765" spans="1:10" ht="21">
      <c r="A765" s="325" t="s">
        <v>5549</v>
      </c>
      <c r="B765" s="324" t="s">
        <v>5550</v>
      </c>
      <c r="C765" s="333">
        <v>1</v>
      </c>
      <c r="D765" s="324" t="s">
        <v>5548</v>
      </c>
      <c r="E765" s="324" t="s">
        <v>4112</v>
      </c>
      <c r="F765" s="326">
        <v>10</v>
      </c>
      <c r="G765" s="326">
        <v>33</v>
      </c>
      <c r="H765" s="324"/>
      <c r="I765" s="324" t="s">
        <v>4139</v>
      </c>
      <c r="J765" s="324"/>
    </row>
    <row r="766" spans="1:10">
      <c r="A766" s="323" t="s">
        <v>5551</v>
      </c>
      <c r="B766" s="322" t="s">
        <v>5551</v>
      </c>
      <c r="C766" s="332">
        <v>7</v>
      </c>
      <c r="D766" s="322" t="s">
        <v>4263</v>
      </c>
      <c r="E766" s="322" t="s">
        <v>4112</v>
      </c>
      <c r="F766" s="328">
        <v>10</v>
      </c>
      <c r="G766" s="328">
        <v>90</v>
      </c>
      <c r="H766" s="322"/>
      <c r="I766" s="322" t="s">
        <v>4118</v>
      </c>
      <c r="J766" s="322"/>
    </row>
    <row r="767" spans="1:10">
      <c r="A767" s="329" t="s">
        <v>5552</v>
      </c>
      <c r="B767" s="324" t="s">
        <v>5552</v>
      </c>
      <c r="C767" s="333" t="s">
        <v>5644</v>
      </c>
      <c r="D767" s="324" t="s">
        <v>5553</v>
      </c>
      <c r="E767" s="324" t="s">
        <v>4112</v>
      </c>
      <c r="F767" s="326">
        <v>11</v>
      </c>
      <c r="G767" s="326">
        <v>13</v>
      </c>
      <c r="H767" s="324"/>
      <c r="I767" s="324" t="s">
        <v>4158</v>
      </c>
      <c r="J767" s="324"/>
    </row>
    <row r="768" spans="1:10">
      <c r="A768" s="323" t="s">
        <v>5554</v>
      </c>
      <c r="B768" s="322" t="s">
        <v>5554</v>
      </c>
      <c r="C768" s="332">
        <v>5</v>
      </c>
      <c r="D768" s="322" t="s">
        <v>2586</v>
      </c>
      <c r="E768" s="322" t="s">
        <v>4133</v>
      </c>
      <c r="F768" s="328">
        <v>15</v>
      </c>
      <c r="G768" s="328">
        <v>84</v>
      </c>
      <c r="H768" s="322"/>
      <c r="I768" s="322" t="s">
        <v>4158</v>
      </c>
      <c r="J768" s="322"/>
    </row>
    <row r="769" spans="1:10">
      <c r="A769" s="325" t="s">
        <v>5555</v>
      </c>
      <c r="B769" s="324" t="s">
        <v>5556</v>
      </c>
      <c r="C769" s="333">
        <v>9</v>
      </c>
      <c r="D769" s="324" t="s">
        <v>2586</v>
      </c>
      <c r="E769" s="324" t="s">
        <v>4133</v>
      </c>
      <c r="F769" s="326">
        <v>16</v>
      </c>
      <c r="G769" s="326">
        <v>138</v>
      </c>
      <c r="H769" s="324"/>
      <c r="I769" s="324" t="s">
        <v>4158</v>
      </c>
      <c r="J769" s="324"/>
    </row>
    <row r="770" spans="1:10">
      <c r="A770" s="327" t="s">
        <v>5557</v>
      </c>
      <c r="B770" s="322" t="s">
        <v>5558</v>
      </c>
      <c r="C770" s="332">
        <v>11</v>
      </c>
      <c r="D770" s="322" t="s">
        <v>2586</v>
      </c>
      <c r="E770" s="322" t="s">
        <v>4133</v>
      </c>
      <c r="F770" s="328">
        <v>17</v>
      </c>
      <c r="G770" s="328">
        <v>97</v>
      </c>
      <c r="H770" s="322"/>
      <c r="I770" s="322" t="s">
        <v>4158</v>
      </c>
      <c r="J770" s="322"/>
    </row>
    <row r="771" spans="1:10">
      <c r="A771" s="325" t="s">
        <v>5559</v>
      </c>
      <c r="B771" s="324" t="s">
        <v>5560</v>
      </c>
      <c r="C771" s="333">
        <v>13</v>
      </c>
      <c r="D771" s="324" t="s">
        <v>2586</v>
      </c>
      <c r="E771" s="324" t="s">
        <v>4170</v>
      </c>
      <c r="F771" s="326">
        <v>15</v>
      </c>
      <c r="G771" s="326">
        <v>172</v>
      </c>
      <c r="H771" s="324"/>
      <c r="I771" s="324" t="s">
        <v>4158</v>
      </c>
      <c r="J771" s="324"/>
    </row>
    <row r="772" spans="1:10">
      <c r="A772" s="327" t="s">
        <v>5561</v>
      </c>
      <c r="B772" s="322" t="s">
        <v>5562</v>
      </c>
      <c r="C772" s="332">
        <v>7</v>
      </c>
      <c r="D772" s="322" t="s">
        <v>2586</v>
      </c>
      <c r="E772" s="322" t="s">
        <v>4133</v>
      </c>
      <c r="F772" s="328">
        <v>15</v>
      </c>
      <c r="G772" s="328">
        <v>94</v>
      </c>
      <c r="H772" s="322"/>
      <c r="I772" s="322" t="s">
        <v>4158</v>
      </c>
      <c r="J772" s="322"/>
    </row>
    <row r="773" spans="1:10">
      <c r="A773" s="329" t="s">
        <v>5563</v>
      </c>
      <c r="B773" s="324" t="s">
        <v>5564</v>
      </c>
      <c r="C773" s="333">
        <v>14</v>
      </c>
      <c r="D773" s="324" t="s">
        <v>4138</v>
      </c>
      <c r="E773" s="324" t="s">
        <v>4133</v>
      </c>
      <c r="F773" s="326">
        <v>19</v>
      </c>
      <c r="G773" s="326">
        <v>187</v>
      </c>
      <c r="H773" s="324" t="s">
        <v>4113</v>
      </c>
      <c r="I773" s="324" t="s">
        <v>4118</v>
      </c>
      <c r="J773" s="324" t="s">
        <v>4135</v>
      </c>
    </row>
    <row r="774" spans="1:10">
      <c r="A774" s="323" t="s">
        <v>5565</v>
      </c>
      <c r="B774" s="322" t="s">
        <v>5566</v>
      </c>
      <c r="C774" s="332">
        <v>13</v>
      </c>
      <c r="D774" s="322" t="s">
        <v>4132</v>
      </c>
      <c r="E774" s="322" t="s">
        <v>4133</v>
      </c>
      <c r="F774" s="328">
        <v>18</v>
      </c>
      <c r="G774" s="328">
        <v>180</v>
      </c>
      <c r="H774" s="322" t="s">
        <v>4113</v>
      </c>
      <c r="I774" s="322" t="s">
        <v>4118</v>
      </c>
      <c r="J774" s="322" t="s">
        <v>4135</v>
      </c>
    </row>
    <row r="775" spans="1:10">
      <c r="A775" s="329" t="s">
        <v>5567</v>
      </c>
      <c r="B775" s="324" t="s">
        <v>5568</v>
      </c>
      <c r="C775" s="333">
        <v>5</v>
      </c>
      <c r="D775" s="324" t="s">
        <v>4138</v>
      </c>
      <c r="E775" s="324" t="s">
        <v>4133</v>
      </c>
      <c r="F775" s="326">
        <v>15</v>
      </c>
      <c r="G775" s="326">
        <v>93</v>
      </c>
      <c r="H775" s="324" t="s">
        <v>4113</v>
      </c>
      <c r="I775" s="324" t="s">
        <v>4139</v>
      </c>
      <c r="J775" s="324"/>
    </row>
    <row r="776" spans="1:10">
      <c r="A776" s="323" t="s">
        <v>5569</v>
      </c>
      <c r="B776" s="322" t="s">
        <v>5570</v>
      </c>
      <c r="C776" s="332">
        <v>8</v>
      </c>
      <c r="D776" s="322" t="s">
        <v>4149</v>
      </c>
      <c r="E776" s="322" t="s">
        <v>4170</v>
      </c>
      <c r="F776" s="328">
        <v>13</v>
      </c>
      <c r="G776" s="328">
        <v>136</v>
      </c>
      <c r="H776" s="322"/>
      <c r="I776" s="322" t="s">
        <v>4151</v>
      </c>
      <c r="J776" s="322"/>
    </row>
    <row r="777" spans="1:10">
      <c r="A777" s="325" t="s">
        <v>5571</v>
      </c>
      <c r="B777" s="324" t="s">
        <v>5571</v>
      </c>
      <c r="C777" s="333">
        <v>16</v>
      </c>
      <c r="D777" s="324" t="s">
        <v>2918</v>
      </c>
      <c r="E777" s="324" t="s">
        <v>4392</v>
      </c>
      <c r="F777" s="326">
        <v>18</v>
      </c>
      <c r="G777" s="326">
        <v>165</v>
      </c>
      <c r="H777" s="324"/>
      <c r="I777" s="324" t="s">
        <v>4139</v>
      </c>
      <c r="J777" s="324"/>
    </row>
    <row r="778" spans="1:10">
      <c r="A778" s="323" t="s">
        <v>5572</v>
      </c>
      <c r="B778" s="322" t="s">
        <v>5572</v>
      </c>
      <c r="C778" s="332">
        <v>9</v>
      </c>
      <c r="D778" s="322" t="s">
        <v>4132</v>
      </c>
      <c r="E778" s="322" t="s">
        <v>4133</v>
      </c>
      <c r="F778" s="328">
        <v>15</v>
      </c>
      <c r="G778" s="328">
        <v>127</v>
      </c>
      <c r="H778" s="322"/>
      <c r="I778" s="322" t="s">
        <v>4118</v>
      </c>
      <c r="J778" s="322"/>
    </row>
    <row r="779" spans="1:10">
      <c r="A779" s="329" t="s">
        <v>5573</v>
      </c>
      <c r="B779" s="324" t="s">
        <v>5573</v>
      </c>
      <c r="C779" s="333">
        <v>13</v>
      </c>
      <c r="D779" s="324" t="s">
        <v>4194</v>
      </c>
      <c r="E779" s="324" t="s">
        <v>4112</v>
      </c>
      <c r="F779" s="326">
        <v>19</v>
      </c>
      <c r="G779" s="326">
        <v>153</v>
      </c>
      <c r="H779" s="324" t="s">
        <v>4113</v>
      </c>
      <c r="I779" s="324" t="s">
        <v>4139</v>
      </c>
      <c r="J779" s="324"/>
    </row>
    <row r="780" spans="1:10">
      <c r="A780" s="323" t="s">
        <v>5574</v>
      </c>
      <c r="B780" s="322" t="s">
        <v>5575</v>
      </c>
      <c r="C780" s="332" t="s">
        <v>5644</v>
      </c>
      <c r="D780" s="322" t="s">
        <v>4149</v>
      </c>
      <c r="E780" s="322" t="s">
        <v>4133</v>
      </c>
      <c r="F780" s="328">
        <v>10</v>
      </c>
      <c r="G780" s="328">
        <v>15</v>
      </c>
      <c r="H780" s="322"/>
      <c r="I780" s="322" t="s">
        <v>4151</v>
      </c>
      <c r="J780" s="322"/>
    </row>
    <row r="781" spans="1:10">
      <c r="A781" s="325" t="s">
        <v>5576</v>
      </c>
      <c r="B781" s="324" t="s">
        <v>5576</v>
      </c>
      <c r="C781" s="333">
        <v>13</v>
      </c>
      <c r="D781" s="324" t="s">
        <v>4263</v>
      </c>
      <c r="E781" s="324" t="s">
        <v>4112</v>
      </c>
      <c r="F781" s="326">
        <v>14</v>
      </c>
      <c r="G781" s="326">
        <v>126</v>
      </c>
      <c r="H781" s="324"/>
      <c r="I781" s="324" t="s">
        <v>4166</v>
      </c>
      <c r="J781" s="324"/>
    </row>
    <row r="782" spans="1:10">
      <c r="A782" s="323" t="s">
        <v>5577</v>
      </c>
      <c r="B782" s="322" t="s">
        <v>5577</v>
      </c>
      <c r="C782" s="332">
        <v>13</v>
      </c>
      <c r="D782" s="322" t="s">
        <v>5482</v>
      </c>
      <c r="E782" s="322" t="s">
        <v>4112</v>
      </c>
      <c r="F782" s="328">
        <v>16</v>
      </c>
      <c r="G782" s="328">
        <v>144</v>
      </c>
      <c r="H782" s="322"/>
      <c r="I782" s="322" t="s">
        <v>4118</v>
      </c>
      <c r="J782" s="322" t="s">
        <v>4135</v>
      </c>
    </row>
    <row r="783" spans="1:10">
      <c r="A783" s="329" t="s">
        <v>5578</v>
      </c>
      <c r="B783" s="324" t="s">
        <v>5579</v>
      </c>
      <c r="C783" s="333">
        <v>5</v>
      </c>
      <c r="D783" s="324" t="s">
        <v>4138</v>
      </c>
      <c r="E783" s="324" t="s">
        <v>4112</v>
      </c>
      <c r="F783" s="326">
        <v>15</v>
      </c>
      <c r="G783" s="326">
        <v>82</v>
      </c>
      <c r="H783" s="324"/>
      <c r="I783" s="324" t="s">
        <v>4139</v>
      </c>
      <c r="J783" s="324"/>
    </row>
    <row r="784" spans="1:10">
      <c r="A784" s="323" t="s">
        <v>5580</v>
      </c>
      <c r="B784" s="322" t="s">
        <v>5580</v>
      </c>
      <c r="C784" s="332">
        <v>1</v>
      </c>
      <c r="D784" s="322" t="s">
        <v>2918</v>
      </c>
      <c r="E784" s="322" t="s">
        <v>4175</v>
      </c>
      <c r="F784" s="328">
        <v>12</v>
      </c>
      <c r="G784" s="328">
        <v>13</v>
      </c>
      <c r="H784" s="322" t="s">
        <v>4113</v>
      </c>
      <c r="I784" s="322" t="s">
        <v>4158</v>
      </c>
      <c r="J784" s="322"/>
    </row>
    <row r="785" spans="1:10">
      <c r="A785" s="329" t="s">
        <v>5581</v>
      </c>
      <c r="B785" s="324" t="s">
        <v>5582</v>
      </c>
      <c r="C785" s="333" t="s">
        <v>5646</v>
      </c>
      <c r="D785" s="324" t="s">
        <v>4397</v>
      </c>
      <c r="E785" s="324" t="s">
        <v>4112</v>
      </c>
      <c r="F785" s="326">
        <v>8</v>
      </c>
      <c r="G785" s="326">
        <v>22</v>
      </c>
      <c r="H785" s="324"/>
      <c r="I785" s="324" t="s">
        <v>4151</v>
      </c>
      <c r="J785" s="324"/>
    </row>
    <row r="786" spans="1:10">
      <c r="A786" s="323" t="s">
        <v>5583</v>
      </c>
      <c r="B786" s="322" t="s">
        <v>5584</v>
      </c>
      <c r="C786" s="332">
        <v>0</v>
      </c>
      <c r="D786" s="322" t="s">
        <v>4149</v>
      </c>
      <c r="E786" s="322" t="s">
        <v>4112</v>
      </c>
      <c r="F786" s="328">
        <v>10</v>
      </c>
      <c r="G786" s="328">
        <v>5</v>
      </c>
      <c r="H786" s="322" t="s">
        <v>4113</v>
      </c>
      <c r="I786" s="322" t="s">
        <v>4151</v>
      </c>
      <c r="J786" s="322"/>
    </row>
    <row r="787" spans="1:10">
      <c r="A787" s="329" t="s">
        <v>5585</v>
      </c>
      <c r="B787" s="324" t="s">
        <v>5586</v>
      </c>
      <c r="C787" s="333">
        <v>1</v>
      </c>
      <c r="D787" s="324" t="s">
        <v>4149</v>
      </c>
      <c r="E787" s="324" t="s">
        <v>4133</v>
      </c>
      <c r="F787" s="326">
        <v>10</v>
      </c>
      <c r="G787" s="326">
        <v>22</v>
      </c>
      <c r="H787" s="324" t="s">
        <v>4113</v>
      </c>
      <c r="I787" s="324" t="s">
        <v>4139</v>
      </c>
      <c r="J787" s="324"/>
    </row>
    <row r="788" spans="1:10">
      <c r="A788" s="323" t="s">
        <v>5587</v>
      </c>
      <c r="B788" s="322" t="s">
        <v>5588</v>
      </c>
      <c r="C788" s="332" t="s">
        <v>5644</v>
      </c>
      <c r="D788" s="322" t="s">
        <v>4188</v>
      </c>
      <c r="E788" s="322" t="s">
        <v>4150</v>
      </c>
      <c r="F788" s="328">
        <v>13</v>
      </c>
      <c r="G788" s="328">
        <v>9</v>
      </c>
      <c r="H788" s="322"/>
      <c r="I788" s="322" t="s">
        <v>4214</v>
      </c>
      <c r="J788" s="322"/>
    </row>
    <row r="789" spans="1:10">
      <c r="A789" s="329" t="s">
        <v>5589</v>
      </c>
      <c r="B789" s="324" t="s">
        <v>5590</v>
      </c>
      <c r="C789" s="333">
        <v>2</v>
      </c>
      <c r="D789" s="324" t="s">
        <v>4188</v>
      </c>
      <c r="E789" s="324" t="s">
        <v>4150</v>
      </c>
      <c r="F789" s="326">
        <v>14</v>
      </c>
      <c r="G789" s="326">
        <v>33</v>
      </c>
      <c r="H789" s="324"/>
      <c r="I789" s="324" t="s">
        <v>4214</v>
      </c>
      <c r="J789" s="324"/>
    </row>
    <row r="790" spans="1:10">
      <c r="A790" s="323" t="s">
        <v>5591</v>
      </c>
      <c r="B790" s="322" t="s">
        <v>5592</v>
      </c>
      <c r="C790" s="332" t="s">
        <v>5644</v>
      </c>
      <c r="D790" s="322" t="s">
        <v>4149</v>
      </c>
      <c r="E790" s="322" t="s">
        <v>4175</v>
      </c>
      <c r="F790" s="328">
        <v>13</v>
      </c>
      <c r="G790" s="328">
        <v>10</v>
      </c>
      <c r="H790" s="322"/>
      <c r="I790" s="322" t="s">
        <v>4151</v>
      </c>
      <c r="J790" s="322"/>
    </row>
    <row r="791" spans="1:10">
      <c r="A791" s="325" t="s">
        <v>5593</v>
      </c>
      <c r="B791" s="324" t="s">
        <v>5594</v>
      </c>
      <c r="C791" s="333">
        <v>17</v>
      </c>
      <c r="D791" s="324" t="s">
        <v>4142</v>
      </c>
      <c r="E791" s="324" t="s">
        <v>4392</v>
      </c>
      <c r="F791" s="326">
        <v>18</v>
      </c>
      <c r="G791" s="326">
        <v>264</v>
      </c>
      <c r="H791" s="324"/>
      <c r="I791" s="324" t="s">
        <v>4151</v>
      </c>
      <c r="J791" s="324"/>
    </row>
    <row r="792" spans="1:10">
      <c r="A792" s="323" t="s">
        <v>5595</v>
      </c>
      <c r="B792" s="322" t="s">
        <v>5596</v>
      </c>
      <c r="C792" s="332">
        <v>15</v>
      </c>
      <c r="D792" s="322" t="s">
        <v>4142</v>
      </c>
      <c r="E792" s="322" t="s">
        <v>4392</v>
      </c>
      <c r="F792" s="328">
        <v>18</v>
      </c>
      <c r="G792" s="328">
        <v>247</v>
      </c>
      <c r="H792" s="322"/>
      <c r="I792" s="322" t="s">
        <v>4151</v>
      </c>
      <c r="J792" s="322"/>
    </row>
    <row r="793" spans="1:10">
      <c r="A793" s="329" t="s">
        <v>5597</v>
      </c>
      <c r="B793" s="324" t="s">
        <v>5598</v>
      </c>
      <c r="C793" s="333">
        <v>3</v>
      </c>
      <c r="D793" s="324" t="s">
        <v>4129</v>
      </c>
      <c r="E793" s="324" t="s">
        <v>4112</v>
      </c>
      <c r="F793" s="326">
        <v>17</v>
      </c>
      <c r="G793" s="326">
        <v>58</v>
      </c>
      <c r="H793" s="324"/>
      <c r="I793" s="324" t="s">
        <v>4130</v>
      </c>
      <c r="J793" s="324"/>
    </row>
    <row r="794" spans="1:10">
      <c r="A794" s="323" t="s">
        <v>5599</v>
      </c>
      <c r="B794" s="322" t="s">
        <v>5599</v>
      </c>
      <c r="C794" s="332" t="s">
        <v>5644</v>
      </c>
      <c r="D794" s="322" t="s">
        <v>5600</v>
      </c>
      <c r="E794" s="322" t="s">
        <v>4150</v>
      </c>
      <c r="F794" s="328">
        <v>10</v>
      </c>
      <c r="G794" s="328">
        <v>9</v>
      </c>
      <c r="H794" s="322"/>
      <c r="I794" s="322" t="s">
        <v>4166</v>
      </c>
      <c r="J794" s="322"/>
    </row>
    <row r="795" spans="1:10">
      <c r="A795" s="325" t="s">
        <v>5601</v>
      </c>
      <c r="B795" s="324" t="s">
        <v>5602</v>
      </c>
      <c r="C795" s="333">
        <v>2</v>
      </c>
      <c r="D795" s="324" t="s">
        <v>4274</v>
      </c>
      <c r="E795" s="324" t="s">
        <v>4150</v>
      </c>
      <c r="F795" s="326">
        <v>15</v>
      </c>
      <c r="G795" s="326">
        <v>31</v>
      </c>
      <c r="H795" s="324"/>
      <c r="I795" s="324" t="s">
        <v>4139</v>
      </c>
      <c r="J795" s="324"/>
    </row>
    <row r="796" spans="1:10">
      <c r="A796" s="323" t="s">
        <v>5603</v>
      </c>
      <c r="B796" s="322" t="s">
        <v>5603</v>
      </c>
      <c r="C796" s="332">
        <v>6</v>
      </c>
      <c r="D796" s="322" t="s">
        <v>4157</v>
      </c>
      <c r="E796" s="322" t="s">
        <v>4133</v>
      </c>
      <c r="F796" s="328">
        <v>15</v>
      </c>
      <c r="G796" s="328">
        <v>104</v>
      </c>
      <c r="H796" s="322" t="s">
        <v>4113</v>
      </c>
      <c r="I796" s="322" t="s">
        <v>4158</v>
      </c>
      <c r="J796" s="322"/>
    </row>
    <row r="797" spans="1:10">
      <c r="A797" s="325" t="s">
        <v>5604</v>
      </c>
      <c r="B797" s="324" t="s">
        <v>5604</v>
      </c>
      <c r="C797" s="333">
        <v>13</v>
      </c>
      <c r="D797" s="324" t="s">
        <v>4157</v>
      </c>
      <c r="E797" s="324" t="s">
        <v>4133</v>
      </c>
      <c r="F797" s="326">
        <v>18</v>
      </c>
      <c r="G797" s="326">
        <v>157</v>
      </c>
      <c r="H797" s="324" t="s">
        <v>4134</v>
      </c>
      <c r="I797" s="324" t="s">
        <v>4158</v>
      </c>
      <c r="J797" s="324"/>
    </row>
    <row r="798" spans="1:10">
      <c r="A798" s="323" t="s">
        <v>5605</v>
      </c>
      <c r="B798" s="322" t="s">
        <v>5606</v>
      </c>
      <c r="C798" s="332">
        <v>6</v>
      </c>
      <c r="D798" s="322" t="s">
        <v>4472</v>
      </c>
      <c r="E798" s="322" t="s">
        <v>4133</v>
      </c>
      <c r="F798" s="328">
        <v>13</v>
      </c>
      <c r="G798" s="328">
        <v>110</v>
      </c>
      <c r="H798" s="322" t="s">
        <v>4113</v>
      </c>
      <c r="I798" s="322" t="s">
        <v>4151</v>
      </c>
      <c r="J798" s="322"/>
    </row>
    <row r="799" spans="1:10">
      <c r="A799" s="329" t="s">
        <v>5607</v>
      </c>
      <c r="B799" s="324" t="s">
        <v>5607</v>
      </c>
      <c r="C799" s="333" t="s">
        <v>5646</v>
      </c>
      <c r="D799" s="324" t="s">
        <v>4142</v>
      </c>
      <c r="E799" s="324" t="s">
        <v>4133</v>
      </c>
      <c r="F799" s="326">
        <v>13</v>
      </c>
      <c r="G799" s="326">
        <v>26</v>
      </c>
      <c r="H799" s="324"/>
      <c r="I799" s="324" t="s">
        <v>4139</v>
      </c>
      <c r="J799" s="324"/>
    </row>
    <row r="800" spans="1:10">
      <c r="A800" s="323" t="s">
        <v>5608</v>
      </c>
      <c r="B800" s="322" t="s">
        <v>5608</v>
      </c>
      <c r="C800" s="332">
        <v>5</v>
      </c>
      <c r="D800" s="322" t="s">
        <v>4210</v>
      </c>
      <c r="E800" s="322" t="s">
        <v>4112</v>
      </c>
      <c r="F800" s="328">
        <v>19</v>
      </c>
      <c r="G800" s="328">
        <v>73</v>
      </c>
      <c r="H800" s="322"/>
      <c r="I800" s="322" t="s">
        <v>4214</v>
      </c>
      <c r="J800" s="322"/>
    </row>
    <row r="801" spans="1:10">
      <c r="A801" s="329" t="s">
        <v>5609</v>
      </c>
      <c r="B801" s="324" t="s">
        <v>5609</v>
      </c>
      <c r="C801" s="333" t="s">
        <v>5645</v>
      </c>
      <c r="D801" s="324" t="s">
        <v>5610</v>
      </c>
      <c r="E801" s="324" t="s">
        <v>4150</v>
      </c>
      <c r="F801" s="326">
        <v>13</v>
      </c>
      <c r="G801" s="326">
        <v>7</v>
      </c>
      <c r="H801" s="324"/>
      <c r="I801" s="324" t="s">
        <v>4158</v>
      </c>
      <c r="J801" s="324"/>
    </row>
    <row r="802" spans="1:10" ht="21">
      <c r="A802" s="327" t="s">
        <v>5611</v>
      </c>
      <c r="B802" s="322" t="s">
        <v>5612</v>
      </c>
      <c r="C802" s="332">
        <v>1</v>
      </c>
      <c r="D802" s="322" t="s">
        <v>5610</v>
      </c>
      <c r="E802" s="322" t="s">
        <v>4150</v>
      </c>
      <c r="F802" s="328">
        <v>12</v>
      </c>
      <c r="G802" s="328">
        <v>22</v>
      </c>
      <c r="H802" s="322"/>
      <c r="I802" s="322" t="s">
        <v>4158</v>
      </c>
      <c r="J802" s="322"/>
    </row>
    <row r="803" spans="1:10">
      <c r="A803" s="325" t="s">
        <v>5613</v>
      </c>
      <c r="B803" s="324" t="s">
        <v>5613</v>
      </c>
      <c r="C803" s="333">
        <v>11</v>
      </c>
      <c r="D803" s="324" t="s">
        <v>4194</v>
      </c>
      <c r="E803" s="324" t="s">
        <v>4133</v>
      </c>
      <c r="F803" s="326">
        <v>17</v>
      </c>
      <c r="G803" s="326">
        <v>147</v>
      </c>
      <c r="H803" s="324"/>
      <c r="I803" s="324" t="s">
        <v>4139</v>
      </c>
      <c r="J803" s="324"/>
    </row>
    <row r="804" spans="1:10">
      <c r="A804" s="327" t="s">
        <v>5614</v>
      </c>
      <c r="B804" s="322" t="s">
        <v>5614</v>
      </c>
      <c r="C804" s="332">
        <v>24</v>
      </c>
      <c r="D804" s="322" t="s">
        <v>4157</v>
      </c>
      <c r="E804" s="322" t="s">
        <v>4170</v>
      </c>
      <c r="F804" s="328">
        <v>20</v>
      </c>
      <c r="G804" s="328">
        <v>333</v>
      </c>
      <c r="H804" s="322"/>
      <c r="I804" s="322" t="s">
        <v>4158</v>
      </c>
      <c r="J804" s="322"/>
    </row>
    <row r="805" spans="1:10">
      <c r="A805" s="329" t="s">
        <v>5615</v>
      </c>
      <c r="B805" s="324" t="s">
        <v>5616</v>
      </c>
      <c r="C805" s="333">
        <v>3</v>
      </c>
      <c r="D805" s="324" t="s">
        <v>4142</v>
      </c>
      <c r="E805" s="324" t="s">
        <v>4133</v>
      </c>
      <c r="F805" s="326">
        <v>12</v>
      </c>
      <c r="G805" s="326">
        <v>51</v>
      </c>
      <c r="H805" s="324"/>
      <c r="I805" s="324" t="s">
        <v>4158</v>
      </c>
      <c r="J805" s="324"/>
    </row>
    <row r="806" spans="1:10">
      <c r="A806" s="323" t="s">
        <v>5617</v>
      </c>
      <c r="B806" s="322" t="s">
        <v>5618</v>
      </c>
      <c r="C806" s="332">
        <v>9</v>
      </c>
      <c r="D806" s="322" t="s">
        <v>4142</v>
      </c>
      <c r="E806" s="322" t="s">
        <v>4170</v>
      </c>
      <c r="F806" s="328">
        <v>15</v>
      </c>
      <c r="G806" s="328">
        <v>137</v>
      </c>
      <c r="H806" s="322"/>
      <c r="I806" s="322" t="s">
        <v>4158</v>
      </c>
      <c r="J806" s="322"/>
    </row>
    <row r="807" spans="1:10" ht="21">
      <c r="A807" s="329" t="s">
        <v>5619</v>
      </c>
      <c r="B807" s="324" t="s">
        <v>5619</v>
      </c>
      <c r="C807" s="333">
        <v>10</v>
      </c>
      <c r="D807" s="324" t="s">
        <v>4843</v>
      </c>
      <c r="E807" s="324" t="s">
        <v>4112</v>
      </c>
      <c r="F807" s="326">
        <v>15</v>
      </c>
      <c r="G807" s="326">
        <v>136</v>
      </c>
      <c r="H807" s="324"/>
      <c r="I807" s="324" t="s">
        <v>4158</v>
      </c>
      <c r="J807" s="324"/>
    </row>
    <row r="808" spans="1:10" ht="21">
      <c r="A808" s="323" t="s">
        <v>5620</v>
      </c>
      <c r="B808" s="322" t="s">
        <v>5621</v>
      </c>
      <c r="C808" s="332">
        <v>7</v>
      </c>
      <c r="D808" s="322" t="s">
        <v>5622</v>
      </c>
      <c r="E808" s="322" t="s">
        <v>4133</v>
      </c>
      <c r="F808" s="328">
        <v>15</v>
      </c>
      <c r="G808" s="328">
        <v>127</v>
      </c>
      <c r="H808" s="322"/>
      <c r="I808" s="322" t="s">
        <v>4139</v>
      </c>
      <c r="J808" s="322"/>
    </row>
    <row r="809" spans="1:10" ht="21">
      <c r="A809" s="325" t="s">
        <v>5623</v>
      </c>
      <c r="B809" s="324" t="s">
        <v>5624</v>
      </c>
      <c r="C809" s="333">
        <v>12</v>
      </c>
      <c r="D809" s="324" t="s">
        <v>5622</v>
      </c>
      <c r="E809" s="324" t="s">
        <v>4170</v>
      </c>
      <c r="F809" s="326">
        <v>16</v>
      </c>
      <c r="G809" s="326">
        <v>189</v>
      </c>
      <c r="H809" s="324" t="s">
        <v>4134</v>
      </c>
      <c r="I809" s="324" t="s">
        <v>4139</v>
      </c>
      <c r="J809" s="324"/>
    </row>
    <row r="810" spans="1:10" ht="45">
      <c r="A810" s="323" t="s">
        <v>5625</v>
      </c>
      <c r="B810" s="322" t="s">
        <v>5626</v>
      </c>
      <c r="C810" s="332">
        <v>4</v>
      </c>
      <c r="D810" s="322" t="s">
        <v>5622</v>
      </c>
      <c r="E810" s="322" t="s">
        <v>4112</v>
      </c>
      <c r="F810" s="328">
        <v>14</v>
      </c>
      <c r="G810" s="328">
        <v>71</v>
      </c>
      <c r="H810" s="322"/>
      <c r="I810" s="322" t="s">
        <v>4139</v>
      </c>
      <c r="J810" s="322"/>
    </row>
    <row r="811" spans="1:10" ht="21">
      <c r="A811" s="325" t="s">
        <v>5627</v>
      </c>
      <c r="B811" s="324" t="s">
        <v>5628</v>
      </c>
      <c r="C811" s="333">
        <v>4</v>
      </c>
      <c r="D811" s="324" t="s">
        <v>5622</v>
      </c>
      <c r="E811" s="324" t="s">
        <v>4112</v>
      </c>
      <c r="F811" s="326">
        <v>14</v>
      </c>
      <c r="G811" s="326">
        <v>71</v>
      </c>
      <c r="H811" s="324"/>
      <c r="I811" s="324" t="s">
        <v>4139</v>
      </c>
      <c r="J811" s="324"/>
    </row>
    <row r="812" spans="1:10" ht="21">
      <c r="A812" s="327" t="s">
        <v>5629</v>
      </c>
      <c r="B812" s="322" t="s">
        <v>5630</v>
      </c>
      <c r="C812" s="332">
        <v>2</v>
      </c>
      <c r="D812" s="322" t="s">
        <v>5015</v>
      </c>
      <c r="E812" s="322" t="s">
        <v>4112</v>
      </c>
      <c r="F812" s="328">
        <v>14</v>
      </c>
      <c r="G812" s="328">
        <v>45</v>
      </c>
      <c r="H812" s="322"/>
      <c r="I812" s="322" t="s">
        <v>4139</v>
      </c>
      <c r="J812" s="322"/>
    </row>
    <row r="813" spans="1:10" ht="21">
      <c r="A813" s="325" t="s">
        <v>5631</v>
      </c>
      <c r="B813" s="324" t="s">
        <v>5632</v>
      </c>
      <c r="C813" s="333">
        <v>5</v>
      </c>
      <c r="D813" s="324" t="s">
        <v>5622</v>
      </c>
      <c r="E813" s="324" t="s">
        <v>4112</v>
      </c>
      <c r="F813" s="326">
        <v>14</v>
      </c>
      <c r="G813" s="326">
        <v>88</v>
      </c>
      <c r="H813" s="324"/>
      <c r="I813" s="324" t="s">
        <v>4139</v>
      </c>
      <c r="J813" s="324"/>
    </row>
    <row r="814" spans="1:10" ht="21">
      <c r="A814" s="323" t="s">
        <v>5633</v>
      </c>
      <c r="B814" s="322" t="s">
        <v>5634</v>
      </c>
      <c r="C814" s="332">
        <v>3</v>
      </c>
      <c r="D814" s="322" t="s">
        <v>5622</v>
      </c>
      <c r="E814" s="322" t="s">
        <v>4112</v>
      </c>
      <c r="F814" s="328">
        <v>12</v>
      </c>
      <c r="G814" s="328">
        <v>66</v>
      </c>
      <c r="H814" s="322"/>
      <c r="I814" s="322" t="s">
        <v>4139</v>
      </c>
      <c r="J814" s="322"/>
    </row>
    <row r="815" spans="1:10">
      <c r="A815" s="329" t="s">
        <v>5635</v>
      </c>
      <c r="B815" s="324" t="s">
        <v>5636</v>
      </c>
      <c r="C815" s="333">
        <v>1</v>
      </c>
      <c r="D815" s="324" t="s">
        <v>5015</v>
      </c>
      <c r="E815" s="324" t="s">
        <v>4112</v>
      </c>
      <c r="F815" s="326">
        <v>11</v>
      </c>
      <c r="G815" s="326">
        <v>40</v>
      </c>
      <c r="H815" s="324"/>
      <c r="I815" s="324" t="s">
        <v>4139</v>
      </c>
      <c r="J815" s="324"/>
    </row>
    <row r="816" spans="1:10">
      <c r="A816" s="327" t="s">
        <v>5637</v>
      </c>
      <c r="B816" s="322" t="s">
        <v>5637</v>
      </c>
      <c r="C816" s="332">
        <v>22</v>
      </c>
      <c r="D816" s="322" t="s">
        <v>4210</v>
      </c>
      <c r="E816" s="322" t="s">
        <v>4392</v>
      </c>
      <c r="F816" s="328">
        <v>21</v>
      </c>
      <c r="G816" s="328">
        <v>307</v>
      </c>
      <c r="H816" s="322" t="s">
        <v>4134</v>
      </c>
      <c r="I816" s="322" t="s">
        <v>4214</v>
      </c>
      <c r="J816" s="322"/>
    </row>
    <row r="817" spans="1:10">
      <c r="A817" s="329" t="s">
        <v>5638</v>
      </c>
      <c r="B817" s="324" t="s">
        <v>5638</v>
      </c>
      <c r="C817" s="333">
        <v>26</v>
      </c>
      <c r="D817" s="324" t="s">
        <v>4117</v>
      </c>
      <c r="E817" s="324" t="s">
        <v>4133</v>
      </c>
      <c r="F817" s="326">
        <v>21</v>
      </c>
      <c r="G817" s="326">
        <v>580</v>
      </c>
      <c r="H817" s="324" t="s">
        <v>4113</v>
      </c>
      <c r="I817" s="324" t="s">
        <v>4118</v>
      </c>
      <c r="J817" s="324" t="s">
        <v>4135</v>
      </c>
    </row>
    <row r="818" spans="1:10">
      <c r="A818" s="323" t="s">
        <v>5639</v>
      </c>
      <c r="B818" s="322" t="s">
        <v>5640</v>
      </c>
      <c r="C818" s="332" t="s">
        <v>5644</v>
      </c>
      <c r="D818" s="322" t="s">
        <v>4138</v>
      </c>
      <c r="E818" s="322" t="s">
        <v>4112</v>
      </c>
      <c r="F818" s="328">
        <v>8</v>
      </c>
      <c r="G818" s="328">
        <v>22</v>
      </c>
      <c r="H818" s="322"/>
      <c r="I818" s="322" t="s">
        <v>4139</v>
      </c>
      <c r="J818" s="322"/>
    </row>
    <row r="819" spans="1:10">
      <c r="A819" s="325" t="s">
        <v>5641</v>
      </c>
      <c r="B819" s="324" t="s">
        <v>5642</v>
      </c>
      <c r="C819" s="333">
        <v>1</v>
      </c>
      <c r="D819" s="324" t="s">
        <v>4138</v>
      </c>
      <c r="E819" s="324" t="s">
        <v>4112</v>
      </c>
      <c r="F819" s="326">
        <v>10</v>
      </c>
      <c r="G819" s="326">
        <v>37</v>
      </c>
      <c r="H819" s="324"/>
      <c r="I819" s="324" t="s">
        <v>4139</v>
      </c>
      <c r="J819" s="324"/>
    </row>
    <row r="820" spans="1:10">
      <c r="A820" s="327" t="s">
        <v>5643</v>
      </c>
      <c r="B820" s="322" t="s">
        <v>5643</v>
      </c>
      <c r="C820" s="332">
        <v>23</v>
      </c>
      <c r="D820" s="322" t="s">
        <v>4157</v>
      </c>
      <c r="E820" s="322" t="s">
        <v>4133</v>
      </c>
      <c r="F820" s="328">
        <v>18</v>
      </c>
      <c r="G820" s="328">
        <v>304</v>
      </c>
      <c r="H820" s="322"/>
      <c r="I820" s="322" t="s">
        <v>4158</v>
      </c>
      <c r="J820" s="321"/>
    </row>
  </sheetData>
  <hyperlinks>
    <hyperlink ref="A2" r:id="rId1" display="https://www.aidedd.org/dnd/monstres.php?vf=aarakocra" xr:uid="{38CF8416-70B9-439E-971C-6AFE271CB99B}"/>
    <hyperlink ref="A8" r:id="rId2" display="https://www.aidedd.org/dnd/monstres.php?vf=abjurateur" xr:uid="{E553B8C1-680B-4C9B-AA99-FDE7F3E1CD41}"/>
    <hyperlink ref="A9" r:id="rId3" display="https://www.aidedd.org/dnd/monstres.php?vf=aboleth" xr:uid="{EFACC2DA-CD8D-4BE1-B96C-047917F855DE}"/>
    <hyperlink ref="A11" r:id="rId4" display="https://www.aidedd.org/dnd/monstres.php?vf=acolyte" xr:uid="{89546264-524C-4AC6-B483-ADE0675FAFAE}"/>
    <hyperlink ref="A15" r:id="rId5" display="https://www.aidedd.org/dnd/monstres.php?vf=aigle" xr:uid="{D0C9CF48-E89F-40B8-AA47-FEFD528B0EC9}"/>
    <hyperlink ref="A16" r:id="rId6" display="https://www.aidedd.org/dnd/monstres.php?vf=aigle-geant" xr:uid="{4BB154B2-F54F-4249-AD6A-B8EB73927049}"/>
    <hyperlink ref="A17" r:id="rId7" display="https://www.aidedd.org/dnd/monstres.php?vf=alhoon" xr:uid="{B4467686-48E3-4ED5-B7EF-5FDFE31F005E}"/>
    <hyperlink ref="A19" r:id="rId8" display="https://www.aidedd.org/dnd/monstres.php?vf=allip" xr:uid="{39186307-F579-4DB5-B6F0-0187E648CEE1}"/>
    <hyperlink ref="A20" r:id="rId9" display="https://www.aidedd.org/dnd/monstres.php?vf=allosaure" xr:uid="{B29E6232-6E55-4AC8-A1F8-D5524E726109}"/>
    <hyperlink ref="A21" r:id="rId10" display="https://www.aidedd.org/dnd/monstres.php?vf=ame-en-peine" xr:uid="{65C68098-D806-47EE-BCE6-16C901D17517}"/>
    <hyperlink ref="A23" r:id="rId11" display="https://www.aidedd.org/dnd/monstres.php?vf=androsphinx" xr:uid="{63B92414-8F79-4B31-9A90-97579D24AEBC}"/>
    <hyperlink ref="A24" r:id="rId12" display="https://www.aidedd.org/dnd/monstres.php?vf=ankheg" xr:uid="{4CA2C34F-ADAF-4471-814B-C81E7F204B23}"/>
    <hyperlink ref="A25" r:id="rId13" display="https://www.aidedd.org/dnd/monstres.php?vf=ankylosaure" xr:uid="{A868FCFA-955C-43B3-B8B7-B27607843838}"/>
    <hyperlink ref="A26" r:id="rId14" display="https://www.aidedd.org/dnd/monstres.php?vf=apprenti-magicien" xr:uid="{565D82BA-6B26-478C-B537-DC6CE6F05861}"/>
    <hyperlink ref="A27" r:id="rId15" display="https://www.aidedd.org/dnd/monstres.php?vf=araignee" xr:uid="{7A770951-5EA1-4441-8450-CBB21510B9A4}"/>
    <hyperlink ref="A30" r:id="rId16" display="https://www.aidedd.org/dnd/monstres.php?vf=araignee-de-phase" xr:uid="{8E572C82-3898-4D26-8A5E-F53CD3E2B4DC}"/>
    <hyperlink ref="A31" r:id="rId17" display="https://www.aidedd.org/dnd/monstres.php?vf=araignee-geante" xr:uid="{03A8E000-9AE7-4ED5-9C69-56F860DDC8AF}"/>
    <hyperlink ref="A32" r:id="rId18" display="https://www.aidedd.org/dnd/monstres.php?vf=araignee-loup-geante" xr:uid="{CD0D983C-B170-4769-B0DF-60E3206FC14E}"/>
    <hyperlink ref="A33" r:id="rId19" display="https://www.aidedd.org/dnd/monstres.php?vf=arbre-eveille" xr:uid="{2C2F6AD4-1A53-486C-A288-2D6E95A485A3}"/>
    <hyperlink ref="A35" r:id="rId20" display="https://www.aidedd.org/dnd/monstres.php?vf=arbuste-eveille" xr:uid="{C419C3AE-C296-4E58-A0FE-7C43532D60CB}"/>
    <hyperlink ref="A36" r:id="rId21" display="https://www.aidedd.org/dnd/monstres.php?vf=arcanaloth" xr:uid="{12CD02B8-89C2-490C-87B2-614D2F567D57}"/>
    <hyperlink ref="A37" r:id="rId22" display="https://www.aidedd.org/dnd/monstres.php?vf=archer" xr:uid="{C1107EED-620E-421C-800D-941CD8F8AB55}"/>
    <hyperlink ref="A38" r:id="rId23" display="https://www.aidedd.org/dnd/monstres.php?vf=archidruide" xr:uid="{BE14FA2D-07BF-408B-AA17-2F8D68FB392B}"/>
    <hyperlink ref="A39" r:id="rId24" display="https://www.aidedd.org/dnd/monstres.php?vf=archimage" xr:uid="{5594F06F-9625-4706-8F32-7745ACFF9B9B}"/>
    <hyperlink ref="A41" r:id="rId25" display="https://www.aidedd.org/dnd/monstres.php?vf=armure-animee" xr:uid="{35C31255-887C-4471-A931-65793DDD2BBA}"/>
    <hyperlink ref="A42" r:id="rId26" display="https://www.aidedd.org/dnd/monstres.php?vf=assassin" xr:uid="{9139A64E-A81F-49B8-B599-9A27EB6A685E}"/>
    <hyperlink ref="A43" r:id="rId27" display="https://www.aidedd.org/dnd/monstres.php?vf=aurochs" xr:uid="{56568E74-57A3-42C2-A76D-497F1BB76DC1}"/>
    <hyperlink ref="A45" r:id="rId28" display="https://www.aidedd.org/dnd/monstres.php?vf=avatar-de-la-mort" xr:uid="{DC6A1A28-9BD8-43A1-A1A0-0CF82DE2CD60}"/>
    <hyperlink ref="A46" r:id="rId29" display="https://www.aidedd.org/dnd/monstres.php?vf=azer" xr:uid="{32E0B0AE-086E-4210-A454-FF9258716E1C}"/>
    <hyperlink ref="A47" r:id="rId30" display="https://www.aidedd.org/dnd/monstres.php?vf=babau" xr:uid="{4DC24769-766F-459C-8AEB-EB341D164E42}"/>
    <hyperlink ref="A48" r:id="rId31" display="https://www.aidedd.org/dnd/monstres.php?vf=babelien" xr:uid="{8B2A8CFB-0B54-49EE-9A1A-29441070FCAB}"/>
    <hyperlink ref="A49" r:id="rId32" display="https://www.aidedd.org/dnd/monstres.php?vf=babouin" xr:uid="{3C68A7CC-62E8-4B0B-9D62-21E5EA7084E1}"/>
    <hyperlink ref="A50" r:id="rId33" display="https://www.aidedd.org/dnd/monstres.php?vf=badian" xr:uid="{B29C124E-1CCF-481D-8B85-4CFE177FA9B0}"/>
    <hyperlink ref="A54" r:id="rId34" display="https://www.aidedd.org/dnd/monstres.php?vf=balor" xr:uid="{4F2EC9DD-E115-406D-8696-B669E05EB31F}"/>
    <hyperlink ref="A55" r:id="rId35" display="https://www.aidedd.org/dnd/monstres.php?vf=banderhobb" xr:uid="{C1D47C3C-FB57-43C1-899B-928CD8CCCCDA}"/>
    <hyperlink ref="A56" r:id="rId36" display="https://www.aidedd.org/dnd/monstres.php?vf=bandit" xr:uid="{E59ED2BF-CCF9-4248-8E89-6234FEB78711}"/>
    <hyperlink ref="A57" r:id="rId37" display="https://www.aidedd.org/dnd/monstres.php?vf=bandit-capitaine" xr:uid="{AF9C12BE-EC47-4EB3-B581-6A51FE9296D7}"/>
    <hyperlink ref="A58" r:id="rId38" display="https://www.aidedd.org/dnd/monstres.php?vf=banshie" xr:uid="{6EA495FB-65FA-44B2-AD65-50248E5AD212}"/>
    <hyperlink ref="A60" r:id="rId39" display="https://www.aidedd.org/dnd/monstres.php?vf=barde" xr:uid="{E136935F-8A40-473C-A769-ADF1029B4F54}"/>
    <hyperlink ref="A61" r:id="rId40" display="https://www.aidedd.org/dnd/monstres.php?vf=barghest" xr:uid="{13ADC16B-28D6-4C1C-AFE6-770825901744}"/>
    <hyperlink ref="A62" r:id="rId41" display="https://www.aidedd.org/dnd/monstres.php?vf=barlgura" xr:uid="{7995F3F1-E89E-413A-A4C3-701232DA31D5}"/>
    <hyperlink ref="A63" r:id="rId42" display="https://www.aidedd.org/dnd/monstres.php?vf=basilic" xr:uid="{0C938C3A-F0BC-44CA-9172-95E48903C818}"/>
    <hyperlink ref="A65" r:id="rId43" display="https://www.aidedd.org/dnd/monstres.php?vf=bec-de-hache" xr:uid="{E48D4BE1-E12E-44A2-911F-8E6D16DFFBAB}"/>
    <hyperlink ref="A66" r:id="rId44" display="https://www.aidedd.org/dnd/monstres.php?vf=behir" xr:uid="{B31A61F5-8502-4622-97EE-798340C787A6}"/>
    <hyperlink ref="A67" r:id="rId45" display="https://www.aidedd.org/dnd/monstres.php?vf=belaphoss" xr:uid="{469BD8EF-F6E9-4D3A-8BF5-0C1B2F0B3E16}"/>
    <hyperlink ref="A69" r:id="rId46" display="https://www.aidedd.org/dnd/monstres.php?vf=belette" xr:uid="{E8D36B53-16E1-4058-804E-2EA87F39D4FB}"/>
    <hyperlink ref="A70" r:id="rId47" display="https://www.aidedd.org/dnd/monstres.php?vf=belette-geante" xr:uid="{D2A257DD-23BB-4234-AA1B-5E4E1104C962}"/>
    <hyperlink ref="A72" r:id="rId48" display="https://www.aidedd.org/dnd/monstres.php?vf=berserker" xr:uid="{D5224B20-B6EA-4E06-BF22-006FBAE464A8}"/>
    <hyperlink ref="A75" r:id="rId49" display="https://www.aidedd.org/dnd/monstres.php?vf=bete-eclipsante" xr:uid="{6D23E843-7FAA-45DA-95DF-668235CB3B74}"/>
    <hyperlink ref="A76" r:id="rId50" display="https://www.aidedd.org/dnd/monstres.php?vf=blaireau" xr:uid="{9C0900E7-4A68-4858-838C-DDAEB414E579}"/>
    <hyperlink ref="A77" r:id="rId51" display="https://www.aidedd.org/dnd/monstres.php?vf=blaireau-geant" xr:uid="{AC47256E-7F05-435F-9AAD-E077163330F1}"/>
    <hyperlink ref="A78" r:id="rId52" display="https://www.aidedd.org/dnd/monstres.php?vf=blarks" xr:uid="{9629E58D-1CEC-4345-9A9A-FF1BA2751720}"/>
    <hyperlink ref="A79" r:id="rId53" display="https://www.aidedd.org/dnd/monstres.php?vf=bleme" xr:uid="{E2DB1BC7-534E-4A93-B233-28025D3A866B}"/>
    <hyperlink ref="A82" r:id="rId54" display="https://www.aidedd.org/dnd/monstres.php?vf=boiseux" xr:uid="{AB747349-B49D-4223-81AB-2A688614D9EB}"/>
    <hyperlink ref="A84" r:id="rId55" display="https://www.aidedd.org/dnd/monstres.php?vf=bretteur" xr:uid="{CFC423C1-B6E2-40B3-AED2-B350C9235288}"/>
    <hyperlink ref="A86" r:id="rId56" display="https://www.aidedd.org/dnd/monstres.php?vf=brutacien" xr:uid="{9DE8CB68-6664-4D38-9168-D785450BDEED}"/>
    <hyperlink ref="A87" r:id="rId57" display="https://www.aidedd.org/dnd/monstres.php?vf=buisson-infecte" xr:uid="{A492FC47-ECF8-4CEE-8A73-1288D9371F56}"/>
    <hyperlink ref="A88" r:id="rId58" display="https://www.aidedd.org/dnd/monstres.php?vf=bulette" xr:uid="{D6740AAB-212F-4ACB-867A-D490C6B722E2}"/>
    <hyperlink ref="A90" r:id="rId59" display="https://www.aidedd.org/dnd/monstres.php?vf=cambion" xr:uid="{B56667AC-FDFE-4013-BBB9-48F9DA7008BD}"/>
    <hyperlink ref="A92" r:id="rId60" display="https://www.aidedd.org/dnd/monstres.php?vf=catoblepas" xr:uid="{A474072B-7ABB-47C1-B9DC-87BCF6FB10F1}"/>
    <hyperlink ref="A93" r:id="rId61" display="https://www.aidedd.org/dnd/monstres.php?vf=centaure" xr:uid="{DC90F8B4-223F-4C24-9815-4BE790A490FB}"/>
    <hyperlink ref="A94" r:id="rId62" display="https://www.aidedd.org/dnd/monstres.php?vf=cerf" xr:uid="{BD3B7897-93DD-4CEE-8750-839B6C58A9E7}"/>
    <hyperlink ref="A95" r:id="rId63" display="https://www.aidedd.org/dnd/monstres.php?vf=cerveau-venerable" xr:uid="{CA7CF44F-0A79-4B37-97AC-6DCC22AA8E0F}"/>
    <hyperlink ref="A96" r:id="rId64" display="https://www.aidedd.org/dnd/monstres.php?vf=chacal" xr:uid="{EF7E5DDD-E09D-4633-B463-9BFB80392CFC}"/>
    <hyperlink ref="A97" r:id="rId65" display="https://www.aidedd.org/dnd/monstres.php?vf=chacalide" xr:uid="{C26F1655-7B78-4FEF-8569-6F907DD531EC}"/>
    <hyperlink ref="A98" r:id="rId66" display="https://www.aidedd.org/dnd/monstres.php?vf=chameau" xr:uid="{E464F3A0-BD72-4A9B-94AF-44E2D642DD82}"/>
    <hyperlink ref="A99" r:id="rId67" display="https://www.aidedd.org/dnd/monstres.php?vf=champion" xr:uid="{D0BA2044-E3C5-41AC-8DDE-5CEE09FF02C0}"/>
    <hyperlink ref="A101" r:id="rId68" display="https://www.aidedd.org/dnd/monstres.php?vf=charognard-rampant" xr:uid="{34F2F537-DFC6-41FE-AB44-7E58131BC48C}"/>
    <hyperlink ref="A102" r:id="rId69" display="https://www.aidedd.org/dnd/monstres.php?vf=chasme" xr:uid="{15040E15-4CD0-4C19-9E22-05D7A1A50E5C}"/>
    <hyperlink ref="A104" r:id="rId70" display="https://www.aidedd.org/dnd/monstres.php?vf=chat" xr:uid="{A96E516B-740A-43D5-96B6-78604FB5F646}"/>
    <hyperlink ref="A105" r:id="rId71" display="https://www.aidedd.org/dnd/monstres.php?vf=chauve-souris" xr:uid="{C4F769A1-8A5D-46F5-A892-A62C0BB3C5F0}"/>
    <hyperlink ref="A106" r:id="rId72" display="https://www.aidedd.org/dnd/monstres.php?vf=chauve-souris-geante" xr:uid="{C5E0AD33-D4D4-4D9C-ADF8-487B315BE16A}"/>
    <hyperlink ref="A107" r:id="rId73" display="https://www.aidedd.org/dnd/monstres.php?vf=cheval-de-guerre" xr:uid="{D93B492D-332D-4840-9D3E-0FC90B9E8BF5}"/>
    <hyperlink ref="A108" r:id="rId74" display="https://www.aidedd.org/dnd/monstres.php?vf=cheval-de-guerre-squelette" xr:uid="{06D8D26B-8FC9-4B04-AB83-7802713771D0}"/>
    <hyperlink ref="A109" r:id="rId75" display="https://www.aidedd.org/dnd/monstres.php?vf=cheval-de-selle" xr:uid="{D1ACA275-F76B-413D-8102-90959F7B424E}"/>
    <hyperlink ref="A110" r:id="rId76" display="https://www.aidedd.org/dnd/monstres.php?vf=cheval-de-trait" xr:uid="{9F6AC4AB-EF40-4582-9E74-3D7425F88A36}"/>
    <hyperlink ref="A111" r:id="rId77" display="https://www.aidedd.org/dnd/monstres.php?vf=chevalier" xr:uid="{EBAD815C-044C-4CF9-8CBF-1EAB588A3459}"/>
    <hyperlink ref="A112" r:id="rId78" display="https://www.aidedd.org/dnd/monstres.php?vf=chevalier-de-la-mort" xr:uid="{3E716904-0B51-4A1B-9451-6EA4507B6749}"/>
    <hyperlink ref="A113" r:id="rId79" display="https://www.aidedd.org/dnd/monstres.php?vf=chevalier-noir" xr:uid="{3A0C92F5-B266-4309-95DF-A37F46035A90}"/>
    <hyperlink ref="A115" r:id="rId80" display="https://www.aidedd.org/dnd/monstres.php?vf=chevre" xr:uid="{9919FE30-88E9-4475-B2C0-AB9CDDC1A6EF}"/>
    <hyperlink ref="A116" r:id="rId81" display="https://www.aidedd.org/dnd/monstres.php?vf=chevre-geante" xr:uid="{85CB27E0-CEE7-4A66-ACF0-348265A69121}"/>
    <hyperlink ref="A117" r:id="rId82" display="https://www.aidedd.org/dnd/monstres.php?vf=chevre-geante-a-deux-tetes" xr:uid="{29FA7E97-255B-4A7C-856E-7BD8A35ED7F7}"/>
    <hyperlink ref="A118" r:id="rId83" display="https://www.aidedd.org/dnd/monstres.php?vf=chien-du-trepas" xr:uid="{7DC15193-2D42-4563-96F2-C36A233226AB}"/>
    <hyperlink ref="A119" r:id="rId84" display="https://www.aidedd.org/dnd/monstres.php?vf=chien-esquiveur" xr:uid="{8F48314B-5C2F-4204-9FF7-3685DDED8217}"/>
    <hyperlink ref="A120" r:id="rId85" display="https://www.aidedd.org/dnd/monstres.php?vf=chien-sauvage" xr:uid="{8C23DED8-8B33-4CDA-A8C3-0E9063F3D5F3}"/>
    <hyperlink ref="A121" r:id="rId86" display="https://www.aidedd.org/dnd/monstres.php?vf=chien-sauvage-dominant" xr:uid="{CFC7D2FB-23AA-419A-9207-CB0F8A56C102}"/>
    <hyperlink ref="A122" r:id="rId87" display="https://www.aidedd.org/dnd/monstres.php?vf=chimere" xr:uid="{B944C0EF-AEAE-482E-BCB1-C08305F711FA}"/>
    <hyperlink ref="A123" r:id="rId88" display="https://www.aidedd.org/dnd/monstres.php?vf=chitine" xr:uid="{75624FCF-E4A1-4501-962D-9F9B34F6963D}"/>
    <hyperlink ref="A124" r:id="rId89" display="https://www.aidedd.org/dnd/monstres.php?vf=choldrith" xr:uid="{A020DA11-36DF-4034-BDCE-9D998F0605B0}"/>
    <hyperlink ref="A125" r:id="rId90" display="https://www.aidedd.org/dnd/monstres.php?vf=chouette" xr:uid="{74EFDF92-53B5-49BF-859C-0E4093A0462C}"/>
    <hyperlink ref="A126" r:id="rId91" display="https://www.aidedd.org/dnd/monstres.php?vf=chouette-geante" xr:uid="{D39DAD93-DB86-4FA0-994E-6824326E465E}"/>
    <hyperlink ref="A127" r:id="rId92" display="https://www.aidedd.org/dnd/monstres.php?vf=chuul" xr:uid="{25902DCA-CE57-4FCD-9A4E-6899069EEDA2}"/>
    <hyperlink ref="A128" r:id="rId93" display="https://www.aidedd.org/dnd/monstres.php?vf=cockatrice" xr:uid="{C3B07BD3-7194-4652-8D51-4CAC4A838ECC}"/>
    <hyperlink ref="A129" r:id="rId94" display="https://www.aidedd.org/dnd/monstres.php?vf=combattant-niv-1" xr:uid="{167D7F0D-FEA6-4A84-9D2E-12BC86197FEC}"/>
    <hyperlink ref="A130" r:id="rId95" display="https://www.aidedd.org/dnd/monstres.php?vf=combattant-niv-2" xr:uid="{38F17CE3-16F9-4A54-BFA7-D53B32504782}"/>
    <hyperlink ref="A131" r:id="rId96" display="https://www.aidedd.org/dnd/monstres.php?vf=combattant-niv-3" xr:uid="{2C0FCF38-EFD5-4706-A53F-48E031A1C601}"/>
    <hyperlink ref="A132" r:id="rId97" display="https://www.aidedd.org/dnd/monstres.php?vf=combattant-niv-4" xr:uid="{42B5C297-9698-405E-A4E2-8E08162C5C87}"/>
    <hyperlink ref="A133" r:id="rId98" display="https://www.aidedd.org/dnd/monstres.php?vf=combattant-niv-5" xr:uid="{6E54B0D3-BB30-4DD1-B381-865B64714FE3}"/>
    <hyperlink ref="A134" r:id="rId99" display="https://www.aidedd.org/dnd/monstres.php?vf=combattant-niv-6" xr:uid="{990A6C1D-FF67-49BC-906C-C14317CCB00F}"/>
    <hyperlink ref="A135" r:id="rId100" display="https://www.aidedd.org/dnd/monstres.php?vf=consul-de-fer" xr:uid="{E17658B4-0535-48DF-A641-E2D771471981}"/>
    <hyperlink ref="A136" r:id="rId101" display="https://www.aidedd.org/dnd/monstres.php?vf=corbeau" xr:uid="{EA5D9059-62C8-4E3A-83DA-CC0AE48BF6AF}"/>
    <hyperlink ref="A138" r:id="rId102" display="https://www.aidedd.org/dnd/monstres.php?vf=couatl" xr:uid="{8E91F5E7-B95E-4CD2-904C-51089B6202CF}"/>
    <hyperlink ref="A140" r:id="rId103" display="https://www.aidedd.org/dnd/monstres.php?vf=crabe" xr:uid="{6EE7B230-241A-4D93-8777-E88D5FDA5CC6}"/>
    <hyperlink ref="A141" r:id="rId104" display="https://www.aidedd.org/dnd/monstres.php?vf=crabe-geant" xr:uid="{BAAEA4A3-CF11-4C0B-9837-054AEBACF7AB}"/>
    <hyperlink ref="A142" r:id="rId105" display="https://www.aidedd.org/dnd/monstres.php?vf=crabe-pecheur" xr:uid="{E4A79B73-84FA-49E6-8C5E-8B74844CB7C7}"/>
    <hyperlink ref="A143" r:id="rId106" display="https://www.aidedd.org/dnd/monstres.php?vf=cranefeu" xr:uid="{06EC03B9-F867-46F5-B42D-5AA1BC81B188}"/>
    <hyperlink ref="A144" r:id="rId107" display="https://www.aidedd.org/dnd/monstres.php?vf=crapaud-geant" xr:uid="{DBC8172D-74FB-47D8-867A-D8B5CB9F1403}"/>
    <hyperlink ref="A145" r:id="rId108" display="https://www.aidedd.org/dnd/monstres.php?vf=criard" xr:uid="{25735B84-E832-4FD6-92EE-1A55339ED906}"/>
    <hyperlink ref="A146" r:id="rId109" display="https://www.aidedd.org/dnd/monstres.php?vf=crocodile" xr:uid="{3CCDAC12-4E45-42DD-8C8B-816EFE1F554C}"/>
    <hyperlink ref="A147" r:id="rId110" display="https://www.aidedd.org/dnd/monstres.php?vf=crocodile-geant" xr:uid="{07E299FB-B7C4-4335-822D-B2EB19F4D985}"/>
    <hyperlink ref="A150" r:id="rId111" display="https://www.aidedd.org/dnd/monstres.php?vf=cube-gelatineux" xr:uid="{DA52EC51-84FB-439A-9137-184F03C41621}"/>
    <hyperlink ref="A151" r:id="rId112" display="https://www.aidedd.org/dnd/monstres.php?vf=cuirassier-astral" xr:uid="{1475E356-2734-4D39-844F-995C2BABC600}"/>
    <hyperlink ref="A152" r:id="rId113" display="https://www.aidedd.org/dnd/monstres.php?vf=cultiste" xr:uid="{51F11E0A-0F1A-4C84-8A4B-461FE33445C5}"/>
    <hyperlink ref="A153" r:id="rId114" display="https://www.aidedd.org/dnd/monstres.php?vf=cyclope" xr:uid="{8ADDA04D-5538-44B1-B47C-926E3B0D7C68}"/>
    <hyperlink ref="A155" r:id="rId115" display="https://www.aidedd.org/dnd/monstres.php?vf=dao" xr:uid="{AC0D4E91-F072-4813-8D03-118F2C4D1B49}"/>
    <hyperlink ref="A156" r:id="rId116" display="https://www.aidedd.org/dnd/monstres.php?vf=dauphin" xr:uid="{85094018-EB17-4AD2-ABE7-C8B412D0A420}"/>
    <hyperlink ref="A157" r:id="rId117" display="https://www.aidedd.org/dnd/monstres.php?vf=demi-dragon-rouge-veteran" xr:uid="{5F4FDFD1-FD81-4003-AB0F-111DFF0E82CF}"/>
    <hyperlink ref="A158" r:id="rId118" display="https://www.aidedd.org/dnd/monstres.php?vf=demi-liche" xr:uid="{AFA1B62D-2549-46D2-8D69-199582007DFE}"/>
    <hyperlink ref="A159" r:id="rId119" display="https://www.aidedd.org/dnd/monstres.php?vf=demi-ogre" xr:uid="{25F32746-9F26-4715-9DEA-6DF79932E42F}"/>
    <hyperlink ref="A161" r:id="rId120" display="https://www.aidedd.org/dnd/monstres.php?vf=demon-des-ombres" xr:uid="{3D835687-9093-4E4F-B0BC-D006108B4C30}"/>
    <hyperlink ref="A165" r:id="rId121" display="https://www.aidedd.org/dnd/monstres.php?vf=deslor" xr:uid="{4FFE0278-04F0-45BD-B97F-0EC76ED441F4}"/>
    <hyperlink ref="A166" r:id="rId122" display="https://www.aidedd.org/dnd/monstres.php?vf=destrier-noir" xr:uid="{1A879F45-5397-419D-99E0-94DEAB4BBD9A}"/>
    <hyperlink ref="A167" r:id="rId123" display="https://www.aidedd.org/dnd/monstres.php?vf=deva" xr:uid="{EF882870-8722-4BF6-997C-24669A78F727}"/>
    <hyperlink ref="A168" r:id="rId124" display="https://www.aidedd.org/dnd/monstres.php?vf=devin" xr:uid="{AE3DCB42-1C0C-4FDF-B7EB-217D03A472DF}"/>
    <hyperlink ref="A169" r:id="rId125" display="https://www.aidedd.org/dnd/monstres.php?vf=devoreur-d-ame" xr:uid="{F450E3ED-92E5-4283-9CF0-511B4811B4AF}"/>
    <hyperlink ref="A170" r:id="rId126" display="https://www.aidedd.org/dnd/monstres.php?vf=devoreur-d-intellect" xr:uid="{5027E213-4400-444C-8F1E-665285D00F0D}"/>
    <hyperlink ref="A172" r:id="rId127" display="https://www.aidedd.org/dnd/monstres.php?vf=diable-a-chaines" xr:uid="{3B488A0C-6C85-4FEF-A389-DF02B4C9EE88}"/>
    <hyperlink ref="A173" r:id="rId128" display="https://www.aidedd.org/dnd/monstres.php?vf=diable-barbele" xr:uid="{BAFE1E31-E885-4CE6-A5CD-2BD890966FF6}"/>
    <hyperlink ref="A174" r:id="rId129" display="https://www.aidedd.org/dnd/monstres.php?vf=diable-barbu" xr:uid="{948AD52B-D016-4A93-874F-83942BF96E97}"/>
    <hyperlink ref="A175" r:id="rId130" display="https://www.aidedd.org/dnd/monstres.php?vf=diable-cornu" xr:uid="{B2385182-63C4-4B93-90C6-20CCE96BBD5E}"/>
    <hyperlink ref="A176" r:id="rId131" display="https://www.aidedd.org/dnd/monstres.php?vf=diable-epineux" xr:uid="{EEC53308-7FE8-4C8B-91CF-1DBC0B5F0D69}"/>
    <hyperlink ref="A177" r:id="rId132" display="https://www.aidedd.org/dnd/monstres.php?vf=diable-gele" xr:uid="{6AC4F855-ED93-4326-8276-81B8CCB67A27}"/>
    <hyperlink ref="A178" r:id="rId133" display="https://www.aidedd.org/dnd/monstres.php?vf=diable-osseux" xr:uid="{F17D94A5-4161-4A4F-A2E9-296984265697}"/>
    <hyperlink ref="A179" r:id="rId134" display="https://www.aidedd.org/dnd/monstres.php?vf=diablotin" xr:uid="{FF4FD273-0972-4A43-81EB-45BEAF07D412}"/>
    <hyperlink ref="A180" r:id="rId135" display="https://www.aidedd.org/dnd/monstres.php?vf=diantrefosse" xr:uid="{ED555B73-BE6B-4B93-A95D-EBAFE9CD47CD}"/>
    <hyperlink ref="A181" r:id="rId136" display="https://www.aidedd.org/dnd/monstres.php?vf=djinn" xr:uid="{6421ECBF-0789-4CB5-9996-7484BFECF70A}"/>
    <hyperlink ref="A184" r:id="rId137" display="https://www.aidedd.org/dnd/monstres.php?vf=doppelganger" xr:uid="{B11B79D7-6DBD-4DF8-92EE-7F5A5E6A2180}"/>
    <hyperlink ref="A185" r:id="rId138" display="https://www.aidedd.org/dnd/monstres.php?vf=dracoliche-bleue-adulte" xr:uid="{0B50E16C-0B3B-413F-833D-EEBE15064757}"/>
    <hyperlink ref="A186" r:id="rId139" display="https://www.aidedd.org/dnd/monstres.php?vf=draegloth" xr:uid="{E6BC99F9-5C79-40D7-8F78-02F2FF625995}"/>
    <hyperlink ref="A187" r:id="rId140" display="https://www.aidedd.org/dnd/monstres.php?vf=dragon-blanc-adulte" xr:uid="{0E5DD30A-26E9-4503-9C6C-329709E5C404}"/>
    <hyperlink ref="A188" r:id="rId141" display="https://www.aidedd.org/dnd/monstres.php?vf=dragon-blanc-ancien" xr:uid="{1AADAF6E-78D0-4306-AA1F-4D833536D78E}"/>
    <hyperlink ref="A189" r:id="rId142" display="https://www.aidedd.org/dnd/monstres.php?vf=dragon-blanc-jeune" xr:uid="{E0C4E81C-B603-4040-9C7E-B31954C640D4}"/>
    <hyperlink ref="A190" r:id="rId143" display="https://www.aidedd.org/dnd/monstres.php?vf=dragon-blanc-nouveau-ne" xr:uid="{4E7A7AA2-BF67-4D10-AE20-EF5805AB8DEC}"/>
    <hyperlink ref="A191" r:id="rId144" display="https://www.aidedd.org/dnd/monstres.php?vf=dragon-bleu-adulte" xr:uid="{814E8CC4-8805-495C-864C-B016DDFC4DE1}"/>
    <hyperlink ref="A192" r:id="rId145" display="https://www.aidedd.org/dnd/monstres.php?vf=dragon-bleu-ancien" xr:uid="{16B5D802-58F0-432A-9B86-6782F32E1283}"/>
    <hyperlink ref="A193" r:id="rId146" display="https://www.aidedd.org/dnd/monstres.php?vf=dragon-bleu-jeune" xr:uid="{400B0547-1608-4037-9BB3-2E0346F5A59C}"/>
    <hyperlink ref="A194" r:id="rId147" display="https://www.aidedd.org/dnd/monstres.php?vf=dragon-bleu-nouveau-ne" xr:uid="{ABAA4A08-0140-454C-8F63-BAA8E78E6131}"/>
    <hyperlink ref="A195" r:id="rId148" display="https://www.aidedd.org/dnd/monstres.php?vf=dragon-d-airain-adulte" xr:uid="{5A8529C3-55F0-46BF-A6EA-FC9F0E6F98AF}"/>
    <hyperlink ref="A196" r:id="rId149" display="https://www.aidedd.org/dnd/monstres.php?vf=dragon-d-airain-ancien" xr:uid="{80A4EF51-1EB5-47DD-B1F8-C1B5192B8CB6}"/>
    <hyperlink ref="A197" r:id="rId150" display="https://www.aidedd.org/dnd/monstres.php?vf=dragon-d-airain-jeune" xr:uid="{4E56313F-18A6-48CD-8805-F82CB2249FEB}"/>
    <hyperlink ref="A198" r:id="rId151" display="https://www.aidedd.org/dnd/monstres.php?vf=dragon-d-airain-nouveau-ne" xr:uid="{307CA094-D4A1-4385-B38A-2492CF30BECA}"/>
    <hyperlink ref="A199" r:id="rId152" display="https://www.aidedd.org/dnd/monstres.php?vf=dragon-d-argent-adulte" xr:uid="{AFBD1930-B903-43B4-B0DE-6464AA1356A7}"/>
    <hyperlink ref="A200" r:id="rId153" display="https://www.aidedd.org/dnd/monstres.php?vf=dragon-d-argent-ancien" xr:uid="{A85CBE24-FFD9-4CD1-880E-9C0A455FDD64}"/>
    <hyperlink ref="A201" r:id="rId154" display="https://www.aidedd.org/dnd/monstres.php?vf=dragon-d-argent-jeune" xr:uid="{55800A0B-63BC-40AF-883F-C70B19DB2093}"/>
    <hyperlink ref="A202" r:id="rId155" display="https://www.aidedd.org/dnd/monstres.php?vf=dragon-d-argent-nouveau-ne" xr:uid="{32545A84-89BB-4376-A596-B1F9622F27E4}"/>
    <hyperlink ref="A203" r:id="rId156" display="https://www.aidedd.org/dnd/monstres.php?vf=dragon-d-ombre-rouge-jeune" xr:uid="{6A24E886-1ABB-4867-999F-0B13933480C0}"/>
    <hyperlink ref="A204" r:id="rId157" display="https://www.aidedd.org/dnd/monstres.php?vf=dragon-d-or-adulte" xr:uid="{B7895CDB-41B3-416C-B53B-9B587C26E20E}"/>
    <hyperlink ref="A205" r:id="rId158" display="https://www.aidedd.org/dnd/monstres.php?vf=dragon-d-or-ancien" xr:uid="{7F46C800-3308-426B-88B2-EE15CADA5C2B}"/>
    <hyperlink ref="A206" r:id="rId159" display="https://www.aidedd.org/dnd/monstres.php?vf=dragon-d-or-jeune" xr:uid="{8FE4A178-EDF6-40E1-BBF2-7C0C389F1D01}"/>
    <hyperlink ref="A207" r:id="rId160" display="https://www.aidedd.org/dnd/monstres.php?vf=dragon-d-or-nouveau-ne" xr:uid="{B3FEE6D2-A4D5-4101-817F-B251CB338FC7}"/>
    <hyperlink ref="A208" r:id="rId161" display="https://www.aidedd.org/dnd/monstres.php?vf=dragon-de-bronze-adulte" xr:uid="{E9C3E70C-907D-40D6-9B6F-362EC072F7EB}"/>
    <hyperlink ref="A209" r:id="rId162" display="https://www.aidedd.org/dnd/monstres.php?vf=dragon-de-bronze-ancien" xr:uid="{E8C6AF06-E728-4C5A-844B-1895ADCBF924}"/>
    <hyperlink ref="A210" r:id="rId163" display="https://www.aidedd.org/dnd/monstres.php?vf=dragon-de-bronze-jeune" xr:uid="{2BAE7728-B977-40A1-BFFA-921AB42D9941}"/>
    <hyperlink ref="A211" r:id="rId164" display="https://www.aidedd.org/dnd/monstres.php?vf=dragon-de-bronze-nouveau-ne" xr:uid="{62AC88CF-E0E2-4BCE-BF0D-1D43CA693AD1}"/>
    <hyperlink ref="A212" r:id="rId165" display="https://www.aidedd.org/dnd/monstres.php?vf=dragon-de-cuivre-adulte" xr:uid="{8FEF74AD-80DD-45EE-A4AA-5F2CF17E0CFA}"/>
    <hyperlink ref="A213" r:id="rId166" display="https://www.aidedd.org/dnd/monstres.php?vf=dragon-de-cuivre-ancien" xr:uid="{771724F9-46A7-49AF-8351-7FA1FF83D2C7}"/>
    <hyperlink ref="A214" r:id="rId167" display="https://www.aidedd.org/dnd/monstres.php?vf=dragon-de-cuivre-jeune" xr:uid="{DA5ECBF5-BCC3-4F47-B5C5-8B16AAD1A695}"/>
    <hyperlink ref="A215" r:id="rId168" display="https://www.aidedd.org/dnd/monstres.php?vf=dragon-de-cuivre-nouveau-ne" xr:uid="{0A5E50A5-C860-4B6D-B909-61026CEEC7D2}"/>
    <hyperlink ref="A216" r:id="rId169" display="https://www.aidedd.org/dnd/monstres.php?vf=dragon-feerique" xr:uid="{06632C28-6AEA-49B1-A47F-8FD3A99D351E}"/>
    <hyperlink ref="A217" r:id="rId170" display="https://www.aidedd.org/dnd/monstres.php?vf=dragon-noir-adulte" xr:uid="{F69D9F62-0A07-4940-A874-6AFFFED09F0A}"/>
    <hyperlink ref="A218" r:id="rId171" display="https://www.aidedd.org/dnd/monstres.php?vf=dragon-noir-ancien" xr:uid="{AF65FE26-33F1-48B7-AF2F-83C1E71B04E6}"/>
    <hyperlink ref="A219" r:id="rId172" display="https://www.aidedd.org/dnd/monstres.php?vf=dragon-noir-jeune" xr:uid="{8B2650B3-0577-4087-9391-F8B5433B761B}"/>
    <hyperlink ref="A220" r:id="rId173" display="https://www.aidedd.org/dnd/monstres.php?vf=dragon-noir-nouveau-ne" xr:uid="{BD4FC6B6-7707-4829-AA42-4CE5EBB6A445}"/>
    <hyperlink ref="A221" r:id="rId174" display="https://www.aidedd.org/dnd/monstres.php?vf=dragon-rouge-adulte" xr:uid="{7CAE1C71-952C-4716-80B7-FD180CB8DC32}"/>
    <hyperlink ref="A222" r:id="rId175" display="https://www.aidedd.org/dnd/monstres.php?vf=dragon-rouge-ancien" xr:uid="{0B4627C5-2C94-4594-B3D8-BBBCCCD86331}"/>
    <hyperlink ref="A223" r:id="rId176" display="https://www.aidedd.org/dnd/monstres.php?vf=dragon-rouge-jeune" xr:uid="{8B24525F-D479-4E8C-AA5A-748D4B28FE3A}"/>
    <hyperlink ref="A224" r:id="rId177" display="https://www.aidedd.org/dnd/monstres.php?vf=dragon-rouge-nouveau-ne" xr:uid="{75E8E5A5-95B6-42A6-990D-77251EA6D54D}"/>
    <hyperlink ref="A225" r:id="rId178" display="https://www.aidedd.org/dnd/monstres.php?vf=dragon-vert-adulte" xr:uid="{3341E9BF-CA88-4DFB-A939-7E81F02C3858}"/>
    <hyperlink ref="A226" r:id="rId179" display="https://www.aidedd.org/dnd/monstres.php?vf=dragon-vert-ancien" xr:uid="{5F0EE285-D6B4-4817-82F4-3593F307B295}"/>
    <hyperlink ref="A227" r:id="rId180" display="https://www.aidedd.org/dnd/monstres.php?vf=dragon-vert-jeune" xr:uid="{321EEE2E-222F-4DA3-81A2-B42BA387FF69}"/>
    <hyperlink ref="A228" r:id="rId181" display="https://www.aidedd.org/dnd/monstres.php?vf=dragon-vert-nouveau-ne" xr:uid="{7558D247-0714-4726-B95E-17B5D298FB94}"/>
    <hyperlink ref="A229" r:id="rId182" display="https://www.aidedd.org/dnd/monstres.php?vf=dragon-tortue" xr:uid="{E4190D4D-3121-4913-B0ED-71A85DD683FD}"/>
    <hyperlink ref="A231" r:id="rId183" display="https://www.aidedd.org/dnd/monstres.php?vf=dretch" xr:uid="{5179594E-94D5-4BA9-8FCF-CA51E7A64308}"/>
    <hyperlink ref="A232" r:id="rId184" display="https://www.aidedd.org/dnd/monstres.php?vf=drider" xr:uid="{EE370A39-AF00-49DE-85AF-B7512F8F4CF7}"/>
    <hyperlink ref="A233" r:id="rId185" display="https://www.aidedd.org/dnd/monstres.php?vf=drow" xr:uid="{A1550795-1183-4568-814B-5A7E6D1B8417}"/>
    <hyperlink ref="A235" r:id="rId186" display="https://www.aidedd.org/dnd/monstres.php?vf=drow-capitaine-de-maison" xr:uid="{0BB168DC-F001-4CE8-B5E3-5EA832A80F45}"/>
    <hyperlink ref="A237" r:id="rId187" display="https://www.aidedd.org/dnd/monstres.php?vf=drow-guerrier-d-elite" xr:uid="{27F5CF8A-ED29-4A38-AD35-2B8EBA32F744}"/>
    <hyperlink ref="A238" r:id="rId188" display="https://www.aidedd.org/dnd/monstres.php?vf=drow-inquisiteur" xr:uid="{53A9679B-240B-4039-A4AF-731B4FBDB4AA}"/>
    <hyperlink ref="A239" r:id="rId189" display="https://www.aidedd.org/dnd/monstres.php?vf=drow-mage" xr:uid="{C39C53D7-BEDB-4056-8A02-D87CFD9A1C03}"/>
    <hyperlink ref="A242" r:id="rId190" display="https://www.aidedd.org/dnd/monstres.php?vf=drow-pretresse-de-lolth" xr:uid="{A4646CF4-0233-4F9A-B790-9744494F7DA4}"/>
    <hyperlink ref="A243" r:id="rId191" display="https://www.aidedd.org/dnd/monstres.php?vf=druide" xr:uid="{D24BF804-B820-4B9A-92EC-61052612699A}"/>
    <hyperlink ref="A244" r:id="rId192" display="https://www.aidedd.org/dnd/monstres.php?vf=dryade" xr:uid="{4BD5D180-99F7-4248-AA01-09B5FF0E2822}"/>
    <hyperlink ref="A245" r:id="rId193" display="https://www.aidedd.org/dnd/monstres.php?vf=duergar" xr:uid="{96762184-2CCC-4BC5-9E96-F99B30FB1BFB}"/>
    <hyperlink ref="A247" r:id="rId194" display="https://www.aidedd.org/dnd/monstres.php?vf=duergar-garde-de-pierre" xr:uid="{37DFFEBC-986F-42EC-87DF-3E107241C8D3}"/>
    <hyperlink ref="A251" r:id="rId195" display="https://www.aidedd.org/dnd/monstres.php?vf=duergar-seigneur-de-guerre" xr:uid="{8F908AAB-87D9-41C6-8AFA-99C52C8871D2}"/>
    <hyperlink ref="A253" r:id="rId196" display="https://www.aidedd.org/dnd/monstres.php?vf=duodrone" xr:uid="{A8EB18C2-2AD1-46CF-8552-F9B584645FC1}"/>
    <hyperlink ref="A256" r:id="rId197" display="https://www.aidedd.org/dnd/monstres.php?vf=eclair-vivant" xr:uid="{C0C3D205-30BD-4E96-B77B-EDFD918A96C5}"/>
    <hyperlink ref="A257" r:id="rId198" display="https://www.aidedd.org/dnd/monstres.php?vf=eclaireur" xr:uid="{22E5E944-3C85-4A07-83B7-AFC01036B91C}"/>
    <hyperlink ref="A258" r:id="rId199" display="https://www.aidedd.org/dnd/monstres.php?vf=efrit" xr:uid="{4DF2E774-135C-452A-B23F-B9F5C8680E15}"/>
    <hyperlink ref="A259" r:id="rId200" display="https://www.aidedd.org/dnd/monstres.php?vf=eidolon" xr:uid="{1DEC356D-7612-49D9-85D6-B0BFE3F51F88}"/>
    <hyperlink ref="A264" r:id="rId201" display="https://www.aidedd.org/dnd/monstres.php?vf=elan" xr:uid="{A3FAAB77-AD4D-42A6-BDB9-FE388181A381}"/>
    <hyperlink ref="A265" r:id="rId202" display="https://www.aidedd.org/dnd/monstres.php?vf=elan-geant" xr:uid="{1666196A-86AA-43EA-BD39-38839A433B56}"/>
    <hyperlink ref="A266" r:id="rId203" display="https://www.aidedd.org/dnd/monstres.php?vf=elementaire-de-l-air" xr:uid="{DC67C2DA-23B5-4A3B-A44D-6315195DFFD3}"/>
    <hyperlink ref="A268" r:id="rId204" display="https://www.aidedd.org/dnd/monstres.php?vf=elementaire-de-l-eau" xr:uid="{12322134-5562-4DCD-B944-229755946345}"/>
    <hyperlink ref="A270" r:id="rId205" display="https://www.aidedd.org/dnd/monstres.php?vf=elementaire-de-la-terre" xr:uid="{2C62C389-F928-45CD-BC9E-129E9832D315}"/>
    <hyperlink ref="A272" r:id="rId206" display="https://www.aidedd.org/dnd/monstres.php?vf=elementaire-du-feu" xr:uid="{69E3DDC0-4CDA-45E2-8C38-1A84CD19D003}"/>
    <hyperlink ref="A274" r:id="rId207" display="https://www.aidedd.org/dnd/monstres.php?vf=elephant" xr:uid="{815F05F2-669B-4235-B918-2D77ADAF1734}"/>
    <hyperlink ref="A275" r:id="rId208" display="https://www.aidedd.org/dnd/monstres.php?vf=elric" xr:uid="{458ECEEB-B462-4FAE-8B1D-2001E1D2ECFA}"/>
    <hyperlink ref="A276" r:id="rId209" display="https://www.aidedd.org/dnd/monstres.php?vf=empyreen" xr:uid="{AE24F1A0-8891-4CBD-986C-08122027B71E}"/>
    <hyperlink ref="A277" r:id="rId210" display="https://www.aidedd.org/dnd/monstres.php?vf=enchanteur" xr:uid="{2EBAD833-C744-4552-AF0E-3E06448DD24D}"/>
    <hyperlink ref="A278" r:id="rId211" display="https://www.aidedd.org/dnd/monstres.php?vf=enlaceur" xr:uid="{11942BDC-92FD-4176-A673-154660BE6D81}"/>
    <hyperlink ref="A279" r:id="rId212" display="https://www.aidedd.org/dnd/monstres.php?vf=epaulard" xr:uid="{97163B4F-F5A4-4131-97EA-41DB68AFC0F2}"/>
    <hyperlink ref="A280" r:id="rId213" display="https://www.aidedd.org/dnd/monstres.php?vf=epee-volante" xr:uid="{AE2CC7A8-9F28-4621-8A15-7A2A74998E88}"/>
    <hyperlink ref="A281" r:id="rId214" display="https://www.aidedd.org/dnd/monstres.php?vf=epineux" xr:uid="{C562172D-970A-4B13-8452-E8E2557A24E2}"/>
    <hyperlink ref="A282" r:id="rId215" display="https://www.aidedd.org/dnd/monstres.php?vf=epouvantail" xr:uid="{9BFD660C-1A16-4331-B152-562A959B5E2D}"/>
    <hyperlink ref="A283" r:id="rId216" display="https://www.aidedd.org/dnd/monstres.php?vf=erinye" xr:uid="{94290F14-0056-4A95-97C2-1B84AD0B86BF}"/>
    <hyperlink ref="A285" r:id="rId217" display="https://www.aidedd.org/dnd/monstres.php?vf=espion" xr:uid="{6115800D-EAAC-4669-9E95-C588EBEFA682}"/>
    <hyperlink ref="A286" r:id="rId218" display="https://www.aidedd.org/dnd/monstres.php?vf=esprit-follet" xr:uid="{51D8361E-BD30-4E6C-BA5C-066EFD6BA2E9}"/>
    <hyperlink ref="A288" r:id="rId219" display="https://www.aidedd.org/dnd/monstres.php?vf=ettercap" xr:uid="{2C36D4C9-F636-4A3F-8829-A4C6751D2A69}"/>
    <hyperlink ref="A289" r:id="rId220" display="https://www.aidedd.org/dnd/monstres.php?vf=ettin" xr:uid="{E71E19DF-47BA-45DA-88DE-A34642781467}"/>
    <hyperlink ref="A290" r:id="rId221" display="https://www.aidedd.org/dnd/monstres.php?vf=evocateur" xr:uid="{EC6F72BA-5DAD-4CB3-B613-8BD5893AC69F}"/>
    <hyperlink ref="A291" r:id="rId222" display="https://www.aidedd.org/dnd/monstres.php?vf=expert-niv-1" xr:uid="{B8C7A908-8A4F-4820-A6C2-031FC17F0F4D}"/>
    <hyperlink ref="A292" r:id="rId223" display="https://www.aidedd.org/dnd/monstres.php?vf=expert-niv-2" xr:uid="{B3D5FE6F-B6B5-419A-89F8-74803B00E6F6}"/>
    <hyperlink ref="A293" r:id="rId224" display="https://www.aidedd.org/dnd/monstres.php?vf=expert-niv-3" xr:uid="{C9BF9730-C74A-49ED-B723-CED855FEFDC4}"/>
    <hyperlink ref="A294" r:id="rId225" display="https://www.aidedd.org/dnd/monstres.php?vf=expert-niv-4" xr:uid="{B14D8924-4DFE-47BB-BCB9-9AA50D13D3AB}"/>
    <hyperlink ref="A295" r:id="rId226" display="https://www.aidedd.org/dnd/monstres.php?vf=expert-niv-5" xr:uid="{13F4AF16-C61D-4E84-B916-5A2AD651BCA8}"/>
    <hyperlink ref="A296" r:id="rId227" display="https://www.aidedd.org/dnd/monstres.php?vf=expert-niv-6" xr:uid="{052A6AEE-98DB-402F-B9BA-FA118F6876D9}"/>
    <hyperlink ref="A297" r:id="rId228" display="https://www.aidedd.org/dnd/monstres.php?vf=expert-en-arts-martiaux" xr:uid="{C4356D44-88E7-43AA-AFAE-D78BB2F35CD0}"/>
    <hyperlink ref="A298" r:id="rId229" display="https://www.aidedd.org/dnd/monstres.php?vf=fanatique" xr:uid="{212CDBD0-D4A9-4988-9B9A-0E5E38B2288F}"/>
    <hyperlink ref="A299" r:id="rId230" display="https://www.aidedd.org/dnd/monstres.php?vf=fantome" xr:uid="{27BA2760-FC67-418D-9550-10F8C2DC458E}"/>
    <hyperlink ref="A300" r:id="rId231" display="https://www.aidedd.org/dnd/monstres.php?vf=faucheur-de-bhaal" xr:uid="{08BD5AC3-7C87-4B97-870B-F74DEB0662A0}"/>
    <hyperlink ref="A301" r:id="rId232" display="https://www.aidedd.org/dnd/monstres.php?vf=faucon" xr:uid="{3560031B-FAFB-4B59-A7C3-5F2EE61C28A5}"/>
    <hyperlink ref="A302" r:id="rId233" display="https://www.aidedd.org/dnd/monstres.php?vf=faucon-de-sang" xr:uid="{D7E38690-5A3A-4043-A376-8EF503D8F72F}"/>
    <hyperlink ref="A303" r:id="rId234" display="https://www.aidedd.org/dnd/monstres.php?vf=faucon-du-valenar" xr:uid="{430AEB58-0041-4CF4-A917-10367D88AAA2}"/>
    <hyperlink ref="A305" r:id="rId235" display="https://www.aidedd.org/dnd/monstres.php?vf=feu-follet" xr:uid="{217E81C8-F0F0-447E-B1FE-137FD793ABB7}"/>
    <hyperlink ref="A306" r:id="rId236" display="https://www.aidedd.org/dnd/monstres.php?vf=flagelleur-des-cranes-de-myrkul" xr:uid="{0F06C117-23DA-4F22-8498-74FAA4062D6C}"/>
    <hyperlink ref="A307" r:id="rId237" display="https://www.aidedd.org/dnd/monstres.php?vf=flagelleur-mental" xr:uid="{540D02BF-1A53-47EC-9883-5166E529E941}"/>
    <hyperlink ref="A309" r:id="rId238" display="https://www.aidedd.org/dnd/monstres.php?vf=flind" xr:uid="{EEDFAC8A-3AB1-4830-ACCE-57F9FC66837F}"/>
    <hyperlink ref="A310" r:id="rId239" display="https://www.aidedd.org/dnd/monstres.php?vf=flumph" xr:uid="{215167DC-C982-4DA2-AB47-5758F96A0903}"/>
    <hyperlink ref="A311" r:id="rId240" display="https://www.aidedd.org/dnd/monstres.php?vf=fomorien" xr:uid="{8CCEBB9D-08DD-48FC-A2EF-35388449E621}"/>
    <hyperlink ref="A314" r:id="rId241" display="https://www.aidedd.org/dnd/monstres.php?vf=forgelier-titan" xr:uid="{D9AFDF20-2A3E-4448-8290-A5D7F0E0E541}"/>
    <hyperlink ref="A316" r:id="rId242" display="https://www.aidedd.org/dnd/monstres.php?vf=froghemoth" xr:uid="{0233417F-9922-4CD8-A0BE-A47DD2720807}"/>
    <hyperlink ref="A319" r:id="rId243" display="https://www.aidedd.org/dnd/monstres.php?vf=galeb-duhr" xr:uid="{3EC318F8-EF7B-44D5-AF64-A057B02C3D63}"/>
    <hyperlink ref="A320" r:id="rId244" display="https://www.aidedd.org/dnd/monstres.php?vf=gantelet-noir-de-baine" xr:uid="{E9A57A4D-870A-4D4F-8C8E-C4A7DB438A1E}"/>
    <hyperlink ref="A321" r:id="rId245" display="https://www.aidedd.org/dnd/monstres.php?vf=garde" xr:uid="{65FC0B34-EB7C-4E74-9934-3AB807E879CE}"/>
    <hyperlink ref="A322" r:id="rId246" display="https://www.aidedd.org/dnd/monstres.php?vf=gardien-anime" xr:uid="{F901021D-75FE-4660-A94C-4B24AE7B6893}"/>
    <hyperlink ref="A323" r:id="rId247" display="https://www.aidedd.org/dnd/monstres.php?vf=gargouille" xr:uid="{6EE4290D-83B9-4A9B-8998-9773A66099ED}"/>
    <hyperlink ref="A324" r:id="rId248" display="https://www.aidedd.org/dnd/monstres.php?vf=gauth" xr:uid="{8D22D0F7-BBD1-4E81-9805-BEC4F2774F8D}"/>
    <hyperlink ref="A326" r:id="rId249" display="https://www.aidedd.org/dnd/monstres.php?vf=geant-des-collines" xr:uid="{BE2343D5-6BEB-48BD-9444-18087165750A}"/>
    <hyperlink ref="A327" r:id="rId250" display="https://www.aidedd.org/dnd/monstres.php?vf=geant-des-collines-maudit" xr:uid="{DFA72E12-9065-4C06-B50C-2F822A9D5F3F}"/>
    <hyperlink ref="A328" r:id="rId251" display="https://www.aidedd.org/dnd/monstres.php?vf=geant-des-nuages" xr:uid="{4114D547-8670-41DF-B410-EB2365F479AC}"/>
    <hyperlink ref="A330" r:id="rId252" display="https://www.aidedd.org/dnd/monstres.php?vf=geant-des-pierres" xr:uid="{EC069A66-A944-46E2-8DB9-BAE9E047A9C1}"/>
    <hyperlink ref="A331" r:id="rId253" display="https://www.aidedd.org/dnd/monstres.php?vf=geant-des-pierres-marchereve" xr:uid="{3CC0271F-BAB5-4197-8F64-A00A5AC10F9D}"/>
    <hyperlink ref="A332" r:id="rId254" display="https://www.aidedd.org/dnd/monstres.php?vf=geant-des-tempetes" xr:uid="{C0C3B7A4-559C-4515-81D4-CC92BF7A2259}"/>
    <hyperlink ref="A334" r:id="rId255" display="https://www.aidedd.org/dnd/monstres.php?vf=geant-du-feu" xr:uid="{2E49451B-BB69-4959-8C1A-F9E2EAB81A74}"/>
    <hyperlink ref="A336" r:id="rId256" display="https://www.aidedd.org/dnd/monstres.php?vf=geant-du-givre" xr:uid="{DF16C370-6332-4A59-86A9-770D682E385F}"/>
    <hyperlink ref="A339" r:id="rId257" display="https://www.aidedd.org/dnd/monstres.php?vf=gelee-ocre" xr:uid="{67A3D846-9474-47EC-AAA1-DC205B5844C2}"/>
    <hyperlink ref="A342" r:id="rId258" display="https://www.aidedd.org/dnd/monstres.php?vf=girallon" xr:uid="{DAD02D38-03C3-42F3-831D-67DB34DFD455}"/>
    <hyperlink ref="A343" r:id="rId259" display="https://www.aidedd.org/dnd/monstres.php?vf=githyanki-chevalier" xr:uid="{EBEDBDDC-D243-422F-9128-833E1527208E}"/>
    <hyperlink ref="A346" r:id="rId260" display="https://www.aidedd.org/dnd/monstres.php?vf=githyanki-guerrier" xr:uid="{332CBE6A-3161-428A-ABE6-AF825E11A41A}"/>
    <hyperlink ref="A350" r:id="rId261" display="https://www.aidedd.org/dnd/monstres.php?vf=githzerai-moine" xr:uid="{B236BD1C-AD47-4F79-A48C-9ABEAA49495D}"/>
    <hyperlink ref="A351" r:id="rId262" display="https://www.aidedd.org/dnd/monstres.php?vf=githzerai-zerth" xr:uid="{3CF582B8-25AA-4777-A1FF-FC8F0F9735B6}"/>
    <hyperlink ref="A352" r:id="rId263" display="https://www.aidedd.org/dnd/monstres.php?vf=glabrezu" xr:uid="{31E71B70-270A-44DA-8579-92D26E4D5F1B}"/>
    <hyperlink ref="A353" r:id="rId264" display="https://www.aidedd.org/dnd/monstres.php?vf=gladiateur" xr:uid="{9F3EED02-7C19-44BE-8222-888CFDB9D1E1}"/>
    <hyperlink ref="A354" r:id="rId265" display="https://www.aidedd.org/dnd/monstres.php?vf=gnoll" xr:uid="{6084A632-5392-407E-AC6B-C015CADC8EF8}"/>
    <hyperlink ref="A355" r:id="rId266" display="https://www.aidedd.org/dnd/monstres.php?vf=gnoll-chasseur" xr:uid="{DE957CD7-25C8-4FC7-A3F3-76D38B01048C}"/>
    <hyperlink ref="A356" r:id="rId267" display="https://www.aidedd.org/dnd/monstres.php?vf=gnoll-croc-de-yeenoghu" xr:uid="{7B47D132-C64D-46B7-AC7E-32AD23BE1AB4}"/>
    <hyperlink ref="A359" r:id="rId268" display="https://www.aidedd.org/dnd/monstres.php?vf=gnoll-seigneur-de-meute" xr:uid="{C032A450-F23A-4EA9-B96D-5EE32B07545B}"/>
    <hyperlink ref="A360" r:id="rId269" display="https://www.aidedd.org/dnd/monstres.php?vf=gnome-des-profondeurs-svirfnebelin" xr:uid="{51C3083B-EC78-486D-9CE9-03AA813E0B0E}"/>
    <hyperlink ref="A361" r:id="rId270" display="https://www.aidedd.org/dnd/monstres.php?vf=gobelin" xr:uid="{783DEDCB-9E2B-467E-B863-EF715D3BE48C}"/>
    <hyperlink ref="A362" r:id="rId271" display="https://www.aidedd.org/dnd/monstres.php?vf=gobelin-chef" xr:uid="{DF374859-D8E5-4A3D-8A9E-842F73210A54}"/>
    <hyperlink ref="A363" r:id="rId272" display="https://www.aidedd.org/dnd/monstres.php?vf=gobelours" xr:uid="{66B0AE21-E2EA-4007-BDD8-7D4259F4AA90}"/>
    <hyperlink ref="A364" r:id="rId273" display="https://www.aidedd.org/dnd/monstres.php?vf=gobelours-chef" xr:uid="{B80C8352-0E25-4E0F-A2B4-777CC6B8D7E6}"/>
    <hyperlink ref="A365" r:id="rId274" display="https://www.aidedd.org/dnd/monstres.php?vf=golem-d-argile" xr:uid="{0B440ECF-391B-4DAB-B17A-1BC86E3C53EC}"/>
    <hyperlink ref="A366" r:id="rId275" display="https://www.aidedd.org/dnd/monstres.php?vf=golem-de-bois" xr:uid="{4A5EA01B-406F-4284-9CB1-341C9F35EE9C}"/>
    <hyperlink ref="A367" r:id="rId276" display="https://www.aidedd.org/dnd/monstres.php?vf=golem-de-bronze" xr:uid="{8081B775-9484-454F-B98E-082B2FEE839C}"/>
    <hyperlink ref="A368" r:id="rId277" display="https://www.aidedd.org/dnd/monstres.php?vf=golem-de-chair" xr:uid="{FC0CC519-F232-44BD-A71F-9761B5DD73BC}"/>
    <hyperlink ref="A369" r:id="rId278" display="https://www.aidedd.org/dnd/monstres.php?vf=golem-de-fer" xr:uid="{374E2802-AB1F-4383-96BE-18A67E81F9C8}"/>
    <hyperlink ref="A370" r:id="rId279" display="https://www.aidedd.org/dnd/monstres.php?vf=golem-de-glace" xr:uid="{55DDAC4F-CACF-474F-B287-F3116EFC3FD7}"/>
    <hyperlink ref="A371" r:id="rId280" display="https://www.aidedd.org/dnd/monstres.php?vf=golem-de-pierre" xr:uid="{057CDD3E-6226-4740-94E1-A663E2357E51}"/>
    <hyperlink ref="A372" r:id="rId281" display="https://www.aidedd.org/dnd/monstres.php?vf=gorgone" xr:uid="{A2BDD4CE-5DA1-44EC-89C4-7106B3959313}"/>
    <hyperlink ref="A373" r:id="rId282" display="https://www.aidedd.org/dnd/monstres.php?vf=goristro" xr:uid="{678CABB7-F187-4C71-8E5E-C8F9DAE78BCF}"/>
    <hyperlink ref="A375" r:id="rId283" display="https://www.aidedd.org/dnd/monstres.php?vf=goule" xr:uid="{522802BF-02F2-452C-9CD9-E262267B280A}"/>
    <hyperlink ref="A376" r:id="rId284" display="https://www.aidedd.org/dnd/monstres.php?vf=grand-singe" xr:uid="{9125CE15-6247-47DE-8A56-080CC0897C6B}"/>
    <hyperlink ref="A378" r:id="rId285" display="https://www.aidedd.org/dnd/monstres.php?vf=grell" xr:uid="{F1177446-8611-48A9-970C-C3A258371C06}"/>
    <hyperlink ref="A379" r:id="rId286" display="https://www.aidedd.org/dnd/monstres.php?vf=grenouille" xr:uid="{25D7C0AC-46B2-4934-83C8-EFA991EE0A6D}"/>
    <hyperlink ref="A380" r:id="rId287" display="https://www.aidedd.org/dnd/monstres.php?vf=grenouille-geante" xr:uid="{0E091CC9-FB10-4541-925D-C0EA9A558F74}"/>
    <hyperlink ref="A381" r:id="rId288" display="https://www.aidedd.org/dnd/monstres.php?vf=grick" xr:uid="{DF476CA2-0FF1-4874-9801-FF25FC8B915A}"/>
    <hyperlink ref="A382" r:id="rId289" display="https://www.aidedd.org/dnd/monstres.php?vf=grick-dominant" xr:uid="{024DC3C1-27E6-4F2C-A21A-F010FB21F0D8}"/>
    <hyperlink ref="A383" r:id="rId290" display="https://www.aidedd.org/dnd/monstres.php?vf=griffe-rampante" xr:uid="{79A2F13E-BFC6-4B46-AF64-99F95054D9C0}"/>
    <hyperlink ref="A385" r:id="rId291" display="https://www.aidedd.org/dnd/monstres.php?vf=griffon" xr:uid="{F32F9566-435E-4A38-A48D-F09A9A78C9EB}"/>
    <hyperlink ref="A386" r:id="rId292" display="https://www.aidedd.org/dnd/monstres.php?vf=grung" xr:uid="{F5796892-6102-45FE-8FA0-85540DF2AA0C}"/>
    <hyperlink ref="A389" r:id="rId293" display="https://www.aidedd.org/dnd/monstres.php?vf=guenaude-annis" xr:uid="{019590EB-631A-4A32-9EE9-95397C3C5923}"/>
    <hyperlink ref="A390" r:id="rId294" display="https://www.aidedd.org/dnd/monstres.php?vf=guenaude-aquatique" xr:uid="{C29F333F-FC6B-4B18-B5BB-619B630C2043}"/>
    <hyperlink ref="A392" r:id="rId295" display="https://www.aidedd.org/dnd/monstres.php?vf=guenaude-nocturne" xr:uid="{A8003D0F-05BB-4603-BBF1-6C8405899AC2}"/>
    <hyperlink ref="A393" r:id="rId296" display="https://www.aidedd.org/dnd/monstres.php?vf=guenaude-verte" xr:uid="{E92DB1F2-9ED2-467F-992B-348416FFFFC3}"/>
    <hyperlink ref="A395" r:id="rId297" display="https://www.aidedd.org/dnd/monstres.php?vf=guepe-geante" xr:uid="{CCE20D20-EDFE-4CB9-A2BB-B783E57C80AA}"/>
    <hyperlink ref="A397" r:id="rId298" display="https://www.aidedd.org/dnd/monstres.php?vf=guerrier-momifie" xr:uid="{596206C3-3772-4064-9159-4F4C19CD8A05}"/>
    <hyperlink ref="A398" r:id="rId299" display="https://www.aidedd.org/dnd/monstres.php?vf=guerrier-tribal" xr:uid="{D6A33BE5-23F8-4CDC-B01B-5B923345D3E8}"/>
    <hyperlink ref="A399" r:id="rId300" display="https://www.aidedd.org/dnd/monstres.php?vf=gynosphinx" xr:uid="{7DBAE433-9D4B-4B12-9ABD-8ED7F03A1C38}"/>
    <hyperlink ref="A401" r:id="rId301" display="https://www.aidedd.org/dnd/monstres.php?vf=harpie" xr:uid="{C52C524A-EFAF-4DE1-8D19-B0234B51206D}"/>
    <hyperlink ref="A402" r:id="rId302" display="https://www.aidedd.org/dnd/monstres.php?vf=hezrou" xr:uid="{C00ECB49-06EF-43CF-83F4-74BEA76012C1}"/>
    <hyperlink ref="A403" r:id="rId303" display="https://www.aidedd.org/dnd/monstres.php?vf=hippocampe" xr:uid="{6D7E7574-ED92-4C42-B0D4-491D1A4CF64D}"/>
    <hyperlink ref="A404" r:id="rId304" display="https://www.aidedd.org/dnd/monstres.php?vf=hippocampe-geant" xr:uid="{095A76D3-45DC-4A13-B2AB-81E468BD6DDE}"/>
    <hyperlink ref="A405" r:id="rId305" display="https://www.aidedd.org/dnd/monstres.php?vf=hippogriffe" xr:uid="{1E06AEBC-6D75-4E32-AB8A-AF9AAD6797AB}"/>
    <hyperlink ref="A406" r:id="rId306" display="https://www.aidedd.org/dnd/monstres.php?vf=hobgobelin" xr:uid="{EC2B2BEF-D65D-4DAA-B95A-A306CC3CA4BF}"/>
    <hyperlink ref="A407" r:id="rId307" display="https://www.aidedd.org/dnd/monstres.php?vf=hobgobelin-capitaine" xr:uid="{CB10C823-0359-4B20-BB18-885A60ADBD1D}"/>
    <hyperlink ref="A408" r:id="rId308" display="https://www.aidedd.org/dnd/monstres.php?vf=hobgobelin-ombre-de-fer" xr:uid="{327D768E-7078-4BBE-805C-758F3870880C}"/>
    <hyperlink ref="A410" r:id="rId309" display="https://www.aidedd.org/dnd/monstres.php?vf=hobgobelin-seigneur-de-guerre" xr:uid="{2CFA6FEC-DDC5-4E2E-884A-D120874E4562}"/>
    <hyperlink ref="A411" r:id="rId310" display="https://www.aidedd.org/dnd/monstres.php?vf=homme-lezard" xr:uid="{66104A63-988B-49A4-8720-BDB34DCD99B2}"/>
    <hyperlink ref="A412" r:id="rId311" display="https://www.aidedd.org/dnd/monstres.php?vf=homme-lezard-chaman" xr:uid="{CC04F7BE-6A5B-428A-B7B1-EAE38703A447}"/>
    <hyperlink ref="A413" r:id="rId312" display="https://www.aidedd.org/dnd/monstres.php?vf=homme-poisson" xr:uid="{D1093B75-D0DD-4580-ABB4-BD4BFC604CC6}"/>
    <hyperlink ref="A414" r:id="rId313" display="https://www.aidedd.org/dnd/monstres.php?vf=homoncule" xr:uid="{169B6F8D-994E-49B8-BAA1-A030CAFA63BB}"/>
    <hyperlink ref="A415" r:id="rId314" display="https://www.aidedd.org/dnd/monstres.php?vf=horreur-casquee" xr:uid="{9FE5F9F4-2FD2-481E-AC5F-761AABF66D7D}"/>
    <hyperlink ref="A417" r:id="rId315" display="https://www.aidedd.org/dnd/monstres.php?vf=horreur-crochue" xr:uid="{3691CB20-7B30-47B9-861B-D4DEA1F65146}"/>
    <hyperlink ref="A418" r:id="rId316" display="https://www.aidedd.org/dnd/monstres.php?vf=huldin" xr:uid="{F95FAB05-A37B-47B1-BA3E-1EE4E1111723}"/>
    <hyperlink ref="A421" r:id="rId317" display="https://www.aidedd.org/dnd/monstres.php?vf=hydre" xr:uid="{6629FB79-D23A-4762-844B-6C2754DDC173}"/>
    <hyperlink ref="A423" r:id="rId318" display="https://www.aidedd.org/dnd/monstres.php?vf=hyene" xr:uid="{AEC65E4D-96EC-44B5-B197-7862531D362F}"/>
    <hyperlink ref="A424" r:id="rId319" display="https://www.aidedd.org/dnd/monstres.php?vf=hyene-geante" xr:uid="{BF275062-EE5B-4C0A-91C2-6751FED7F780}"/>
    <hyperlink ref="A425" r:id="rId320" display="https://www.aidedd.org/dnd/monstres.php?vf=illusionniste" xr:uid="{C9A5AA0F-0123-4B91-A16F-AB1BEAB9F870}"/>
    <hyperlink ref="A427" r:id="rId321" display="https://www.aidedd.org/dnd/monstres.php?vf=invocateur" xr:uid="{CE4C0489-8E26-4B51-AEDE-D16697CB38D4}"/>
    <hyperlink ref="A431" r:id="rId322" display="https://www.aidedd.org/dnd/monstres.php?vf=kenku" xr:uid="{895E4E31-C694-448C-A53B-748B4B64E8F8}"/>
    <hyperlink ref="A432" r:id="rId323" display="https://www.aidedd.org/dnd/monstres.php?vf=ki-rin" xr:uid="{4455CB16-F000-4D6C-BEF4-FB9A923C8662}"/>
    <hyperlink ref="A433" r:id="rId324" display="https://www.aidedd.org/dnd/monstres.php?vf=kobold" xr:uid="{2F389807-442C-47FC-975F-9AD68F9B6F41}"/>
    <hyperlink ref="A434" r:id="rId325" display="https://www.aidedd.org/dnd/monstres.php?vf=kobold-aile" xr:uid="{DFAEA075-2144-4E97-B945-FAE4FE7A95F1}"/>
    <hyperlink ref="A437" r:id="rId326" display="https://www.aidedd.org/dnd/monstres.php?vf=kobold-inventeur" xr:uid="{EB8BCDCB-36AA-4F05-8BBA-060FF9AA6280}"/>
    <hyperlink ref="A439" r:id="rId327" display="https://www.aidedd.org/dnd/monstres.php?vf=kraken" xr:uid="{456BD031-B424-42BD-A95F-080DD4753B9E}"/>
    <hyperlink ref="A443" r:id="rId328" display="https://www.aidedd.org/dnd/monstres.php?vf=kuo-toa" xr:uid="{81D21EC3-EC0B-404B-AB5C-90B705CE1ACA}"/>
    <hyperlink ref="A444" r:id="rId329" display="https://www.aidedd.org/dnd/monstres.php?vf=kuo-toa-archipretre" xr:uid="{7DB49A4E-BC8D-4E07-8ABD-917214CFFF64}"/>
    <hyperlink ref="A445" r:id="rId330" display="https://www.aidedd.org/dnd/monstres.php?vf=kuo-toa-fouet" xr:uid="{4522E1C2-27DC-4A18-BEA0-5580FBE1B03C}"/>
    <hyperlink ref="A451" r:id="rId331" display="https://www.aidedd.org/dnd/monstres.php?vf=laeral-silverhand" xr:uid="{74253631-7C76-4B8C-A57B-C3F7FF2724A3}"/>
    <hyperlink ref="A452" r:id="rId332" display="https://www.aidedd.org/dnd/monstres.php?vf=lame-de-nuit" xr:uid="{5551D9ED-AE37-4ECD-8BFA-0A45798778A4}"/>
    <hyperlink ref="A455" r:id="rId333" display="https://www.aidedd.org/dnd/monstres.php?vf=lamie" xr:uid="{BEC4A338-92C0-4484-9275-81542B2FC259}"/>
    <hyperlink ref="A456" r:id="rId334" display="https://www.aidedd.org/dnd/monstres.php?vf=lanceur-de-sorts-guerisseur-niv-1" xr:uid="{2CD947F3-126A-40D3-B2B3-7422F739428B}"/>
    <hyperlink ref="A457" r:id="rId335" display="https://www.aidedd.org/dnd/monstres.php?vf=lanceur-de-sorts-guerisseur-niv-2" xr:uid="{AD18BF90-CAD2-45DA-8274-3BE64C6B9033}"/>
    <hyperlink ref="A458" r:id="rId336" display="https://www.aidedd.org/dnd/monstres.php?vf=lanceur-de-sorts-guerisseur-niv-3" xr:uid="{4794A3A1-D17C-45CB-9D7F-540FE1A322F0}"/>
    <hyperlink ref="A459" r:id="rId337" display="https://www.aidedd.org/dnd/monstres.php?vf=lanceur-de-sorts-guerisseur-niv-4" xr:uid="{CA2C2F38-7202-4E7B-8B69-686971C33C29}"/>
    <hyperlink ref="A460" r:id="rId338" display="https://www.aidedd.org/dnd/monstres.php?vf=lanceur-de-sorts-guerisseur-niv-5" xr:uid="{55F45EBB-1436-4509-A6FC-6A674001E227}"/>
    <hyperlink ref="A461" r:id="rId339" display="https://www.aidedd.org/dnd/monstres.php?vf=lanceur-de-sorts-guerisseur-niv-6" xr:uid="{62BD3E82-797B-4673-A051-4D55C74C92D3}"/>
    <hyperlink ref="A462" r:id="rId340" display="https://www.aidedd.org/dnd/monstres.php?vf=lanceur-de-sorts-mage-niv-1" xr:uid="{12784369-050D-413A-AE46-32C9E677C0FC}"/>
    <hyperlink ref="A463" r:id="rId341" display="https://www.aidedd.org/dnd/monstres.php?vf=lanceur-de-sorts-mage-niv-2" xr:uid="{0F6FC706-5ECA-4B15-A6D6-60200FB8C22A}"/>
    <hyperlink ref="A464" r:id="rId342" display="https://www.aidedd.org/dnd/monstres.php?vf=lanceur-de-sorts-mage-niv-3" xr:uid="{B79F55BE-335A-4511-8408-3CE001ECA8CD}"/>
    <hyperlink ref="A465" r:id="rId343" display="https://www.aidedd.org/dnd/monstres.php?vf=lanceur-de-sorts-mage-niv-4" xr:uid="{D38DC61D-CBFD-4F6C-A447-35DC3FF454F7}"/>
    <hyperlink ref="A466" r:id="rId344" display="https://www.aidedd.org/dnd/monstres.php?vf=lanceur-de-sorts-mage-niv-5" xr:uid="{285BDCAB-6642-449A-BD78-89065ED0E9DA}"/>
    <hyperlink ref="A467" r:id="rId345" display="https://www.aidedd.org/dnd/monstres.php?vf=lanceur-de-sorts-mage-niv-6" xr:uid="{718876BA-ABCB-4ABD-81E6-9EFC4186ACFB}"/>
    <hyperlink ref="A469" r:id="rId346" display="https://www.aidedd.org/dnd/monstres.php?vf=lekhet" xr:uid="{3061B42D-AEFF-4060-A886-45FA6DE9E3E4}"/>
    <hyperlink ref="A470" r:id="rId347" display="https://www.aidedd.org/dnd/monstres.php?vf=lemure" xr:uid="{6AF42C11-5D05-4F1D-9497-F328EAE65F01}"/>
    <hyperlink ref="A471" r:id="rId348" display="https://www.aidedd.org/dnd/monstres.php?vf=leucrotta" xr:uid="{B619E5D8-B270-4C13-9215-5B65EBE5FEC8}"/>
    <hyperlink ref="A473" r:id="rId349" display="https://www.aidedd.org/dnd/monstres.php?vf=lezard" xr:uid="{7D38DFFA-2A41-416C-A9CA-055A45D25F0E}"/>
    <hyperlink ref="A474" r:id="rId350" display="https://www.aidedd.org/dnd/monstres.php?vf=lezard-geant" xr:uid="{9BABD88D-2DFC-4AAC-986D-3074F6168264}"/>
    <hyperlink ref="A476" r:id="rId351" display="https://www.aidedd.org/dnd/monstres.php?vf=liche" xr:uid="{90B85014-D4DC-484F-BD77-D69898346A60}"/>
    <hyperlink ref="A477" r:id="rId352" display="https://www.aidedd.org/dnd/monstres.php?vf=licorne" xr:uid="{8B27D21E-AEDD-4D48-BF07-8C57D3310952}"/>
    <hyperlink ref="A478" r:id="rId353" display="https://www.aidedd.org/dnd/monstres.php?vf=lierre-infecte" xr:uid="{22F06744-F3DA-4248-BDBB-1F7409D64F8D}"/>
    <hyperlink ref="A480" r:id="rId354" display="https://www.aidedd.org/dnd/monstres.php?vf=lion" xr:uid="{ABCBEC23-05A4-4C89-84C3-B761CF77E315}"/>
    <hyperlink ref="A482" r:id="rId355" display="https://www.aidedd.org/dnd/monstres.php?vf=loup" xr:uid="{DBC4F8F4-0204-4DAF-96ED-E722CAB3DFF9}"/>
    <hyperlink ref="A483" r:id="rId356" display="https://www.aidedd.org/dnd/monstres.php?vf=loup-arctique" xr:uid="{B8257AF9-CDE6-4ECA-9DFB-C8FE1DA3E2A2}"/>
    <hyperlink ref="A484" r:id="rId357" display="https://www.aidedd.org/dnd/monstres.php?vf=loup-sanguinaire" xr:uid="{F3AC129F-3AB2-45B0-A893-6093D9C992CC}"/>
    <hyperlink ref="A485" r:id="rId358" display="https://www.aidedd.org/dnd/monstres.php?vf=loup-garou" xr:uid="{4FAAF5A6-15F5-4C9A-BF2B-87411764C737}"/>
    <hyperlink ref="A487" r:id="rId359" display="https://www.aidedd.org/dnd/monstres.php?vf=mage" xr:uid="{B595EA67-3926-4954-9E52-A15FCC096F9E}"/>
    <hyperlink ref="A488" r:id="rId360" display="https://www.aidedd.org/dnd/monstres.php?vf=magmatique" xr:uid="{3D3CE62F-649F-4512-90ED-22D141063988}"/>
    <hyperlink ref="A489" r:id="rId361" display="https://www.aidedd.org/dnd/monstres.php?vf=mains-brulantes-vivantes" xr:uid="{0DBD26E5-BFBF-4660-9E2B-88933DFF66EA}"/>
    <hyperlink ref="A490" r:id="rId362" display="https://www.aidedd.org/dnd/monstres.php?vf=maitre-des-ames" xr:uid="{A7A55922-3D27-45BB-8244-4A9A04CEEDEA}"/>
    <hyperlink ref="A491" r:id="rId363" display="https://www.aidedd.org/dnd/monstres.php?vf=maitre-voleur" xr:uid="{C17C1DF3-43FA-4F48-9A99-A015C8640401}"/>
    <hyperlink ref="A492" r:id="rId364" display="https://www.aidedd.org/dnd/monstres.php?vf=maldryn" xr:uid="{7E4D24D9-55EB-4818-A0F1-819B9C1ADCA4}"/>
    <hyperlink ref="A493" r:id="rId365" display="https://www.aidedd.org/dnd/monstres.php?vf=malfrat" xr:uid="{37AF88E5-37C5-4D00-A7CD-88C2474C6E55}"/>
    <hyperlink ref="A494" r:id="rId366" display="https://www.aidedd.org/dnd/monstres.php?vf=mammouth" xr:uid="{0BAAB176-FC45-4E73-B49F-8AC89F2AB64D}"/>
    <hyperlink ref="A495" r:id="rId367" display="https://www.aidedd.org/dnd/monstres.php?vf=mane" xr:uid="{368268D1-4001-4EB7-80CF-9B50D25201A4}"/>
    <hyperlink ref="A497" r:id="rId368" display="https://www.aidedd.org/dnd/monstres.php?vf=mante-obscure" xr:uid="{8D777C53-B01D-41A7-A222-EB78F766724C}"/>
    <hyperlink ref="A498" r:id="rId369" display="https://www.aidedd.org/dnd/monstres.php?vf=manteleur" xr:uid="{19C00C08-615C-4E48-B0F1-48ED6C4ADD8C}"/>
    <hyperlink ref="A499" r:id="rId370" display="https://www.aidedd.org/dnd/monstres.php?vf=manticore" xr:uid="{06FC9903-0B77-45CA-9693-1910A2388E04}"/>
    <hyperlink ref="A500" r:id="rId371" display="https://www.aidedd.org/dnd/monstres.php?vf=maride" xr:uid="{AFEB83CB-5EF5-43AC-913F-033E6275B134}"/>
    <hyperlink ref="A501" r:id="rId372" display="https://www.aidedd.org/dnd/monstres.php?vf=marilith" xr:uid="{9313A332-86B8-4F77-98BA-574B04EBA286}"/>
    <hyperlink ref="A503" r:id="rId373" display="https://www.aidedd.org/dnd/monstres.php?vf=mastodonte-des-ombres" xr:uid="{32FABE27-009B-43C4-8210-7ECBF0E68DA6}"/>
    <hyperlink ref="A506" r:id="rId374" display="https://www.aidedd.org/dnd/monstres.php?vf=meduse" xr:uid="{92631230-15F4-4E45-BA36-49D64AB09F9B}"/>
    <hyperlink ref="A507" r:id="rId375" display="https://www.aidedd.org/dnd/monstres.php?vf=mephite-de-boue" xr:uid="{EAA49994-C7C6-4373-9BCC-00439C6C36CD}"/>
    <hyperlink ref="A508" r:id="rId376" display="https://www.aidedd.org/dnd/monstres.php?vf=mephite-de-fumee" xr:uid="{24EB2506-4985-45B0-8F9E-004117B92BF7}"/>
    <hyperlink ref="A509" r:id="rId377" display="https://www.aidedd.org/dnd/monstres.php?vf=mephite-de-glace" xr:uid="{829D7FC7-D446-4F0B-A3CE-DA06D4B39C51}"/>
    <hyperlink ref="A510" r:id="rId378" display="https://www.aidedd.org/dnd/monstres.php?vf=mephite-de-magma" xr:uid="{33EF3E0D-3130-467A-A2FA-44F5BA6DD41C}"/>
    <hyperlink ref="A511" r:id="rId379" display="https://www.aidedd.org/dnd/monstres.php?vf=mephite-de-poussiere" xr:uid="{507F7DD4-D254-427A-8FB4-42BAF371B829}"/>
    <hyperlink ref="A512" r:id="rId380" display="https://www.aidedd.org/dnd/monstres.php?vf=mephite-de-vapeur" xr:uid="{6A84EE31-46B9-4C45-BE4C-2A5CD1CE4005}"/>
    <hyperlink ref="A513" r:id="rId381" display="https://www.aidedd.org/dnd/monstres.php?vf=mercenaire-de-bois-noir" xr:uid="{47918B36-F4CE-4C87-8123-BDD409AD021E}"/>
    <hyperlink ref="A516" r:id="rId382" display="https://www.aidedd.org/dnd/monstres.php?vf=merrow" xr:uid="{72C09262-9B8D-4267-AABA-895FCAE1157D}"/>
    <hyperlink ref="A518" r:id="rId383" display="https://www.aidedd.org/dnd/monstres.php?vf=messager-expeditif" xr:uid="{C63E3D1D-2553-44B5-8915-A0811D3A5E9C}"/>
    <hyperlink ref="A519" r:id="rId384" display="https://www.aidedd.org/dnd/monstres.php?vf=mez-arate" xr:uid="{B3B43E8D-4C42-4BDE-9F4A-C5416E33B6D2}"/>
    <hyperlink ref="A520" r:id="rId385" display="https://www.aidedd.org/dnd/monstres.php?vf=mezzoloth" xr:uid="{E8E5FC5F-4310-4790-A7E5-77E45003B841}"/>
    <hyperlink ref="A521" r:id="rId386" display="https://www.aidedd.org/dnd/monstres.php?vf=mille-pattes-geant" xr:uid="{566A526E-71F4-4CEB-AF79-D37773569E95}"/>
    <hyperlink ref="A522" r:id="rId387" display="https://www.aidedd.org/dnd/monstres.php?vf=mimique" xr:uid="{37729046-AFFB-4296-9202-C41CD3CB25A6}"/>
    <hyperlink ref="A523" r:id="rId388" display="https://www.aidedd.org/dnd/monstres.php?vf=minotaure" xr:uid="{1EF4FEB3-D75F-4A02-9A91-71B9A694E29C}"/>
    <hyperlink ref="A524" r:id="rId389" display="https://www.aidedd.org/dnd/monstres.php?vf=minotaure-squelette" xr:uid="{B89F725C-C708-42FA-85B3-2CF1706DEF4F}"/>
    <hyperlink ref="A525" r:id="rId390" display="https://www.aidedd.org/dnd/monstres.php?vf=moisissure-violette" xr:uid="{CA63D9C0-9B9E-41BA-B421-DDF56208A83B}"/>
    <hyperlink ref="A526" r:id="rId391" display="https://www.aidedd.org/dnd/monstres.php?vf=moloch" xr:uid="{84E2CB84-5B04-4A68-9435-8B77E807C337}"/>
    <hyperlink ref="A527" r:id="rId392" display="https://www.aidedd.org/dnd/monstres.php?vf=molosse" xr:uid="{7356F6D5-4972-4DD6-A568-6A5E62AF6052}"/>
    <hyperlink ref="A528" r:id="rId393" display="https://www.aidedd.org/dnd/monstres.php?vf=molosse-de-yeth" xr:uid="{22468D64-8AFE-4F78-AF98-F359DD7BD208}"/>
    <hyperlink ref="A530" r:id="rId394" display="https://www.aidedd.org/dnd/monstres.php?vf=molosse-du-valenar" xr:uid="{B4E41E40-E474-4EFB-BA99-34119C557448}"/>
    <hyperlink ref="A531" r:id="rId395" display="https://www.aidedd.org/dnd/monstres.php?vf=molosse-infernal" xr:uid="{4810B920-17FC-4A65-9B16-E5FE29D88484}"/>
    <hyperlink ref="A533" r:id="rId396" display="https://www.aidedd.org/dnd/monstres.php?vf=momie" xr:uid="{D695D1AF-A759-4126-88AF-EFB3B9A8F31C}"/>
    <hyperlink ref="A534" r:id="rId397" display="https://www.aidedd.org/dnd/monstres.php?vf=monodrone" xr:uid="{7780B51A-8AF0-4CE9-B56F-6A4B6112DB3C}"/>
    <hyperlink ref="A538" r:id="rId398" display="https://www.aidedd.org/dnd/monstres.php?vf=mule" xr:uid="{3C79FA5C-A7F0-4AF4-A682-615C9C89088F}"/>
    <hyperlink ref="A539" r:id="rId399" display="https://www.aidedd.org/dnd/monstres.php?vf=myconide-adulte" xr:uid="{0505144D-A5F7-4B20-8F70-D0A466456FBD}"/>
    <hyperlink ref="A540" r:id="rId400" display="https://www.aidedd.org/dnd/monstres.php?vf=myconide-jeune-pousse" xr:uid="{787D649A-E09D-48B9-86A6-E594CB6C775F}"/>
    <hyperlink ref="A541" r:id="rId401" display="https://www.aidedd.org/dnd/monstres.php?vf=myconide-souverain" xr:uid="{24A5EDBA-7B87-4E70-B7B0-26E44CD91774}"/>
    <hyperlink ref="A543" r:id="rId402" display="https://www.aidedd.org/dnd/monstres.php?vf=naga-corrupteur" xr:uid="{3BB3C0C2-7328-479F-8027-64A57C4B3229}"/>
    <hyperlink ref="A544" r:id="rId403" display="https://www.aidedd.org/dnd/monstres.php?vf=naga-gardien" xr:uid="{6B979A0A-9BF2-4C90-AD3C-DFB056C77DD8}"/>
    <hyperlink ref="A545" r:id="rId404" display="https://www.aidedd.org/dnd/monstres.php?vf=naga-osseux" xr:uid="{A5BC5DF9-7C9A-48DD-8755-51761FAAC79C}"/>
    <hyperlink ref="A547" r:id="rId405" display="https://www.aidedd.org/dnd/monstres.php?vf=nalfeshnie" xr:uid="{9CE0906F-CC1A-4DD5-8450-2C45D1E50377}"/>
    <hyperlink ref="A548" r:id="rId406" display="https://www.aidedd.org/dnd/monstres.php?vf=narzugon" xr:uid="{F6BB8585-45CE-4D4A-9685-0A593C832DA6}"/>
    <hyperlink ref="A549" r:id="rId407" display="https://www.aidedd.org/dnd/monstres.php?vf=necromant" xr:uid="{211E11D9-1983-43B2-BC72-C438D626E885}"/>
    <hyperlink ref="A550" r:id="rId408" display="https://www.aidedd.org/dnd/monstres.php?vf=necromite-of-myrkul" xr:uid="{C1106398-CF1F-489F-B601-94C63E52E823}"/>
    <hyperlink ref="A551" r:id="rId409" display="https://www.aidedd.org/dnd/monstres.php?vf=necrophage" xr:uid="{FA1E52CB-A7E7-496B-B28E-3F2C09AC6A67}"/>
    <hyperlink ref="A552" r:id="rId410" display="https://www.aidedd.org/dnd/monstres.php?vf=neogi" xr:uid="{588A1BC8-7598-4539-9CAB-FA3126C0F6DC}"/>
    <hyperlink ref="A555" r:id="rId411" display="https://www.aidedd.org/dnd/monstres.php?vf=neothelide" xr:uid="{424E689D-0EB0-4C73-9562-733DE80DC8EB}"/>
    <hyperlink ref="A557" r:id="rId412" display="https://www.aidedd.org/dnd/monstres.php?vf=nerissa" xr:uid="{4E4ACCF0-499C-4E2E-8610-E85A3F977780}"/>
    <hyperlink ref="A558" r:id="rId413" display="https://www.aidedd.org/dnd/monstres.php?vf=nilbog" xr:uid="{663860E9-B355-44DE-8390-E7217F5059E7}"/>
    <hyperlink ref="A559" r:id="rId414" display="https://www.aidedd.org/dnd/monstres.php?vf=noble" xr:uid="{89988C3B-B2A4-4AD2-AA87-068B37ED5B99}"/>
    <hyperlink ref="A560" r:id="rId415" display="https://www.aidedd.org/dnd/monstres.php?vf=nothic" xr:uid="{FC12EB9E-B716-4828-BE00-3426ED0FF3D1}"/>
    <hyperlink ref="A561" r:id="rId416" display="https://www.aidedd.org/dnd/monstres.php?vf=nuage-mortel-vivant" xr:uid="{13A5C508-6352-4ABD-AB4A-C86097A230A6}"/>
    <hyperlink ref="A562" r:id="rId417" display="https://www.aidedd.org/dnd/monstres.php?vf=nuee-d-insectes" xr:uid="{D8B3AAFF-4BDA-4785-A095-E17DAD3453D0}"/>
    <hyperlink ref="A563" r:id="rId418" display="https://www.aidedd.org/dnd/monstres.php?vf=nuee-de-chauves-souris" xr:uid="{4008692D-1199-4185-990E-1BA2E4DB0BC4}"/>
    <hyperlink ref="A564" r:id="rId419" display="https://www.aidedd.org/dnd/monstres.php?vf=nuee-de-corbeaux" xr:uid="{6BADF552-7F27-4C6D-86EC-9AD9F7DCEB4A}"/>
    <hyperlink ref="A565" r:id="rId420" display="https://www.aidedd.org/dnd/monstres.php?vf=nuee-de-gobelins-maudits" xr:uid="{3D6DB81B-84B0-4CB8-B0C8-A2E5BA75C4E2}"/>
    <hyperlink ref="A566" r:id="rId421" display="https://www.aidedd.org/dnd/monstres.php?vf=nuee-de-piranhas" xr:uid="{4E49E88A-F632-4109-83D7-AB94FB9ABE55}"/>
    <hyperlink ref="A567" r:id="rId422" display="https://www.aidedd.org/dnd/monstres.php?vf=nuee-de-rats" xr:uid="{DBBD588D-1771-4D2C-AC53-870B70437ABB}"/>
    <hyperlink ref="A569" r:id="rId423" display="https://www.aidedd.org/dnd/monstres.php?vf=nuee-de-serpents-venimeux" xr:uid="{7523121E-FD31-4517-A77E-DF33F31E3BF9}"/>
    <hyperlink ref="A570" r:id="rId424" display="https://www.aidedd.org/dnd/monstres.php?vf=nuee-de-vers-putrides" xr:uid="{457519B6-BE4D-45BA-A2C8-DD03E3ABEF9C}"/>
    <hyperlink ref="A572" r:id="rId425" display="https://www.aidedd.org/dnd/monstres.php?vf=nycaloth" xr:uid="{A8F9F8EB-1055-4FE3-BBC9-07FD8CC16D71}"/>
    <hyperlink ref="A576" r:id="rId426" display="https://www.aidedd.org/dnd/monstres.php?vf=ogre" xr:uid="{1D75CB3B-BA51-4438-84C9-9FF47E0B2F98}"/>
    <hyperlink ref="A577" r:id="rId427" display="https://www.aidedd.org/dnd/monstres.php?vf=ogre-zombi" xr:uid="{7FA9A23F-5BDE-4D39-A7BD-646C873386E2}"/>
    <hyperlink ref="A583" r:id="rId428" display="https://www.aidedd.org/dnd/monstres.php?vf=ombre" xr:uid="{77C2AFB8-4B81-4BC0-8BFF-B2C07908DC0D}"/>
    <hyperlink ref="A584" r:id="rId429" display="https://www.aidedd.org/dnd/monstres.php?vf=ombre-ancienne" xr:uid="{D2EE5ECA-B79C-4146-8C97-F5A6D1B42839}"/>
    <hyperlink ref="A585" r:id="rId430" display="https://www.aidedd.org/dnd/monstres.php?vf=ombre-venerable" xr:uid="{BB3F495E-796D-4BB4-BF26-CA5AAD68A9FD}"/>
    <hyperlink ref="A586" r:id="rId431" display="https://www.aidedd.org/dnd/monstres.php?vf=oni" xr:uid="{5AE9D807-A22A-47B7-B2E6-531983779EE1}"/>
    <hyperlink ref="A587" r:id="rId432" display="https://www.aidedd.org/dnd/monstres.php?vf=orcus" xr:uid="{0E742F17-7640-44E0-85E1-DF09F7B90800}"/>
    <hyperlink ref="A588" r:id="rId433" display="https://www.aidedd.org/dnd/monstres.php?vf=orog" xr:uid="{75411FB7-C079-41F9-9A1A-A1B5F650298F}"/>
    <hyperlink ref="A589" r:id="rId434" display="https://www.aidedd.org/dnd/monstres.php?vf=orque" xr:uid="{21C203EB-0D7F-43C9-8519-643154997CFE}"/>
    <hyperlink ref="A590" r:id="rId435" display="https://www.aidedd.org/dnd/monstres.php?vf=orque-chef-de-guerre" xr:uid="{91552360-AEBB-44A7-8ADF-1318588EE9C4}"/>
    <hyperlink ref="A595" r:id="rId436" display="https://www.aidedd.org/dnd/monstres.php?vf=orque-oeil-de-gruumsh" xr:uid="{DC95A378-1743-4076-8866-721416FCE4B5}"/>
    <hyperlink ref="A597" r:id="rId437" display="https://www.aidedd.org/dnd/monstres.php?vf=otyugh" xr:uid="{DD4CCC6E-124A-4C8A-BE71-DF7D3BCCE40D}"/>
    <hyperlink ref="A598" r:id="rId438" display="https://www.aidedd.org/dnd/monstres.php?vf=ours-brun" xr:uid="{9FBA49B2-1D47-4D01-8B5A-A2F6205EA23F}"/>
    <hyperlink ref="A599" r:id="rId439" display="https://www.aidedd.org/dnd/monstres.php?vf=ours-noir" xr:uid="{45504A01-6CC8-402A-9AC3-78B431DFD18F}"/>
    <hyperlink ref="A600" r:id="rId440" display="https://www.aidedd.org/dnd/monstres.php?vf=ours-polaire" xr:uid="{24842CA1-D4D4-4FA0-A610-A8E44148C2C1}"/>
    <hyperlink ref="A601" r:id="rId441" display="https://www.aidedd.org/dnd/monstres.php?vf=ours-garou" xr:uid="{4E5BD00E-EEF3-4AD5-9CF0-53C520657BDB}"/>
    <hyperlink ref="A602" r:id="rId442" display="https://www.aidedd.org/dnd/monstres.php?vf=ours-hibou" xr:uid="{FC5F3CBF-8B7E-4DE9-83F5-243155F2446C}"/>
    <hyperlink ref="A603" r:id="rId443" display="https://www.aidedd.org/dnd/monstres.php?vf=oxydeur" xr:uid="{075ECFA0-4BDC-4D9A-ADAD-64FB56AF1CFB}"/>
    <hyperlink ref="A604" r:id="rId444" display="https://www.aidedd.org/dnd/monstres.php?vf=panthere" xr:uid="{72118ECA-2580-49E2-9D71-AE509889A1B1}"/>
    <hyperlink ref="A605" r:id="rId445" display="https://www.aidedd.org/dnd/monstres.php?vf=particules-d-avarice" xr:uid="{510A7186-8F5C-4B33-BEE3-94EF490581D8}"/>
    <hyperlink ref="A607" r:id="rId446" display="https://www.aidedd.org/dnd/monstres.php?vf=pegase" xr:uid="{74F76566-20FE-41C2-97BA-267D4F632E85}"/>
    <hyperlink ref="A608" r:id="rId447" display="https://www.aidedd.org/dnd/monstres.php?vf=pentadrone" xr:uid="{42AF5D05-CCF9-4D07-95A7-F6CFFABC9907}"/>
    <hyperlink ref="A609" r:id="rId448" display="https://www.aidedd.org/dnd/monstres.php?vf=perceur" xr:uid="{E1F97D46-59B1-4EDA-A4B1-979E9328CFDB}"/>
    <hyperlink ref="A610" r:id="rId449" display="https://www.aidedd.org/dnd/monstres.php?vf=peryton" xr:uid="{F249B092-D1C7-4F73-938C-57D10CFCB859}"/>
    <hyperlink ref="A614" r:id="rId450" display="https://www.aidedd.org/dnd/monstres.php?vf=pieuvre" xr:uid="{487AABB0-4CC0-4A1D-B15F-723D66D2FD7C}"/>
    <hyperlink ref="A615" r:id="rId451" display="https://www.aidedd.org/dnd/monstres.php?vf=pieuvre-geante" xr:uid="{B5FADAB5-5704-45CC-AA55-94FC7711343A}"/>
    <hyperlink ref="A616" r:id="rId452" display="https://www.aidedd.org/dnd/monstres.php?vf=piranha" xr:uid="{0EC92404-3DA0-47C0-AFB0-295FD3A6DF06}"/>
    <hyperlink ref="A617" r:id="rId453" display="https://www.aidedd.org/dnd/monstres.php?vf=pixie" xr:uid="{635CC15C-C97B-40C0-BDA1-D96BA209E00C}"/>
    <hyperlink ref="A618" r:id="rId454" display="https://www.aidedd.org/dnd/monstres.php?vf=planetar" xr:uid="{D198A105-9643-4E56-AE78-B94F815314DC}"/>
    <hyperlink ref="A619" r:id="rId455" display="https://www.aidedd.org/dnd/monstres.php?vf=plesiosaure" xr:uid="{62CF1459-9A2A-4F71-B5E7-31E5F0391041}"/>
    <hyperlink ref="A620" r:id="rId456" display="https://www.aidedd.org/dnd/monstres.php?vf=poing-de-baine" xr:uid="{7B87897E-E78C-4A53-ABD3-54DFD8A22AA1}"/>
    <hyperlink ref="A621" r:id="rId457" display="https://www.aidedd.org/dnd/monstres.php?vf=poney" xr:uid="{829FE4E9-405E-4731-8313-FDBC1CF728AC}"/>
    <hyperlink ref="A622" r:id="rId458" display="https://www.aidedd.org/dnd/monstres.php?vf=pouding-noir" xr:uid="{12DDF68D-B31E-4CFA-A3EC-EFDFFC988FD0}"/>
    <hyperlink ref="A625" r:id="rId459" display="https://www.aidedd.org/dnd/monstres.php?vf=pretre" xr:uid="{7A1C1B8F-9F52-429A-BFA1-DC3DA3074D4C}"/>
    <hyperlink ref="A626" r:id="rId460" display="https://www.aidedd.org/dnd/monstres.php?vf=pretre-de-guerre" xr:uid="{A7883B2B-192F-413A-A92B-43A6525CBF5C}"/>
    <hyperlink ref="A627" r:id="rId461" display="https://www.aidedd.org/dnd/monstres.php?vf=pretre-du-kraken" xr:uid="{E3B83022-70E6-4234-BB63-B8550E4B5A8B}"/>
    <hyperlink ref="A628" r:id="rId462" display="https://www.aidedd.org/dnd/monstres.php?vf=protecteur-de-fer" xr:uid="{B764095B-E9F0-49C2-8B7D-BD3F356E95A3}"/>
    <hyperlink ref="A629" r:id="rId463" display="https://www.aidedd.org/dnd/monstres.php?vf=pseudodragon" xr:uid="{5702A6FF-7AF0-45A0-A29B-04CCCB8B3EA4}"/>
    <hyperlink ref="A630" r:id="rId464" display="https://www.aidedd.org/dnd/monstres.php?vf=pteranodon" xr:uid="{78CB62F3-F5F8-460A-A1CA-72F6C2B25EB0}"/>
    <hyperlink ref="A631" r:id="rId465" display="https://www.aidedd.org/dnd/monstres.php?vf=punaise-de-feu-geante" xr:uid="{63B77CC0-2662-4CB0-9AE1-ED7A64D530E6}"/>
    <hyperlink ref="A632" r:id="rId466" display="https://www.aidedd.org/dnd/monstres.php?vf=quadrone" xr:uid="{C07F2A1D-1118-4A5E-A253-D24D4090452C}"/>
    <hyperlink ref="A633" r:id="rId467" display="https://www.aidedd.org/dnd/monstres.php?vf=quaggoth" xr:uid="{C7974AF7-7C66-4FD8-86B1-9EBAA7C75BDD}"/>
    <hyperlink ref="A634" r:id="rId468" display="https://www.aidedd.org/dnd/monstres.php?vf=quaggoth-serviteur-des-spores" xr:uid="{449DA505-8FD6-4158-BBE4-D914D99F83C4}"/>
    <hyperlink ref="A635" r:id="rId469" display="https://www.aidedd.org/dnd/monstres.php?vf=quasit" xr:uid="{5F7C9EA3-9B0B-4A48-B26C-2E5662F02651}"/>
    <hyperlink ref="A636" r:id="rId470" display="https://www.aidedd.org/dnd/monstres.php?vf=quetzalcoatlus" xr:uid="{20480C22-004A-488F-8BC9-7E65C0DD39BD}"/>
    <hyperlink ref="A641" r:id="rId471" display="https://www.aidedd.org/dnd/monstres.php?vf=raie-manta-de-recif" xr:uid="{4A9E1CC8-210F-4492-BD7D-59664E8CD2D4}"/>
    <hyperlink ref="A643" r:id="rId472" display="https://www.aidedd.org/dnd/monstres.php?vf=rakshasa" xr:uid="{9C395169-EF10-4FB8-8E50-819BAC8D6175}"/>
    <hyperlink ref="A646" r:id="rId473" display="https://www.aidedd.org/dnd/monstres.php?vf=rat" xr:uid="{2667FD5E-B384-4943-B145-BBAC0DC8E0EE}"/>
    <hyperlink ref="A647" r:id="rId474" display="https://www.aidedd.org/dnd/monstres.php?vf=rat-geant" xr:uid="{1BD48152-91DC-4A42-BC07-02F3E34FCEAD}"/>
    <hyperlink ref="A649" r:id="rId475" display="https://www.aidedd.org/dnd/monstres.php?vf=rat-garou" xr:uid="{7CDC2DC3-79B1-46F9-B3BE-A991974CE8BD}"/>
    <hyperlink ref="A663" r:id="rId476" display="https://www.aidedd.org/dnd/monstres.php?vf=remorhaz" xr:uid="{A664358D-9732-4218-9D90-96319BB67A48}"/>
    <hyperlink ref="A664" r:id="rId477" display="https://www.aidedd.org/dnd/monstres.php?vf=remorhaz-jeune" xr:uid="{ABCAAD50-196E-42BA-9E4D-51325E7A0476}"/>
    <hyperlink ref="A665" r:id="rId478" display="https://www.aidedd.org/dnd/monstres.php?vf=requin-de-recif" xr:uid="{1687F1C7-24A2-4DEB-B128-4E32CD3920B5}"/>
    <hyperlink ref="A666" r:id="rId479" display="https://www.aidedd.org/dnd/monstres.php?vf=requin-geant" xr:uid="{27F5AD73-8E97-4781-9694-A8DAAA577A5D}"/>
    <hyperlink ref="A667" r:id="rId480" display="https://www.aidedd.org/dnd/monstres.php?vf=requin-chasseur" xr:uid="{04ACA5A4-2C83-4B2C-BC9A-5CCA4D982C97}"/>
    <hyperlink ref="A668" r:id="rId481" display="https://www.aidedd.org/dnd/monstres.php?vf=resineux-infecte" xr:uid="{F4C0D08A-FD91-44CD-950E-941DC2DEABD1}"/>
    <hyperlink ref="A669" r:id="rId482" display="https://www.aidedd.org/dnd/monstres.php?vf=revenant" xr:uid="{B46557D7-8FC2-4C05-A817-3206227A3EC8}"/>
    <hyperlink ref="A670" r:id="rId483" display="https://www.aidedd.org/dnd/monstres.php?vf=rhinoceros" xr:uid="{C5F0159F-70A3-4052-B20D-4F4D417BE4CE}"/>
    <hyperlink ref="A671" r:id="rId484" display="https://www.aidedd.org/dnd/monstres.php?vf=roc" xr:uid="{7575E18C-EDFE-45BA-87EC-C090AA5CF55E}"/>
    <hyperlink ref="A672" r:id="rId485" display="https://www.aidedd.org/dnd/monstres.php?vf=roi-reine-lezard" xr:uid="{100CF17C-A5F0-4DC1-830A-8DE733907F33}"/>
    <hyperlink ref="A673" r:id="rId486" display="https://www.aidedd.org/dnd/monstres.php?vf=rothe-zombi" xr:uid="{70D4ED57-75B4-4528-B386-8A6C26D76576}"/>
    <hyperlink ref="A674" r:id="rId487" display="https://www.aidedd.org/dnd/monstres.php?vf=roturier" xr:uid="{340F8940-A99B-45A8-BA16-04E83843103A}"/>
    <hyperlink ref="A675" r:id="rId488" display="https://www.aidedd.org/dnd/monstres.php?vf=rotz" xr:uid="{C434BB3A-2626-4735-9DED-09E59D434C7D}"/>
    <hyperlink ref="A677" r:id="rId489" display="https://www.aidedd.org/dnd/monstres.php?vf=sahuagin" xr:uid="{7CB39538-0ECA-4D21-B506-B308BDAFFC72}"/>
    <hyperlink ref="A678" r:id="rId490" display="https://www.aidedd.org/dnd/monstres.php?vf=sahuagin-baron" xr:uid="{1690EED8-2BD9-44B1-9EF6-20DDDD886477}"/>
    <hyperlink ref="A679" r:id="rId491" display="https://www.aidedd.org/dnd/monstres.php?vf=sahuagin-pretresse" xr:uid="{B8DB6040-4694-45E6-B188-B53D9C0E7C8C}"/>
    <hyperlink ref="A681" r:id="rId492" display="https://www.aidedd.org/dnd/monstres.php?vf=salamandre" xr:uid="{925A1EFA-3AD0-45BB-8D68-8AA0B89E79CF}"/>
    <hyperlink ref="A683" r:id="rId493" display="https://www.aidedd.org/dnd/monstres.php?vf=sanglier" xr:uid="{24E14804-8CDD-4300-83AF-83C3A9896C31}"/>
    <hyperlink ref="A684" r:id="rId494" display="https://www.aidedd.org/dnd/monstres.php?vf=sanglier-geant" xr:uid="{7C2480B1-7B4E-4656-A7BB-DB046850B500}"/>
    <hyperlink ref="A685" r:id="rId495" display="https://www.aidedd.org/dnd/monstres.php?vf=sanglier-garou" xr:uid="{5BBCB05F-BD13-4D3A-816D-95DCE8328042}"/>
    <hyperlink ref="A686" r:id="rId496" display="https://www.aidedd.org/dnd/monstres.php?vf=sanuya" xr:uid="{41469E3D-0E8C-40EA-AC7E-955A88872ADC}"/>
    <hyperlink ref="A687" r:id="rId497" display="https://www.aidedd.org/dnd/monstres.php?vf=satyre" xr:uid="{88E418A3-7CD0-41C0-AC17-D504504AD95E}"/>
    <hyperlink ref="A689" r:id="rId498" display="https://www.aidedd.org/dnd/monstres.php?vf=scorpion" xr:uid="{60A7D349-37FD-45FF-98BE-1AD06A7D110B}"/>
    <hyperlink ref="A690" r:id="rId499" display="https://www.aidedd.org/dnd/monstres.php?vf=scorpion-geant" xr:uid="{EEFB72A3-298D-48B5-8234-A458C7324744}"/>
    <hyperlink ref="A691" r:id="rId500" display="https://www.aidedd.org/dnd/monstres.php?vf=seigneur-de-guerre" xr:uid="{4D6D488F-3E0D-4ED0-B50F-29DAC9E26AD5}"/>
    <hyperlink ref="A693" r:id="rId501" display="https://www.aidedd.org/dnd/monstres.php?vf=seigneur-momie" xr:uid="{B9E26F54-7176-4E3F-9341-853A45C2F223}"/>
    <hyperlink ref="A694" r:id="rId502" display="https://www.aidedd.org/dnd/monstres.php?vf=selkie" xr:uid="{23AA06EE-F11B-45D1-BF39-B9E8FDAC28D8}"/>
    <hyperlink ref="A695" r:id="rId503" display="https://www.aidedd.org/dnd/monstres.php?vf=sentinelle-d-eau" xr:uid="{7F9BED10-9917-4A90-9093-0A03EBFA0BEF}"/>
    <hyperlink ref="A696" r:id="rId504" display="https://www.aidedd.org/dnd/monstres.php?vf=serpent-constricteur" xr:uid="{F8757E99-9EDA-4E56-9AB0-2FF601CAC23A}"/>
    <hyperlink ref="A697" r:id="rId505" display="https://www.aidedd.org/dnd/monstres.php?vf=serpent-constricteur-geant" xr:uid="{ACB46770-7639-4A7A-845B-7D40B8CF233E}"/>
    <hyperlink ref="A698" r:id="rId506" display="https://www.aidedd.org/dnd/monstres.php?vf=serpent-de-feu" xr:uid="{125E0136-C330-4C96-83F5-F935FB1622CD}"/>
    <hyperlink ref="A699" r:id="rId507" display="https://www.aidedd.org/dnd/monstres.php?vf=serpent-venimeux" xr:uid="{CAEBD126-A403-46EC-908C-5A9315A652B2}"/>
    <hyperlink ref="A700" r:id="rId508" display="https://www.aidedd.org/dnd/monstres.php?vf=serpent-venimeux-geant" xr:uid="{916542AA-8CE7-4A81-87AD-0461283EA833}"/>
    <hyperlink ref="A701" r:id="rId509" display="https://www.aidedd.org/dnd/monstres.php?vf=serpent-volant" xr:uid="{097F5A98-AE16-432E-8F89-A59B4EDC4013}"/>
    <hyperlink ref="A705" r:id="rId510" display="https://www.aidedd.org/dnd/monstres.php?vf=shoosuva" xr:uid="{1453B6A9-7AFC-4124-AD22-5EDFBF37EDC8}"/>
    <hyperlink ref="A706" r:id="rId511" display="https://www.aidedd.org/dnd/monstres.php?vf=sibriex" xr:uid="{C98C25B2-35A1-4C16-AEDA-D85167664BEB}"/>
    <hyperlink ref="A707" r:id="rId512" display="https://www.aidedd.org/dnd/monstres.php?vf=singe-geant" xr:uid="{36647A09-8E34-4653-B144-186A661BC393}"/>
    <hyperlink ref="A708" r:id="rId513" display="https://www.aidedd.org/dnd/monstres.php?vf=slaad-bleu" xr:uid="{F28C42D0-2AF6-46FA-B857-33D03DC66335}"/>
    <hyperlink ref="A709" r:id="rId514" display="https://www.aidedd.org/dnd/monstres.php?vf=slaad-funeste" xr:uid="{D12B9D2F-84CB-4C68-9043-4102BA04C848}"/>
    <hyperlink ref="A710" r:id="rId515" display="https://www.aidedd.org/dnd/monstres.php?vf=slaad-gris" xr:uid="{52B1761F-09E4-476B-B576-D7B2DED934F0}"/>
    <hyperlink ref="A711" r:id="rId516" display="https://www.aidedd.org/dnd/monstres.php?vf=slaad-rouge" xr:uid="{FEF64BDE-8E6C-43F3-9C12-72EB005FFCFE}"/>
    <hyperlink ref="A712" r:id="rId517" display="https://www.aidedd.org/dnd/monstres.php?vf=slaad-vert" xr:uid="{61A56A5C-95B7-4B37-9C6F-10C5FFE71240}"/>
    <hyperlink ref="A713" r:id="rId518" display="https://www.aidedd.org/dnd/monstres.php?vf=slaad-tetard" xr:uid="{952F735D-FFD9-465C-B969-57FB8790A3B0}"/>
    <hyperlink ref="A714" r:id="rId519" display="https://www.aidedd.org/dnd/monstres.php?vf=solar" xr:uid="{A6E80020-C775-40E3-90A2-9524A5910293}"/>
    <hyperlink ref="A717" r:id="rId520" display="https://www.aidedd.org/dnd/monstres.php?vf=sombrelin" xr:uid="{A75EDF2A-2630-48F4-82D2-B903B07D8055}"/>
    <hyperlink ref="A718" r:id="rId521" display="https://www.aidedd.org/dnd/monstres.php?vf=sombrelin-aine" xr:uid="{7736F31B-3C5B-408F-887C-F9BC3C39254A}"/>
    <hyperlink ref="A722" r:id="rId522" display="https://www.aidedd.org/dnd/monstres.php?vf=sorcier-d-archifee" xr:uid="{4298A20C-44BF-4AA6-9933-1EAB3CA2A8CE}"/>
    <hyperlink ref="A723" r:id="rId523" display="https://www.aidedd.org/dnd/monstres.php?vf=sorcier-de-fielon" xr:uid="{28CD2F45-1170-4BE0-8CF8-F02D6BAE51FE}"/>
    <hyperlink ref="A724" r:id="rId524" display="https://www.aidedd.org/dnd/monstres.php?vf=sorcier-de-grand-ancien" xr:uid="{CF539231-5AA9-40FF-B282-4AB53D73808B}"/>
    <hyperlink ref="A725" r:id="rId525" display="https://www.aidedd.org/dnd/monstres.php?vf=spectateur" xr:uid="{E2F6E5B1-29FD-4984-B434-8AEE4E52CE17}"/>
    <hyperlink ref="A726" r:id="rId526" display="https://www.aidedd.org/dnd/monstres.php?vf=spectre" xr:uid="{67F790A0-A262-432C-8BAD-1E6CB4A8ED80}"/>
    <hyperlink ref="A727" r:id="rId527" display="https://www.aidedd.org/dnd/monstres.php?vf=spore-gazeuse" xr:uid="{AB0349EA-5419-43A7-98BE-B2C6E05CC9B2}"/>
    <hyperlink ref="A728" r:id="rId528" display="https://www.aidedd.org/dnd/monstres.php?vf=squelette" xr:uid="{066B1E3F-2F11-42FC-9AF7-B70755E6BCFC}"/>
    <hyperlink ref="A729" r:id="rId529" display="https://www.aidedd.org/dnd/monstres.php?vf=stirge" xr:uid="{B73971BF-C0EE-4829-8ED7-ED681E51989D}"/>
    <hyperlink ref="A731" r:id="rId530" display="https://www.aidedd.org/dnd/monstres.php?vf=succube" xr:uid="{D7FFBE91-17F6-42E3-85E0-E55B5998415C}"/>
    <hyperlink ref="A733" r:id="rId531" display="https://www.aidedd.org/dnd/monstres.php?vf=sylvanien" xr:uid="{BDD98C21-4357-443C-9A62-81179F90DE24}"/>
    <hyperlink ref="A734" r:id="rId532" display="https://www.aidedd.org/dnd/monstres.php?vf=tabaxi-chasseur" xr:uid="{C21B20F4-1AB5-4DCE-8782-BD38CB91824D}"/>
    <hyperlink ref="A736" r:id="rId533" display="https://www.aidedd.org/dnd/monstres.php?vf=tanarukk" xr:uid="{5D203750-AD6E-48B2-8F06-1642663BE58D}"/>
    <hyperlink ref="A737" r:id="rId534" display="https://www.aidedd.org/dnd/monstres.php?vf=tapis-etouffant" xr:uid="{3CD48BB6-41EA-4E0F-99DD-07DA7ABFD262}"/>
    <hyperlink ref="A738" r:id="rId535" display="https://www.aidedd.org/dnd/monstres.php?vf=tarasque" xr:uid="{92507F19-E951-4EC6-A8CE-C8D301D265F5}"/>
    <hyperlink ref="A740" r:id="rId536" display="https://www.aidedd.org/dnd/monstres.php?vf=temoin-spirituel" xr:uid="{DF1D28DB-9EDA-42ED-86F5-3A422ED0CB6D}"/>
    <hyperlink ref="A743" r:id="rId537" display="https://www.aidedd.org/dnd/monstres.php?vf=teril" xr:uid="{2AA1BED6-E47E-4C83-A8AA-3DEFFF0C7FBB}"/>
    <hyperlink ref="A744" r:id="rId538" display="https://www.aidedd.org/dnd/monstres.php?vf=tertre-errant" xr:uid="{117EA5F1-5862-4E6C-AF2A-FBDE9B0CF33C}"/>
    <hyperlink ref="A745" r:id="rId539" display="https://www.aidedd.org/dnd/monstres.php?vf=tete-de-mort-de-bhaal" xr:uid="{8C863F77-CCF7-44E7-8D0B-D8B7EB10F121}"/>
    <hyperlink ref="A747" r:id="rId540" display="https://www.aidedd.org/dnd/monstres.php?vf=thri-kreen" xr:uid="{32103465-9A16-412F-B47F-91EE6D45EB19}"/>
    <hyperlink ref="A749" r:id="rId541" display="https://www.aidedd.org/dnd/monstres.php?vf=tigre" xr:uid="{91815AE0-9F5C-47E9-A2FF-84960B3BAE13}"/>
    <hyperlink ref="A750" r:id="rId542" display="https://www.aidedd.org/dnd/monstres.php?vf=tigre-a-dents-de-sabre" xr:uid="{76D461E8-B521-4717-823E-1EA66CC2D7CC}"/>
    <hyperlink ref="A751" r:id="rId543" display="https://www.aidedd.org/dnd/monstres.php?vf=tigre-garou" xr:uid="{81E6C3D3-FC09-4DFE-9D0D-F112921FF03C}"/>
    <hyperlink ref="A753" r:id="rId544" display="https://www.aidedd.org/dnd/monstres.php?vf=tlincalli" xr:uid="{73AC29D0-8339-42B7-AB5D-D251B9B64EE5}"/>
    <hyperlink ref="A757" r:id="rId545" display="https://www.aidedd.org/dnd/monstres.php?vf=torve" xr:uid="{1D3B4CA5-F13B-4DB5-9FE6-0A37DF690AC4}"/>
    <hyperlink ref="A758" r:id="rId546" display="https://www.aidedd.org/dnd/monstres.php?vf=transmutateur" xr:uid="{9407E914-3738-47A3-809E-C1C3E4E71C1C}"/>
    <hyperlink ref="A760" r:id="rId547" display="https://www.aidedd.org/dnd/monstres.php?vf=traqueur-gluant" xr:uid="{913E5470-8876-431E-92CF-3A3AB41E8715}"/>
    <hyperlink ref="A761" r:id="rId548" display="https://www.aidedd.org/dnd/monstres.php?vf=traqueur-invisible" xr:uid="{65D031FC-6985-45D6-ADD8-AB7D072A55ED}"/>
    <hyperlink ref="A762" r:id="rId549" display="https://www.aidedd.org/dnd/monstres.php?vf=triceratops" xr:uid="{68561764-248D-4952-9E01-26A81EB14D1D}"/>
    <hyperlink ref="A763" r:id="rId550" display="https://www.aidedd.org/dnd/monstres.php?vf=tridrone" xr:uid="{4849B5F0-2C4D-4046-BD28-1C5BA4647067}"/>
    <hyperlink ref="A766" r:id="rId551" display="https://www.aidedd.org/dnd/monstres.php?vf=tritsir" xr:uid="{A5FA142C-56D9-4C54-8719-C9643838A05F}"/>
    <hyperlink ref="A767" r:id="rId552" display="https://www.aidedd.org/dnd/monstres.php?vf=troglodyte" xr:uid="{DC652476-5AF2-4E82-9E58-D5BC498D56EB}"/>
    <hyperlink ref="A768" r:id="rId553" display="https://www.aidedd.org/dnd/monstres.php?vf=troll" xr:uid="{49BE87B9-4F24-40ED-8A78-DD67AB4EAE44}"/>
    <hyperlink ref="A773" r:id="rId554" display="https://www.aidedd.org/dnd/monstres.php?vf=tyramort" xr:uid="{C8A7AB76-95CC-44DF-82FC-A7A227BEBD56}"/>
    <hyperlink ref="A774" r:id="rId555" display="https://www.aidedd.org/dnd/monstres.php?vf=tyrannoeil" xr:uid="{4566E20C-F82C-4FC4-B24B-9ED1FFE1FC78}"/>
    <hyperlink ref="A775" r:id="rId556" display="https://www.aidedd.org/dnd/monstres.php?vf=tyrannoeil-zombi" xr:uid="{24172120-E48A-46AD-81C7-250060A7E793}"/>
    <hyperlink ref="A776" r:id="rId557" display="https://www.aidedd.org/dnd/monstres.php?vf=tyrannosaure" xr:uid="{C62BEAF0-6C45-4DD3-83C2-6C19E2105246}"/>
    <hyperlink ref="A778" r:id="rId558" display="https://www.aidedd.org/dnd/monstres.php?vf=ulitharid" xr:uid="{DE3DDC4A-6B18-46D8-9AAE-07CA32070E37}"/>
    <hyperlink ref="A779" r:id="rId559" display="https://www.aidedd.org/dnd/monstres.php?vf=ultroloth" xr:uid="{41ED938D-8FC4-4AF3-94A2-ED313FA49140}"/>
    <hyperlink ref="A780" r:id="rId560" display="https://www.aidedd.org/dnd/monstres.php?vf=vache" xr:uid="{4DD8BCC9-44E0-4FD8-979A-039D72C09EB5}"/>
    <hyperlink ref="A782" r:id="rId561" display="https://www.aidedd.org/dnd/monstres.php?vf=vampire" xr:uid="{7CA564A9-2698-4C0F-8CAC-61DEDBE97394}"/>
    <hyperlink ref="A783" r:id="rId562" display="https://www.aidedd.org/dnd/monstres.php?vf=vampirien" xr:uid="{E67945C8-BCE0-430C-8E8E-2BDEABFBD28C}"/>
    <hyperlink ref="A784" r:id="rId563" display="https://www.aidedd.org/dnd/monstres.php?vf=vargouille" xr:uid="{35369CDA-3EC3-4737-A593-C25D97B90448}"/>
    <hyperlink ref="A785" r:id="rId564" display="https://www.aidedd.org/dnd/monstres.php?vf=vase-grise" xr:uid="{BAD3149C-1A08-4987-B0FD-C489DE4F539D}"/>
    <hyperlink ref="A786" r:id="rId565" display="https://www.aidedd.org/dnd/monstres.php?vf=vautour" xr:uid="{1441A729-B08C-416B-9195-9B8F00269B47}"/>
    <hyperlink ref="A787" r:id="rId566" display="https://www.aidedd.org/dnd/monstres.php?vf=vautour-geant" xr:uid="{2A7208C6-B4EE-482E-8E27-82995C64F59D}"/>
    <hyperlink ref="A788" r:id="rId567" display="https://www.aidedd.org/dnd/monstres.php?vf=vegepygmee" xr:uid="{F010D358-D140-41A0-974B-06B9006E4B09}"/>
    <hyperlink ref="A789" r:id="rId568" display="https://www.aidedd.org/dnd/monstres.php?vf=vegepygmee-chef" xr:uid="{EED3FA9D-461E-4221-BF88-9F58646BC738}"/>
    <hyperlink ref="A790" r:id="rId569" display="https://www.aidedd.org/dnd/monstres.php?vf=velociraptor" xr:uid="{54819194-6C5D-4F54-A653-728EED9FB3B7}"/>
    <hyperlink ref="A792" r:id="rId570" display="https://www.aidedd.org/dnd/monstres.php?vf=ver-pourpre" xr:uid="{F9FA8B64-9235-496A-A233-FBB1919BC7BB}"/>
    <hyperlink ref="A793" r:id="rId571" display="https://www.aidedd.org/dnd/monstres.php?vf=veteran" xr:uid="{1F6324A4-71A2-4116-8250-1668E4217F71}"/>
    <hyperlink ref="A794" r:id="rId572" display="https://www.aidedd.org/dnd/monstres.php?vf=viplo" xr:uid="{81A5D720-E5E4-415E-9069-24FD08E0CBFE}"/>
    <hyperlink ref="A796" r:id="rId573" display="https://www.aidedd.org/dnd/monstres.php?vf=vrock" xr:uid="{C7F66512-D444-48D0-90D4-F455BF32A7D1}"/>
    <hyperlink ref="A798" r:id="rId574" display="https://www.aidedd.org/dnd/monstres.php?vf=wiverne" xr:uid="{D2165C9D-CAFE-436D-9AFF-F839C672D432}"/>
    <hyperlink ref="A799" r:id="rId575" display="https://www.aidedd.org/dnd/monstres.php?vf=worg" xr:uid="{8253FDE2-7BA1-4175-A46B-FAF8A3C4B062}"/>
    <hyperlink ref="A800" r:id="rId576" display="https://www.aidedd.org/dnd/monstres.php?vf=xorn" xr:uid="{5F668343-DD1A-4142-A087-D3928DD63344}"/>
    <hyperlink ref="A801" r:id="rId577" display="https://www.aidedd.org/dnd/monstres.php?vf=xvart" xr:uid="{BC85B6E8-8239-4106-9543-72F426DC3A01}"/>
    <hyperlink ref="A805" r:id="rId578" display="https://www.aidedd.org/dnd/monstres.php?vf=yeti" xr:uid="{2972C4B3-E36E-47A2-978C-D076AFD21841}"/>
    <hyperlink ref="A806" r:id="rId579" display="https://www.aidedd.org/dnd/monstres.php?vf=yeti-abominable" xr:uid="{1CC75EAB-37EF-4043-AF54-42C269BD9628}"/>
    <hyperlink ref="A807" r:id="rId580" display="https://www.aidedd.org/dnd/monstres.php?vf=yochlol" xr:uid="{11D43FEA-4FEF-4161-BBB2-62DF1612FFE3}"/>
    <hyperlink ref="A808" r:id="rId581" display="https://www.aidedd.org/dnd/monstres.php?vf=yuan-ti-abomination" xr:uid="{D25456C1-F226-4BCD-8AFA-D9C8402C3CC1}"/>
    <hyperlink ref="A810" r:id="rId582" display="https://www.aidedd.org/dnd/monstres.php?vf=yuan-ti-annonciateur-de-cauchemars" xr:uid="{CCB73F22-E146-45D3-B6B0-051414402BC5}"/>
    <hyperlink ref="A814" r:id="rId583" display="https://www.aidedd.org/dnd/monstres.php?vf=yuan-ti-malison" xr:uid="{409CDF1F-C88C-40C7-A4CD-B7FA70E300BE}"/>
    <hyperlink ref="A815" r:id="rId584" display="https://www.aidedd.org/dnd/monstres.php?vf=yuan-ti-sang-pur" xr:uid="{2A58E1C4-6371-42A8-AF8D-5D8F35A112AB}"/>
    <hyperlink ref="A817" r:id="rId585" display="https://www.aidedd.org/dnd/monstres.php?vf=zariel" xr:uid="{C3C18C71-FA5F-48F1-80B2-15D5D48E8E8B}"/>
    <hyperlink ref="A818" r:id="rId586" display="https://www.aidedd.org/dnd/monstres.php?vf=zombi" xr:uid="{FC1ACC0A-35E6-45E8-B4DC-C2EBAB5B11C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0" workbookViewId="0">
      <selection activeCell="A29" sqref="A29"/>
    </sheetView>
  </sheetViews>
  <sheetFormatPr baseColWidth="10" defaultRowHeight="15"/>
  <cols>
    <col min="1" max="1" width="23.140625" customWidth="1"/>
    <col min="2" max="2" width="23.28515625" customWidth="1"/>
    <col min="3" max="3" width="22.85546875" customWidth="1"/>
  </cols>
  <sheetData>
    <row r="1" spans="1:3" ht="15" customHeight="1">
      <c r="A1" t="s">
        <v>2579</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2808</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2819</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1041</v>
      </c>
      <c r="B4" s="156" t="s">
        <v>1063</v>
      </c>
      <c r="C4" t="str">
        <f t="shared" si="0"/>
        <v>"ArmorCategories" : {
 "LIGHT": {"Code": "LIGHT", "Name": "Armures légères"},
   "MID": {"Code": "MID","Name": "Armures intermédiaires"},
   "HEAVY": {"Code": "HEAVY","Name": "Armures lourdes"},
   "SHIELD": {"Code": "SHIELD","Name": "Boucliers"}
 }</v>
      </c>
    </row>
    <row r="5" spans="1:3" ht="15" customHeight="1">
      <c r="A5" t="s">
        <v>1047</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1059</v>
      </c>
      <c r="B6" t="str">
        <f>Capacities!B37</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c r="C6" t="str">
        <f t="shared" si="0"/>
        <v>"Capacities"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v>
      </c>
    </row>
    <row r="7" spans="1:3" ht="15" customHeight="1">
      <c r="A7" t="s">
        <v>1057</v>
      </c>
      <c r="B7" s="156" t="s">
        <v>1066</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1061</v>
      </c>
      <c r="B8" s="156" t="s">
        <v>1060</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
 }</v>
      </c>
    </row>
    <row r="10" spans="1:3" ht="15" customHeight="1">
      <c r="A10" t="s">
        <v>1043</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1049</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3272</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1039</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1044</v>
      </c>
      <c r="B14" s="156" t="s">
        <v>1064</v>
      </c>
      <c r="C14" t="str">
        <f t="shared" si="0"/>
        <v>"HostelCategories" : {
 "HOSTEL": {"Code": "HOSTEL", "Name": "Auberge"},
   "MEAL": {"Code": "MEAL", "Name": "Repas (par jour)"},
   "FOOD": {"Code": "FOOD", "Name": "Nourriture"},
   "DRINK": {"Code": "DRINK", "Name": "Boisson"}
 }</v>
      </c>
    </row>
    <row r="15" spans="1:3" ht="15" customHeight="1">
      <c r="A15" t="s">
        <v>1053</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2614</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1056</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1050</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1042</v>
      </c>
      <c r="B19" t="str">
        <f>Objets!H182</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
 }</v>
      </c>
    </row>
    <row r="20" spans="1:3" ht="15" customHeight="1">
      <c r="A20" t="s">
        <v>1048</v>
      </c>
      <c r="B20" t="str">
        <f>Objets!H180</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21" spans="1:3" ht="15" customHeight="1">
      <c r="A21" t="s">
        <v>3</v>
      </c>
      <c r="B21" t="str">
        <f>Races!P15</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1045</v>
      </c>
      <c r="B22" s="156" t="s">
        <v>1065</v>
      </c>
      <c r="C22" t="str">
        <f t="shared" si="0"/>
        <v>"ServiceCategories" : {
 "HIRING": {"Code": "HIRING", "Name": "Embauche"},
   "TRANSPORT": {"Code": "TRANSPORT", "Name": "Transport"}
 }</v>
      </c>
    </row>
    <row r="23" spans="1:3" ht="15" customHeight="1">
      <c r="A23" t="s">
        <v>1054</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1051</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1058</v>
      </c>
      <c r="B25" s="156" t="s">
        <v>1067</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3271</v>
      </c>
      <c r="B26" s="156"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2923</v>
      </c>
      <c r="B27" s="156"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2809</v>
      </c>
      <c r="B28" s="156"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v>
      </c>
    </row>
    <row r="29" spans="1:3" ht="15" customHeight="1">
      <c r="A29" t="s">
        <v>5679</v>
      </c>
      <c r="B29" s="156" t="str">
        <f>'Compléments de sort'!I14</f>
        <v>"TIEFFLING-1":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v>
      </c>
      <c r="C29" t="str">
        <f t="shared" si="0"/>
        <v>"SpellsComplements" : {
 "TIEFFLING-1":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
 }</v>
      </c>
    </row>
    <row r="30" spans="1:3" ht="15" customHeight="1">
      <c r="A30" t="s">
        <v>1038</v>
      </c>
      <c r="B30"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30"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1" spans="1:3" ht="15" customHeight="1">
      <c r="A31" t="s">
        <v>1055</v>
      </c>
      <c r="B31" t="str">
        <f>Babioles!D103</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c r="C31" t="str">
        <f t="shared" si="0"/>
        <v>"Trinkets" : {
 "1":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
 }</v>
      </c>
    </row>
    <row r="32" spans="1:3" ht="15" customHeight="1">
      <c r="A32" t="s">
        <v>1040</v>
      </c>
      <c r="B32" s="156" t="s">
        <v>1062</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1046</v>
      </c>
      <c r="B33" t="str">
        <f>Armes!M44</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c r="C33" t="str">
        <f t="shared" si="0"/>
        <v>"Weapons" : {
 "Bâton":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
 }</v>
      </c>
    </row>
    <row r="35" spans="1:3">
      <c r="C35" t="str">
        <f>"{
"&amp;CONCATENATE(C1,",
",C2,",
",C3,",
",C4,",
",C5,",
",C6,",
",C7,",
",C8,",
",C9,",
",C10,",
",C11,",
",C13,",
",C14,",
",C15,",
",C16,",
",C17,",
",C18,",
",C19,",
",C20,",
",C21,",
",C22,",
",C23,",
",C24,",
",C25,",
",C26,",
",C27,",
",C28,",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v>
      </c>
    </row>
  </sheetData>
  <sortState xmlns:xlrd2="http://schemas.microsoft.com/office/spreadsheetml/2017/richdata2" ref="A1:C31">
    <sortCondition ref="A1:A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Montures</vt:lpstr>
      <vt:lpstr>Bâteaux</vt:lpstr>
      <vt:lpstr>Objets</vt:lpstr>
      <vt:lpstr>Babioles</vt:lpstr>
      <vt:lpstr>Services</vt:lpstr>
      <vt:lpstr>Equipements</vt:lpstr>
      <vt:lpstr>Sorts</vt:lpstr>
      <vt:lpstr>Compléments de sort</vt:lpstr>
      <vt:lpstr>Alignements</vt:lpstr>
      <vt:lpstr>Langues</vt:lpstr>
      <vt:lpstr>Altérations</vt:lpstr>
      <vt:lpstr>Monstres</vt:lpstr>
      <vt:lpstr>Export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2020-04-29T17:22:04Z</dcterms:modified>
</cp:coreProperties>
</file>