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1" activeTab="3"/>
  </bookViews>
  <sheets>
    <sheet name="Poste et formation" sheetId="1" r:id="rId1"/>
    <sheet name="Connaissance approches" sheetId="2" r:id="rId2"/>
    <sheet name="Utilisation approche" sheetId="3" r:id="rId3"/>
    <sheet name="Avantages-Limites-Défis" sheetId="4" r:id="rId4"/>
    <sheet name="Résultats" sheetId="5" r:id="rId5"/>
    <sheet name="Analyse" sheetId="7" r:id="rId6"/>
    <sheet name="Graphiques" sheetId="6" r:id="rId7"/>
  </sheets>
  <calcPr calcId="152511"/>
</workbook>
</file>

<file path=xl/calcChain.xml><?xml version="1.0" encoding="utf-8"?>
<calcChain xmlns="http://schemas.openxmlformats.org/spreadsheetml/2006/main">
  <c r="B17" i="7" l="1"/>
  <c r="L39" i="5"/>
  <c r="B16" i="7"/>
  <c r="G39" i="5"/>
  <c r="B15" i="7"/>
  <c r="B39" i="5"/>
  <c r="B14" i="7"/>
  <c r="L30" i="5"/>
  <c r="B13" i="7"/>
  <c r="G30" i="5"/>
  <c r="B12" i="7"/>
  <c r="B30" i="5"/>
  <c r="B11" i="7"/>
  <c r="L21" i="5"/>
  <c r="B10" i="7"/>
  <c r="G21" i="5"/>
  <c r="B9" i="7"/>
  <c r="B21" i="5"/>
  <c r="B3" i="7"/>
  <c r="B8" i="7"/>
  <c r="L12" i="5"/>
  <c r="B7" i="7"/>
  <c r="G12" i="5"/>
  <c r="B6" i="7"/>
  <c r="B12" i="5"/>
  <c r="B15" i="5" s="1"/>
  <c r="B5" i="7"/>
  <c r="L3" i="5"/>
  <c r="B4" i="7"/>
  <c r="G3" i="5"/>
  <c r="B3" i="5"/>
  <c r="B7" i="5" s="1"/>
  <c r="N42" i="5"/>
  <c r="N41" i="5"/>
  <c r="N40" i="5"/>
  <c r="N39" i="5"/>
  <c r="L41" i="5"/>
  <c r="L40" i="5"/>
  <c r="I42" i="5"/>
  <c r="I41" i="5"/>
  <c r="I40" i="5"/>
  <c r="I39" i="5"/>
  <c r="I44" i="5" s="1"/>
  <c r="G41" i="5"/>
  <c r="G40" i="5"/>
  <c r="D42" i="5"/>
  <c r="D41" i="5"/>
  <c r="D40" i="5"/>
  <c r="D39" i="5"/>
  <c r="B41" i="5"/>
  <c r="B40" i="5"/>
  <c r="N33" i="5"/>
  <c r="N32" i="5"/>
  <c r="N31" i="5"/>
  <c r="N30" i="5"/>
  <c r="L32" i="5"/>
  <c r="L31" i="5"/>
  <c r="I33" i="5"/>
  <c r="I32" i="5"/>
  <c r="I31" i="5"/>
  <c r="I30" i="5"/>
  <c r="I35" i="5" s="1"/>
  <c r="G32" i="5"/>
  <c r="G31" i="5"/>
  <c r="D33" i="5"/>
  <c r="D32" i="5"/>
  <c r="D31" i="5"/>
  <c r="D30" i="5"/>
  <c r="B32" i="5"/>
  <c r="B31" i="5"/>
  <c r="N24" i="5"/>
  <c r="N23" i="5"/>
  <c r="N22" i="5"/>
  <c r="N21" i="5"/>
  <c r="N26" i="5" s="1"/>
  <c r="L23" i="5"/>
  <c r="L22" i="5"/>
  <c r="I24" i="5"/>
  <c r="I23" i="5"/>
  <c r="I22" i="5"/>
  <c r="I21" i="5"/>
  <c r="I26" i="5" s="1"/>
  <c r="G23" i="5"/>
  <c r="G22" i="5"/>
  <c r="D24" i="5"/>
  <c r="D23" i="5"/>
  <c r="D22" i="5"/>
  <c r="D21" i="5"/>
  <c r="B23" i="5"/>
  <c r="B22" i="5"/>
  <c r="N15" i="5"/>
  <c r="N14" i="5"/>
  <c r="N13" i="5"/>
  <c r="N12" i="5"/>
  <c r="L14" i="5"/>
  <c r="L13" i="5"/>
  <c r="I15" i="5"/>
  <c r="I14" i="5"/>
  <c r="I13" i="5"/>
  <c r="I12" i="5"/>
  <c r="G14" i="5"/>
  <c r="G13" i="5"/>
  <c r="D15" i="5"/>
  <c r="D14" i="5"/>
  <c r="D13" i="5"/>
  <c r="D12" i="5"/>
  <c r="D17" i="5" s="1"/>
  <c r="B14" i="5"/>
  <c r="B13" i="5"/>
  <c r="N6" i="5"/>
  <c r="N5" i="5"/>
  <c r="N4" i="5"/>
  <c r="N3" i="5"/>
  <c r="N8" i="5" s="1"/>
  <c r="L5" i="5"/>
  <c r="L4" i="5"/>
  <c r="I6" i="5"/>
  <c r="I5" i="5"/>
  <c r="I4" i="5"/>
  <c r="I3" i="5"/>
  <c r="I7" i="5" s="1"/>
  <c r="G5" i="5"/>
  <c r="G4" i="5"/>
  <c r="D5" i="5"/>
  <c r="D4" i="5"/>
  <c r="D3" i="5"/>
  <c r="D7" i="5" s="1"/>
  <c r="D6" i="5"/>
  <c r="B5" i="5"/>
  <c r="B4" i="5"/>
  <c r="N44" i="5" l="1"/>
  <c r="D44" i="5"/>
  <c r="N35" i="5"/>
  <c r="D35" i="5"/>
  <c r="D26" i="5"/>
  <c r="N17" i="5"/>
  <c r="I16" i="5"/>
  <c r="G15" i="5"/>
  <c r="G6" i="5"/>
  <c r="L6" i="5"/>
  <c r="I17" i="5"/>
  <c r="D16" i="5"/>
  <c r="N7" i="5"/>
  <c r="I8" i="5"/>
  <c r="D8" i="5"/>
  <c r="G7" i="5"/>
  <c r="L15" i="5"/>
  <c r="B16" i="5"/>
  <c r="B6" i="5"/>
  <c r="L42" i="5"/>
  <c r="G42" i="5"/>
  <c r="B42" i="5"/>
  <c r="B43" i="5"/>
  <c r="L43" i="5"/>
  <c r="N43" i="5"/>
  <c r="I43" i="5"/>
  <c r="G43" i="5"/>
  <c r="D43" i="5"/>
  <c r="L34" i="5"/>
  <c r="I34" i="5"/>
  <c r="G34" i="5"/>
  <c r="G33" i="5"/>
  <c r="B34" i="5"/>
  <c r="L33" i="5"/>
  <c r="N34" i="5"/>
  <c r="B33" i="5"/>
  <c r="D34" i="5"/>
  <c r="N25" i="5"/>
  <c r="L25" i="5"/>
  <c r="I25" i="5"/>
  <c r="G25" i="5"/>
  <c r="D25" i="5"/>
  <c r="B25" i="5"/>
  <c r="B24" i="5"/>
  <c r="L24" i="5"/>
  <c r="G24" i="5"/>
  <c r="N16" i="5"/>
  <c r="L16" i="5"/>
  <c r="G16" i="5"/>
  <c r="L7" i="5"/>
</calcChain>
</file>

<file path=xl/sharedStrings.xml><?xml version="1.0" encoding="utf-8"?>
<sst xmlns="http://schemas.openxmlformats.org/spreadsheetml/2006/main" count="846" uniqueCount="493">
  <si>
    <t>Intitulé du poste</t>
  </si>
  <si>
    <t>Localisation du poste</t>
  </si>
  <si>
    <t>Le poste</t>
  </si>
  <si>
    <t>Ancienneté</t>
  </si>
  <si>
    <t>Parcours</t>
  </si>
  <si>
    <t>Le parcours Cirad / INRA</t>
  </si>
  <si>
    <t>Géomatique/ Télédétection</t>
  </si>
  <si>
    <t>Ingénierie</t>
  </si>
  <si>
    <t>Physique</t>
  </si>
  <si>
    <t>Santé publique</t>
  </si>
  <si>
    <t>Autre</t>
  </si>
  <si>
    <t>Médecine/ Sciences médicales</t>
  </si>
  <si>
    <t>formation initiale (1) / domaine d’expertise principal (2) /  domaines d’expertise complémentaires (3)</t>
  </si>
  <si>
    <t>One Health</t>
  </si>
  <si>
    <t>Ecosystem approach</t>
  </si>
  <si>
    <t>EcoHealth</t>
  </si>
  <si>
    <t>Conservation Medicine</t>
  </si>
  <si>
    <t>One medicine</t>
  </si>
  <si>
    <t>Global health</t>
  </si>
  <si>
    <t>Environmental health</t>
  </si>
  <si>
    <t>Ecosystem services</t>
  </si>
  <si>
    <t>Biodiversity and Health</t>
  </si>
  <si>
    <t>AgriHealth</t>
  </si>
  <si>
    <t>Planetary Health</t>
  </si>
  <si>
    <t>Veterinary Public health</t>
  </si>
  <si>
    <t>System Thinking</t>
  </si>
  <si>
    <t>Socio-ecological approach</t>
  </si>
  <si>
    <t>Theory of Commons</t>
  </si>
  <si>
    <t>Définitions</t>
  </si>
  <si>
    <t>Nom / date</t>
  </si>
  <si>
    <t xml:space="preserve">Modèle et terrain pour projets passés/ en cours </t>
  </si>
  <si>
    <t>Modèle et terrain pour projets futurs/ intérêt</t>
  </si>
  <si>
    <t>Avantages principaux</t>
  </si>
  <si>
    <t>Défis futurs</t>
  </si>
  <si>
    <t>Date</t>
  </si>
  <si>
    <t>Identité</t>
  </si>
  <si>
    <t>Num questionnaire</t>
  </si>
  <si>
    <t>Anthropologue de la santé</t>
  </si>
  <si>
    <t>Baillarguet</t>
  </si>
  <si>
    <t>Even après (emvt), puis Agirs (ES), puis ASTRE (BIOS)</t>
  </si>
  <si>
    <t>Temps réalisation en minutes</t>
  </si>
  <si>
    <t>Num / Date</t>
  </si>
  <si>
    <t xml:space="preserve"> Approche prenant en compte les interactions entre santé humaine, santé animale et santé environnementale </t>
  </si>
  <si>
    <t>Approche ecosystemique de la santé</t>
  </si>
  <si>
    <t>Approche prenant en compte les interactions entre gestion des ressources naturelles et santé publique</t>
  </si>
  <si>
    <t xml:space="preserve">Santé de la faune sauvage et ses impacts sur la santé publique </t>
  </si>
  <si>
    <t xml:space="preserve">Interactions entre médecine humaine et médecine vétérinaire </t>
  </si>
  <si>
    <t xml:space="preserve">Approche globale de la santé publique </t>
  </si>
  <si>
    <t xml:space="preserve">Santé environnementale (prise en compte des pollutions environnementale sur la santé publique) </t>
  </si>
  <si>
    <t xml:space="preserve">Étude des biens et services environnementaux sur le bien-être humain </t>
  </si>
  <si>
    <t xml:space="preserve">Prise en compte des interactions entre la gestion de la biodiversite et la santé </t>
  </si>
  <si>
    <t xml:space="preserve">Interactions entre pratiques agricoles et santé publique </t>
  </si>
  <si>
    <t xml:space="preserve">Approche globale et systémique de la santé </t>
  </si>
  <si>
    <t xml:space="preserve">Impact de la santé animale sur la santé publique </t>
  </si>
  <si>
    <t>Approche systémique des systèmes complexes</t>
  </si>
  <si>
    <t xml:space="preserve">Étude des interactions entre dynamiques sociales et écologiques </t>
  </si>
  <si>
    <t xml:space="preserve">Gestion des biens communs </t>
  </si>
  <si>
    <t xml:space="preserve">Grippe aviaire, parasitoses zoonotiques, Asie du Sud est </t>
  </si>
  <si>
    <t xml:space="preserve">Leptospirose Asie du Sud est </t>
  </si>
  <si>
    <t>Gestion des déchets, rodent borne diseases, Asie du Sud est</t>
  </si>
  <si>
    <t xml:space="preserve">Gestion des déchets, Asie du Sud est </t>
  </si>
  <si>
    <t xml:space="preserve">Conservation, Afrique, Asie du Sud est </t>
  </si>
  <si>
    <t xml:space="preserve">Rodent borne diseases, Asie du Sud est </t>
  </si>
  <si>
    <t xml:space="preserve">Grippe aviaire, Asie du Sud est </t>
  </si>
  <si>
    <t>tous</t>
  </si>
  <si>
    <t>Intérêt pour abtibioresistance, tous terrains</t>
  </si>
  <si>
    <t>Intérêt pour l'etude des concepts, tous terrains</t>
  </si>
  <si>
    <t>temps</t>
  </si>
  <si>
    <t>interdisciplinarité</t>
  </si>
  <si>
    <t>vulgarisation</t>
  </si>
  <si>
    <t>chercheur senior en faune sauvage et risques sanitaires</t>
  </si>
  <si>
    <t xml:space="preserve">ECONAP (EMVT), puis AGIRs (ES) puis ASTRE (Bios) </t>
  </si>
  <si>
    <t xml:space="preserve">Une seule santé pour hommes et animaux </t>
  </si>
  <si>
    <t xml:space="preserve">Travailler sur l'ensemble d'un écosystème comprenant l'environnement, les animaux (sauvages et domestiques)et aussi les hommes et leurs activités </t>
  </si>
  <si>
    <t xml:space="preserve">Santé intégrée comprenant l'environnement (faune sauvage), les animaux domestiques, le milieu (eau) et les hommes </t>
  </si>
  <si>
    <t xml:space="preserve">le concept de la médécine appliqué à la conservation des espèces sauvages et donc qui va au delà des approches vétérinaires, plus intégratives </t>
  </si>
  <si>
    <t xml:space="preserve">Même concept: santé pour hommes, animaux et environnement </t>
  </si>
  <si>
    <t xml:space="preserve">Santé global pour toute la planète au sens large, qui prend en compte le concept que le monde (urrbain/rural, Nord/Sud) est interconnécté </t>
  </si>
  <si>
    <t xml:space="preserve">Santé de l'environnement (eau, sols, pollution, etc..) </t>
  </si>
  <si>
    <t>Systèmes et bénéfices rendues par les écosystèmes</t>
  </si>
  <si>
    <t>La santé de la biodiversité reprend le concept d'un environnement sain pour la conservation des espèces et les effets benefiques de la conservation de l'environnement sur la santé</t>
  </si>
  <si>
    <t xml:space="preserve">Santé à l'échelle planétaire, proche du global health: tout est lié.. </t>
  </si>
  <si>
    <t xml:space="preserve">Santé publique veterinaire et donc des liens entre la santé humaine et animale. Ne tient pas forcement compte de l'environnement </t>
  </si>
  <si>
    <t>Approche d'action sur l'écosystèe qui tient également compte des aspects sociaux (homme et pratiques humaines)</t>
  </si>
  <si>
    <t>Théorie qui maintient que si une communeauté se sert d'une ressource commune sans régles, celle ci finit par s'épuiser.</t>
  </si>
  <si>
    <t>Cryptosporidiose, Afrique du Sud à l'interphase entre homme et animaux sauvages et domestiques</t>
  </si>
  <si>
    <t xml:space="preserve">Etude de Hépatite E en Corse, maladie qui contamine environnement (Eau), cochons sauvages et domestiques et homme (zoonose) </t>
  </si>
  <si>
    <t xml:space="preserve">Même Etude sur Hépatite E </t>
  </si>
  <si>
    <t xml:space="preserve">Oui, cas de la Peste Porcine Africaine (PPA) et son expansion de l'Afrique à l'Europe </t>
  </si>
  <si>
    <t xml:space="preserve"> Oui, cas de la PPA et son expansion de l'Afrique à l'Europe</t>
  </si>
  <si>
    <t xml:space="preserve"> Etude de Hépatite E en Corse, maladie qui contamine environnement (Eau), cochons sauvages et domestiques et homme (zoonose) </t>
  </si>
  <si>
    <t xml:space="preserve">Oui, cas de la PPA et son expansion de l'Afrique à l'Europe </t>
  </si>
  <si>
    <t xml:space="preserve">Oui, cas de la Cryptosporidiose en Afrique du Sud, Zoonoses sur les élevages de cerfs à Maurice, </t>
  </si>
  <si>
    <t>le travail interdisciplinaire a besoin de méthodes et approches propres</t>
  </si>
  <si>
    <t>écologue de la santé</t>
  </si>
  <si>
    <t>ECONAP (EMVT), puis Agirs (ES) puis Astre (Bios) puis Green (ES)</t>
  </si>
  <si>
    <t xml:space="preserve"> </t>
  </si>
  <si>
    <t xml:space="preserve">prise en compte conjointe de la santé publique et animale + santé publique comme bien public global, gestion global des risques sanitaires </t>
  </si>
  <si>
    <t xml:space="preserve">prise en compte des processus écologiques à la base du fonctionnement des écosystèmes </t>
  </si>
  <si>
    <t xml:space="preserve">santé publique, santé animale et santé des environnements </t>
  </si>
  <si>
    <t>sous discipline de la biologie de la conservation, gestion de risques sanitaires pour la protection d'espèces sauvages menacées</t>
  </si>
  <si>
    <t xml:space="preserve">sous composante de One Health (gestion global des risques sanitaires) </t>
  </si>
  <si>
    <t xml:space="preserve">santé des écosystèmes dépend du maintien de la structure et du fonctionnement des ecosystèmes </t>
  </si>
  <si>
    <t>bénéfices que les humains retirent des écosystèmes (def MEA)</t>
  </si>
  <si>
    <t xml:space="preserve">la diversité des formes de vie est une source potentielle de maladies infectieuses, et la biodiversité (dans sa diversité de forme de vie à toutes les échelles + les intercations) est une source de résilience face aux crises sanitaires (sphère scientifique de l'écologie) </t>
  </si>
  <si>
    <t xml:space="preserve">dérivé de la notion de socio-ecosystme, où l'homme et les ecosystèmes sont prise en compte conjointement pour la gestion des territoires </t>
  </si>
  <si>
    <t xml:space="preserve">modalité d'action collective de régulation politique, sociale et juridique comme alternative à la régulation publique ou par le marché; les communs inclus une ressource, une communauté et des institutions (des règles) </t>
  </si>
  <si>
    <t xml:space="preserve">influenza aviaire (Afrique) </t>
  </si>
  <si>
    <t xml:space="preserve">West Nile (USA) </t>
  </si>
  <si>
    <t xml:space="preserve">la chasse (Afr centrale) </t>
  </si>
  <si>
    <t xml:space="preserve">étude socio-politique du role de ces courants de pensée (framing) dans la contruction des objets de recherche scientifiques (science studies) et des dispossitifs de politiques publiques (sociologie de l'action publique et analsye cognitive) </t>
  </si>
  <si>
    <t xml:space="preserve">  </t>
  </si>
  <si>
    <t>consilier utilisation de ces termes et recherche sur ces termes</t>
  </si>
  <si>
    <t>Commentaires</t>
  </si>
  <si>
    <t>chargée de recherche</t>
  </si>
  <si>
    <t xml:space="preserve">UMR 958 Protozoaires Entéricoles des Volailles( INRA-ENVL), UMR CMAEE (Cirad INRA), UMR ASTRE (Cirad INRA) </t>
  </si>
  <si>
    <t xml:space="preserve">Gestion de la santé intégrée à tous les niveaux </t>
  </si>
  <si>
    <t xml:space="preserve">Prise en compte des écosystèmes </t>
  </si>
  <si>
    <t xml:space="preserve">Prise en compte des écosystèmes pour la santé </t>
  </si>
  <si>
    <t>Gestion des traitements des maladies intégrée à tous les niveau</t>
  </si>
  <si>
    <t>Gestion de la santé intégrée à tous les niveaux</t>
  </si>
  <si>
    <t xml:space="preserve">Prise en compte de l’environnent pour la gestion de la santé </t>
  </si>
  <si>
    <t>Influence de la biodiversité sur la santé</t>
  </si>
  <si>
    <t xml:space="preserve">Prise en compte des effets de l'agriculture pour la santé </t>
  </si>
  <si>
    <t xml:space="preserve">Gestion de la santé intégrée au niveau planétaire </t>
  </si>
  <si>
    <t>Gestion de la santé animale au niveau national</t>
  </si>
  <si>
    <t>Approches tenant compte des aspects écologiques et sociétaux</t>
  </si>
  <si>
    <t>etude systèmes / problématiques complexes et globales</t>
  </si>
  <si>
    <t>complexité des approches</t>
  </si>
  <si>
    <t>épidémiologiste, adjoint au DU</t>
  </si>
  <si>
    <t xml:space="preserve"> Programme Productions Animales; Direction scientifique EMVT; Direction scientifique Cirad; épidémiologiste CMAEE + DU Adjoint; épidémiologiste Astre + DU adjoint Astre </t>
  </si>
  <si>
    <t xml:space="preserve">santé humaine et animale liée par des déterminants environnementaux communs et actions correctives doivent être envisagées conjointement </t>
  </si>
  <si>
    <t xml:space="preserve">Approche systémique des écosystèmes </t>
  </si>
  <si>
    <t xml:space="preserve">Approche scientifique de One Health </t>
  </si>
  <si>
    <t xml:space="preserve">Santé mondiale, importance de la mobilité, maladies transfronrtalières </t>
  </si>
  <si>
    <t xml:space="preserve">Prévention des maladies (non infectieuses) liées à l'environnement (leucémies, cancers...) </t>
  </si>
  <si>
    <t xml:space="preserve">Services rendus par le bon fonctionnement des écosystèmes </t>
  </si>
  <si>
    <t xml:space="preserve">relation très difficile à objectiver / démontrer </t>
  </si>
  <si>
    <t xml:space="preserve">santé des agro-écosystèmes </t>
  </si>
  <si>
    <t>Prévention des maladies infectieuses faisant l'objet d'une réglementation</t>
  </si>
  <si>
    <t>Approche systémique</t>
  </si>
  <si>
    <t xml:space="preserve">L'homme acteur de l'agro-écosystème </t>
  </si>
  <si>
    <t xml:space="preserve">Rift, Afrique de l'Ouest, Madagascar </t>
  </si>
  <si>
    <t xml:space="preserve">maladies respiratoires des petits ruminants, Tchad </t>
  </si>
  <si>
    <t xml:space="preserve"> Toutes mes activités !</t>
  </si>
  <si>
    <t xml:space="preserve"> écopathologie (Tchad, Sénégal) </t>
  </si>
  <si>
    <t xml:space="preserve">PPR, Burkina Ghana </t>
  </si>
  <si>
    <t xml:space="preserve">Rift Afrique </t>
  </si>
  <si>
    <t>Contrôle PPR</t>
  </si>
  <si>
    <t>atteindre l'interdisciplinarité</t>
  </si>
  <si>
    <t xml:space="preserve">dialogue entre les acteurs </t>
  </si>
  <si>
    <t>Limites/ Contraintes principales</t>
  </si>
  <si>
    <t>Epidémiologiste en Système d'information</t>
  </si>
  <si>
    <t xml:space="preserve"> PRIFAS, DIST, DSI, CMAEE(BIOS), ASTRE(BIOS) </t>
  </si>
  <si>
    <t xml:space="preserve">une medecine (animale et humaine) </t>
  </si>
  <si>
    <t>Analyse de risque maladie zoonotique</t>
  </si>
  <si>
    <t>entomologiste medical maladies vectorielles emergentes</t>
  </si>
  <si>
    <t xml:space="preserve">ECONAP, UPR16, UMR CMAEE, UMR ASTRE </t>
  </si>
  <si>
    <t>Agirs</t>
  </si>
  <si>
    <t>Cmaee</t>
  </si>
  <si>
    <t>Unité avant Astre</t>
  </si>
  <si>
    <t xml:space="preserve">Approche integree des maladies par la sante humaine et veterinaire </t>
  </si>
  <si>
    <t>Approche integree systemique, pluridisciplinaire et intersectorielle</t>
  </si>
  <si>
    <t xml:space="preserve">Approche integree systemique, pluridisciplinaire, intersectorielle, integrant les notions de genre, de vulnerabilite et d'equite </t>
  </si>
  <si>
    <t xml:space="preserve">Approche integree associant la sante humaine et veterinaire dans un environnement sain </t>
  </si>
  <si>
    <t xml:space="preserve">Liens entre la biodiversite et la sante humaine et veterinaire </t>
  </si>
  <si>
    <t>Liens entre pratiques agricoles et sante</t>
  </si>
  <si>
    <t>Liens entre climat, environnement et sante a une echelle globale</t>
  </si>
  <si>
    <t>Sante Publique Veterinaire</t>
  </si>
  <si>
    <t xml:space="preserve">Approche systemique </t>
  </si>
  <si>
    <t>Etudier les liens entre les communautes humaines et l'environnement</t>
  </si>
  <si>
    <t>Brucellose Communautes pastorales Uganda</t>
  </si>
  <si>
    <t xml:space="preserve">Maladies Infectieuses Vectorielles Afrique (Fievre de la Vallee du Rift Kenya et Tanzanie, Paludisme Afrique de l'Ouest, Trypanosomoses Tanzanie, ...) </t>
  </si>
  <si>
    <t xml:space="preserve">Emergence Zika Ameriques et Caraibes </t>
  </si>
  <si>
    <t xml:space="preserve">Emergence Culicoides-Borne Diseases Europe </t>
  </si>
  <si>
    <t xml:space="preserve">approche innovantes contre les insectes vecteurs et ravageurs associant tous les acteurs (communautes, decideurs, ...) </t>
  </si>
  <si>
    <t>Ont un impact, solutions efficientes, faisables et durables</t>
  </si>
  <si>
    <t>changement des mentalités/ visions/ habitudes</t>
  </si>
  <si>
    <t>adapter les solutions aux pays du Sud et non pas aux technologies du Nord</t>
  </si>
  <si>
    <t>Géographe de la santé</t>
  </si>
  <si>
    <t xml:space="preserve">AGIRs (ES) puis ATRE (Bios) </t>
  </si>
  <si>
    <t xml:space="preserve">Approche intégrée de la santé humaine, animale dans un environnement commun. Approche prenant en compte différentes les échelles du local au global dans la gestion des faits de santé </t>
  </si>
  <si>
    <t xml:space="preserve">Gestion intégrée de l'environnement avec une approche interdisciplinarité </t>
  </si>
  <si>
    <t xml:space="preserve">Approche intégrée de la santé avec une entrée Ecologique (environnement) </t>
  </si>
  <si>
    <t xml:space="preserve">Approche intégré des soins et soins et systèmes de soins. C'est une approche basée sur les maladies </t>
  </si>
  <si>
    <t xml:space="preserve">Gestion intégrée de la santé avec des approches surtout régionales (des politiques nationales à celles régionales) </t>
  </si>
  <si>
    <t xml:space="preserve">Gestion intégrée de l'environnement (santé des végétaux, des sols et de la qualité) </t>
  </si>
  <si>
    <t>Gestion intégrée des biens et services communs à différentes échelles</t>
  </si>
  <si>
    <t xml:space="preserve">Approches transversales intregrant la démarches en sciences sociales avec celles des sciences de l'environnement </t>
  </si>
  <si>
    <t xml:space="preserve"> Dynamique de la mortalité par cancers en France métropolitaine </t>
  </si>
  <si>
    <t>Paludisme, Etats nutritionnels en Afrique de l'Ouest</t>
  </si>
  <si>
    <t xml:space="preserve">Rage, Cysticercose, Résistances aux antibiotiques en santé (humaine et animale) notamment les maladies zoonotiques dans l'Ocean Indien </t>
  </si>
  <si>
    <t xml:space="preserve">Transmission de certaines maladies (Ebola) à l'interface Homme/ animal (faune / bétail ) en Afrique de l'Ouest et centrale </t>
  </si>
  <si>
    <t xml:space="preserve">Offre de soins en santé animale à Madagascar </t>
  </si>
  <si>
    <t xml:space="preserve">A mettre en perspective </t>
  </si>
  <si>
    <t xml:space="preserve">Si possible dans toutes mes zones d'étude (système de soins, maladie et politiques sanitaires) </t>
  </si>
  <si>
    <t>Developpement de plus de projets</t>
  </si>
  <si>
    <t>Manque de reconnaissance sciences sociales</t>
  </si>
  <si>
    <t>limites économiques / financières</t>
  </si>
  <si>
    <t>directeur d'unité</t>
  </si>
  <si>
    <t>Programme santé animale puis umr CMAEE puis Astre (Bios)</t>
  </si>
  <si>
    <t xml:space="preserve">approche santé animale santé humaine et environnement, définition tripartite OIE-FAO-OMS, impact securité alimentaire </t>
  </si>
  <si>
    <t xml:space="preserve">approche intégrant l'ensemble des acteurs de l'écosystème </t>
  </si>
  <si>
    <t xml:space="preserve">approche santé animale santé humaine et environnement plutôt centrée environnement et définie plus par les acteurs de l'environnement et de la recherche </t>
  </si>
  <si>
    <t xml:space="preserve">santé humaine santé animale </t>
  </si>
  <si>
    <t xml:space="preserve">approche santé animale santé humaine et environnement dasn un cadre mondialisé de changement globaux, point fort sur santé globalke de l'environnement incluant l'homme et l'animal </t>
  </si>
  <si>
    <t xml:space="preserve">santé de l'environnement (combinaison santé des élements individuels de l'environnement et de l'écosystème) </t>
  </si>
  <si>
    <t xml:space="preserve">ervices rendus par la protection de l'environnement à la société </t>
  </si>
  <si>
    <t xml:space="preserve">lien avec éthique et développement humain </t>
  </si>
  <si>
    <t xml:space="preserve"> lien santé animale avec santé humaine (impact sur santé humaine) </t>
  </si>
  <si>
    <t xml:space="preserve"> réseau océan indien, FVR dans un cadre environnemental, maladies vectorielles WN</t>
  </si>
  <si>
    <t xml:space="preserve"> FVR dans un cadre environnemental, maladies vectorielles WN </t>
  </si>
  <si>
    <t xml:space="preserve">differentes zoonose, gestion institutionnelel santé humaine animale OIE </t>
  </si>
  <si>
    <t xml:space="preserve">PPR impact sécurité alimentaire </t>
  </si>
  <si>
    <t>sécurité sanitaire des aliments</t>
  </si>
  <si>
    <t xml:space="preserve">à bien comprendre par tous et inclure composante environnementale </t>
  </si>
  <si>
    <t xml:space="preserve">dans un cadre plus large </t>
  </si>
  <si>
    <t>rejoindre ecohealth et one health, ne pas catégoriser mais rapprocher les deux concepts</t>
  </si>
  <si>
    <t xml:space="preserve"> rapprocher les services institutionnel santé animale et humaine dans la gestion </t>
  </si>
  <si>
    <t xml:space="preserve"> à renforcer, stade ultérieur après one halth ecohealth pour renforcer la notion de dynamique et changements globaux et changer d'échelle pour gestion intégrée </t>
  </si>
  <si>
    <t>agriculture et santé, intégrer pratique culturales et d'élevage et la santé pour santé globale anthropique et naturelle</t>
  </si>
  <si>
    <t xml:space="preserve"> à ne pas dissocier des autres approches, composante de l'approche one health et global health</t>
  </si>
  <si>
    <t>Ouverture d'esprit</t>
  </si>
  <si>
    <t>éviter la catégorisation, ne pas s'enfermer dans un seul cadre</t>
  </si>
  <si>
    <t>Passer de la théorie à la pratique</t>
  </si>
  <si>
    <t>systèmes complexes, donc difficile à analyser, éviter catégorisation, aller vers une approche la plus globale possible, toruver des objets concrets pour l'application de ces concepts d'intégration, ne pas rester au niveau pur théorique,ne pas chercher à tout mettre ds one health ou autre concept, la recherche peut être en dehors de ces concepts</t>
  </si>
  <si>
    <t xml:space="preserve">Biologie </t>
  </si>
  <si>
    <t>Médecine vétérinaire / Santé animale</t>
  </si>
  <si>
    <t>Zootechnie</t>
  </si>
  <si>
    <t>Chimie</t>
  </si>
  <si>
    <t>Écologie humaine</t>
  </si>
  <si>
    <t>Entomologie/ Parasitologie</t>
  </si>
  <si>
    <t>Dev. rural</t>
  </si>
  <si>
    <t>Épidémio</t>
  </si>
  <si>
    <t>Eaux et forets, sols</t>
  </si>
  <si>
    <t>Santé de l’env.</t>
  </si>
  <si>
    <t>Maths., modélisation, stats et proba.</t>
  </si>
  <si>
    <t xml:space="preserve">Sc. et techno. de l’info </t>
  </si>
  <si>
    <t xml:space="preserve">Eco et gestion </t>
  </si>
  <si>
    <t xml:space="preserve">Sciences politiques et juridiques </t>
  </si>
  <si>
    <t>Sciences sociales (Anthropo., socio.)</t>
  </si>
  <si>
    <t>Géographie, géo. de la santé</t>
  </si>
  <si>
    <t>Écologie/ Conservation</t>
  </si>
  <si>
    <t>Agro/ Agri</t>
  </si>
  <si>
    <t>Microbio</t>
  </si>
  <si>
    <t>responsable laboratoire de référence pour la PPR et peste bovine</t>
  </si>
  <si>
    <t xml:space="preserve"> EMVT, BIOS, Cmaee</t>
  </si>
  <si>
    <t xml:space="preserve"> Prise en compte globale de la santé, humaine et animale </t>
  </si>
  <si>
    <t xml:space="preserve">Mise en lien des différents écosystèmes animal/végétal </t>
  </si>
  <si>
    <t xml:space="preserve">Santé en lien avec les écosystèmes </t>
  </si>
  <si>
    <t xml:space="preserve">Médecine de la conservation </t>
  </si>
  <si>
    <t xml:space="preserve">Médecine qui prend en compte une santé globale </t>
  </si>
  <si>
    <t xml:space="preserve">Prise en compte globale de la santé, humaine, animale et végétale </t>
  </si>
  <si>
    <t xml:space="preserve">Santé et environnement </t>
  </si>
  <si>
    <t xml:space="preserve">Services à diposition des écosystèmes </t>
  </si>
  <si>
    <t>Biodiversité et conséquence sur la santé</t>
  </si>
  <si>
    <t xml:space="preserve">Services publics de santé vétérinaire </t>
  </si>
  <si>
    <t xml:space="preserve">Raisonnement à partir d'une approches socio-écologique </t>
  </si>
  <si>
    <t xml:space="preserve"> peste des petits ruminants, faune réservoir? </t>
  </si>
  <si>
    <t>impact de la peste des petits ruminants sur les animaux de rente en zone d'enzootie</t>
  </si>
  <si>
    <t xml:space="preserve"> peste des petits ruminants, faune, zones d'enzootie</t>
  </si>
  <si>
    <t xml:space="preserve">peste des petits ruminants, zones d'enzootie </t>
  </si>
  <si>
    <t>interdisciplinarité / multisectorielle</t>
  </si>
  <si>
    <t>infographiste</t>
  </si>
  <si>
    <t>Gerdat puis DRLR puis Astre</t>
  </si>
  <si>
    <t>1,2,3</t>
  </si>
  <si>
    <t xml:space="preserve">module de formation ou livret </t>
  </si>
  <si>
    <t xml:space="preserve"> Module de formation plus ouvrage pédagogique </t>
  </si>
  <si>
    <t>intéressée</t>
  </si>
  <si>
    <t>Informaticien développeur logiciel pour la Veille Sanitaire Internationale</t>
  </si>
  <si>
    <t>Département Santé Animale. CMAEE, puis ASTRE</t>
  </si>
  <si>
    <t xml:space="preserve">Fusion médecine humaine médecine vétérinaire </t>
  </si>
  <si>
    <t xml:space="preserve">Santé de l'environnement : humains, animaux, plantes </t>
  </si>
  <si>
    <t>Santé publique vétérinaire</t>
  </si>
  <si>
    <t xml:space="preserve">Veille sanitaire sur zoonoses en Europe (traitement informatique des données épidémio)) </t>
  </si>
  <si>
    <t xml:space="preserve">Veille sanitaire pour éviter l'émergence de maladies exotiques en France (traitement informatique) </t>
  </si>
  <si>
    <t xml:space="preserve">Etude sur les communautés d'éleveurs pour planifier des campagnes de vaccination </t>
  </si>
  <si>
    <t>Chercheur en entomologie</t>
  </si>
  <si>
    <t xml:space="preserve">IEMVT, puis ECONAP, puis CMAEE, puis ASTRE </t>
  </si>
  <si>
    <t xml:space="preserve">Santé humaine et animale </t>
  </si>
  <si>
    <t xml:space="preserve"> Prise en compte des écosystèmes totaux </t>
  </si>
  <si>
    <t xml:space="preserve">Santé des écosystèmes (humains, animaux, "environnement") </t>
  </si>
  <si>
    <t xml:space="preserve">Santé de l'environnement </t>
  </si>
  <si>
    <t xml:space="preserve">"Services" rendus aux humains par la nature (eau, forêts, air,...) </t>
  </si>
  <si>
    <t>Service public vétérinaire de santé</t>
  </si>
  <si>
    <t>Prise en compte des écosystèmes et des composantes sociales des communautés</t>
  </si>
  <si>
    <t>Usage communautaire des biens sans destruction ou appropriation</t>
  </si>
  <si>
    <t xml:space="preserve">Usage en commun des pâturages pour gestion de l'infestation par les tiques des bovins (Afrique de l'ouest) </t>
  </si>
  <si>
    <t xml:space="preserve">Il faut établir une vraie communication avec les acteurs locaux pour créer un système durable et adapté, il faut plus intégrer les facteurs sociaux en établissant une réelle communication avant de lancer le projet scientifique car souvent les problématiques et solutions ne correspondent pas assez aux besoins des locaux : établir des liens de confiance (que les opinions données ne soient pas celles faisant plaisir aux chercheurs mais celles des acteurs locaux) et plus impliquer les sociologues dès le début du projet, </t>
  </si>
  <si>
    <t>Technicien entomologiste</t>
  </si>
  <si>
    <t>CMAEE puis Astre</t>
  </si>
  <si>
    <t>Surveillance entomologique des populations de Culicoides et tiques en France métropolitaine</t>
  </si>
  <si>
    <t xml:space="preserve"> Surveillance entomologique des populations de tiques en France métropolitaine (Apparition de nouvelles espèces, émergence de nouvelles maladies : Fièvre de Crimée-Congo par exemple). Lutte contre Aedes albopictus en France (lutte contre la Dengue, le Chikungunya, Zika)</t>
  </si>
  <si>
    <t>S'entendre sur ces termes au sein de l'unité</t>
  </si>
  <si>
    <t>Il s'agit de terme très peu utilisés dans son travail, ne se sent pas toujours concerné voire se sent parfois dépasé par ces notions, "dernier maillon de la chaine", a l'impression de partir de trop loin dans ce domaine de connaissance ce qui l'empeche de prendre part aux discussions dans l'unité</t>
  </si>
  <si>
    <t>Chercheur INRA Ecologie microbienne et Bioinformatique</t>
  </si>
  <si>
    <t xml:space="preserve"> Approche d'une santé unique (animale et humaine) </t>
  </si>
  <si>
    <t>Etude des systemes biologiques intégrés dans leur ecosystemes</t>
  </si>
  <si>
    <t xml:space="preserve"> La conservation des habitats pour la santé</t>
  </si>
  <si>
    <t xml:space="preserve">Les services et biens économiques apportés par l'écosystème </t>
  </si>
  <si>
    <t xml:space="preserve">La valeur ajoutée de la biodiversité pour la Santé </t>
  </si>
  <si>
    <t xml:space="preserve"> La santé à l'échelle de la planète. Notion d'inter-connectivité</t>
  </si>
  <si>
    <t>Penser aux écosystèmes de manière holistique</t>
  </si>
  <si>
    <t>Projet en cours West Nile Culex Microbiome</t>
  </si>
  <si>
    <t xml:space="preserve"> Projet en cours FCO Culicoides Microbiome</t>
  </si>
  <si>
    <t>Contribution projet Ebola- bats Afrique</t>
  </si>
  <si>
    <t xml:space="preserve">Intégrer les résultats d'écologie Microbiennes dans une approche intégrée de la Santé (description de la diversité microbienne, identification et utilisation de symbiontes potentiels et bacteries 'clefs' dans des approches de paratransgénèse pour limiter la transmission d'un virus (e.g., West Nile) </t>
  </si>
  <si>
    <t xml:space="preserve">intéressée par ces approches et leur développement dans le cadre de l'axe 2 </t>
  </si>
  <si>
    <t>Chercheur</t>
  </si>
  <si>
    <t>Thailande</t>
  </si>
  <si>
    <t>UR16, Equipe Formation, UR AGIRs, UMR Astre</t>
  </si>
  <si>
    <t xml:space="preserve">H5N1 Cambodia </t>
  </si>
  <si>
    <t xml:space="preserve">Zoonosis Cambodia </t>
  </si>
  <si>
    <t>AMR Vietnam</t>
  </si>
  <si>
    <t xml:space="preserve">AMR SEA </t>
  </si>
  <si>
    <t>VSC technicienne de laboratoire</t>
  </si>
  <si>
    <t>La Réunion</t>
  </si>
  <si>
    <t>Astre (Bios)</t>
  </si>
  <si>
    <t>Cambodge</t>
  </si>
  <si>
    <t xml:space="preserve">AGIRs (ES) puis ASTRE (Bios) </t>
  </si>
  <si>
    <t>Encéphalite Japonaise Cambodge</t>
  </si>
  <si>
    <t xml:space="preserve"> Nipah Cambodge</t>
  </si>
  <si>
    <t xml:space="preserve"> Encéphalite Japonaise et Nipah Cambodge</t>
  </si>
  <si>
    <t xml:space="preserve">PPR, FVR, AI, NC, Ebola... Afrique de l'ouest </t>
  </si>
  <si>
    <t>interface science/gestion (décideurs), appropriation</t>
  </si>
  <si>
    <t>vsc epidemiologiste</t>
  </si>
  <si>
    <t>chercheur en immunologie</t>
  </si>
  <si>
    <t xml:space="preserve"> emvt puis cmaee puis astre</t>
  </si>
  <si>
    <t>System biology</t>
  </si>
  <si>
    <t xml:space="preserve"> interactions santé humaine avec santé animale </t>
  </si>
  <si>
    <t xml:space="preserve">Approche qui intègre l'écologie </t>
  </si>
  <si>
    <t>la santé au niveau des écosystèmes</t>
  </si>
  <si>
    <t xml:space="preserve"> santé animale ciblant les impacts sanitaires</t>
  </si>
  <si>
    <t>les biens communs et leur gestion raisonnée et durable</t>
  </si>
  <si>
    <t xml:space="preserve">system biology: approche systémique des processus biologiques (réponses immunes) </t>
  </si>
  <si>
    <t xml:space="preserve"> cowdriose et ppcb en Afrique</t>
  </si>
  <si>
    <t xml:space="preserve"> system biology = ppcb sur bovins</t>
  </si>
  <si>
    <t xml:space="preserve"> approches vaccinales contre zoonoses </t>
  </si>
  <si>
    <t>zoonoses en Afrique et Asie</t>
  </si>
  <si>
    <t>Montrer la valeur ajoutée/impact de ces approches</t>
  </si>
  <si>
    <t>Doctorant</t>
  </si>
  <si>
    <t>Guadeloupe</t>
  </si>
  <si>
    <t>VSI épidémio</t>
  </si>
  <si>
    <t>Guadeloupe- Duclos</t>
  </si>
  <si>
    <t xml:space="preserve">stage à Agirs, thèse à CMAEE, VSC à ASTRE </t>
  </si>
  <si>
    <t>L'étude de la santé en s'intéressant à un système global qui comprend l'humain, l'animal et le végétal</t>
  </si>
  <si>
    <t>S'intérésser à un problème en le recontextualisant dans l'ensemble de son écosystème</t>
  </si>
  <si>
    <t xml:space="preserve"> Les "services rendus", autrement dit quel profit non-financier peut on tirer d'un système ou d'un organisme</t>
  </si>
  <si>
    <t>Prendre en considération le contexte social (ex : niveau de vie, besoins indiviuels et collectifs, structure hierarchique dans le système étudié, etc.) mais aussi le contexte écologique (population, climat/météo, type de sol ou autres, selon l'étude)</t>
  </si>
  <si>
    <t xml:space="preserve"> PPR en Afrique de l'Ouest</t>
  </si>
  <si>
    <t>compréhension, dialogue et collaboration équilibrées entre acteurs</t>
  </si>
  <si>
    <t>chercheuse en virologie</t>
  </si>
  <si>
    <t xml:space="preserve"> EMVT, puis CMAEE, puis Astre</t>
  </si>
  <si>
    <t xml:space="preserve"> Une seule santé qui prend en compte la santé avec toutes les composantes (santé humaine, santé publique vétérinaire (zoonoses et sécurité alimentaire) et l'environnement (composantes ecologiques, sociales, politiques...)</t>
  </si>
  <si>
    <t xml:space="preserve"> La sante des ecosystèmes en prennant compte l'ensemble des acteurs (agents pathogènes dans leurs ecosystème qui intègre les aspects environnementaux, comme clima, densité des populations, antropisation, etc...) </t>
  </si>
  <si>
    <t xml:space="preserve">le même qu'one health </t>
  </si>
  <si>
    <t xml:space="preserve"> One health à l'échèlle du globe </t>
  </si>
  <si>
    <t xml:space="preserve">le même qu'eco health </t>
  </si>
  <si>
    <t xml:space="preserve"> importance de la santé d'un ecosystème c'est sa diversité</t>
  </si>
  <si>
    <t xml:space="preserve"> la santé animale comme un bien publique, comme une composante de la santé publique en générale</t>
  </si>
  <si>
    <t>en santé, l'approach traite la santé dans sa globalité dans son context social et dans son ecosystème</t>
  </si>
  <si>
    <t xml:space="preserve">NDV à Madagascar </t>
  </si>
  <si>
    <t>NDV</t>
  </si>
  <si>
    <t>permet de trouver des problématiques et solutions adaptées aux destinataires/terrains</t>
  </si>
  <si>
    <t>Researcher in population dynamics</t>
  </si>
  <si>
    <t>Guadeloupe/ Baillarguet</t>
  </si>
  <si>
    <t>INRA : santé animale</t>
  </si>
  <si>
    <t>CNRS MaD CIRAD</t>
  </si>
  <si>
    <t>Thaïlande</t>
  </si>
  <si>
    <t xml:space="preserve">CNRS Institut Environnement et Ecologie, IRD Ressources vivantes , AGIRs(ES) </t>
  </si>
  <si>
    <t>Ecologie comportementale</t>
  </si>
  <si>
    <t xml:space="preserve">basé surissu des "Douze Principes de Manhattan", le One Health vise à"Reconnaître le lien essentiel entre la santé des humains, des animaux domestiques et de la faune sauvage et la menace que représente les maladies pour les humains" </t>
  </si>
  <si>
    <t xml:space="preserve">vient de la CBD, « L'approche par écosystème est une stratégie de gestion intégrée des terres, des eaux et des ressources vivantes, qui favorise la conservation et l'utilisation durable d'une manière équitable." </t>
  </si>
  <si>
    <t xml:space="preserve">emphase sur les approches participatives (et socio-écologique </t>
  </si>
  <si>
    <t xml:space="preserve">médecine vétérinaire appliquée à la faune sauvage et à la conservation de la faune sauvage </t>
  </si>
  <si>
    <t xml:space="preserve"> ancêtre du One Health, réunissant santé vétérinaire et santé humaine</t>
  </si>
  <si>
    <t xml:space="preserve">priviligie les approches de justice (santé, environnement), voir l'ouvrage de réf Nichter M., « Global Health: Why Cultural Perceptions, Social Representations, and Biopolitics Matter », University of Arizona Press, 2008. </t>
  </si>
  <si>
    <t xml:space="preserve">ou santé écologique, elle apparaît s'intéresse aux expositions aux produits chimiques synthétiques, comme les pesticides ou les résidus des emballages alimentaires, libérés dans l'environnement. </t>
  </si>
  <si>
    <t xml:space="preserve"> issu du MA (1995) : "« Les bénéfices que les personnes et les sociétés obtiennent des écosystèmes, ce qui inclut des services de provisionnement (eau, alimentation…), de régulation (inondation, climat, maladies…), culturel (spiritualité, récréation…) et de support (cycles biogéochimiques…) ».</t>
  </si>
  <si>
    <t xml:space="preserve">Une approche visant à relier la diversité biologique (et la diversité culturelle parfois) avec la santé humaine et des animaux </t>
  </si>
  <si>
    <t xml:space="preserve">cela doit correspondre à la santé des plantes (au sens INRA du terme) </t>
  </si>
  <si>
    <t xml:space="preserve">un nouveau machin lancé par la Fondation Rockfeller et le Lancet. La différence avec le Global Health est la réduction de l'emphase sur la justice au profit des effets des impacts des changements globaux (l'anthropocene !). </t>
  </si>
  <si>
    <t xml:space="preserve">même chose que Santé Publique ? </t>
  </si>
  <si>
    <t>L'approche d’Ecologie Sociale est issue de l'école allemande (Liebig, Marx). Elle fait explicitement le lien entre métabolisme écologique - biologique et métabolisme social (Fischer-Kowalski &amp; Weisz 2016). Les systèmes sociaux sont vus comme des systèmes hybrides entre culture (échanges de communication) et environnement (échanges métaboliques). voir un ouvrage récent : Haberl H., Fischer-Kowalski M., Krausmann F., Winiwarter V. (eds), « Social Ecology Society-Nature Relations across Time and Space », Springer Switzerland, 2016.</t>
  </si>
  <si>
    <t>La théorie des communs (Ostrom 1990) est une réponse à la "tragédie des communs" de Garrett Hardin (1968). Ostrom montre que les ressources communes sont loin d'être des lieux "non régulés". De nombreuses règles communautaires de gestion des ressouces sont à l'oeuvre. La tragédie des communs s'observe quant les communautés perdent la gestion de leurs communs</t>
  </si>
  <si>
    <t xml:space="preserve">ANR BiodivHealthSEA Thailande/Laos </t>
  </si>
  <si>
    <t xml:space="preserve">ANR FutureHealthSEA </t>
  </si>
  <si>
    <t>certaines de ces approches relèvent plus de la "croyance" que de la "science" (au sens de Popper)</t>
  </si>
  <si>
    <t>diversité des termes / confusion dans la pensée</t>
  </si>
  <si>
    <t xml:space="preserve">clarifier le propos et les interlocuteurs (scientifiques, politiques, citoyens), promouvoir le pluralisme scientifique et de fait le pluralisme des valeurs </t>
  </si>
  <si>
    <t xml:space="preserve">Niveaux </t>
  </si>
  <si>
    <t>1 = bon</t>
  </si>
  <si>
    <t>2 = vague</t>
  </si>
  <si>
    <t>3 = inconnu</t>
  </si>
  <si>
    <t>Connaissance One Health</t>
  </si>
  <si>
    <t xml:space="preserve">Utilisation One Health </t>
  </si>
  <si>
    <t>1 = Projets passés/en cours</t>
  </si>
  <si>
    <t>2 = Projets futurs/intérêt</t>
  </si>
  <si>
    <t>Utilisation de ces approches :    1) projet actuel ou passé             2) projet futur/intérêt           3) Projets actuel/passé et futur                4) Non</t>
  </si>
  <si>
    <t>Vague + bonne maitrise</t>
  </si>
  <si>
    <t>4 = non</t>
  </si>
  <si>
    <t xml:space="preserve">3 = Les deux </t>
  </si>
  <si>
    <t>Connaissance Ecosystem Approach</t>
  </si>
  <si>
    <t>Utilisation Ecosystem Approach</t>
  </si>
  <si>
    <t>Connaissance Ecohealth</t>
  </si>
  <si>
    <t>Utilisation Ecohealth</t>
  </si>
  <si>
    <t>Connaissance Conservation Medicine</t>
  </si>
  <si>
    <t>Utilisation Conservation Medicine</t>
  </si>
  <si>
    <t>Connaissance One medicine</t>
  </si>
  <si>
    <t>Utilisation One medicine</t>
  </si>
  <si>
    <t>Connaissance Global health</t>
  </si>
  <si>
    <t>Utilisation Global health</t>
  </si>
  <si>
    <t>tot</t>
  </si>
  <si>
    <t>Connaissance Environmental health</t>
  </si>
  <si>
    <t>Utilisation Environmental health</t>
  </si>
  <si>
    <t>Connaissance Ecosystem services</t>
  </si>
  <si>
    <t>Utilisation Ecosystem services</t>
  </si>
  <si>
    <t>Connaissance Biodiversity and Health</t>
  </si>
  <si>
    <t>Utilisation Biodiversity and Health</t>
  </si>
  <si>
    <t>Connaissance AgriHealth</t>
  </si>
  <si>
    <t>Utilisation AgriHealth</t>
  </si>
  <si>
    <t>Connaissance Planetary Health</t>
  </si>
  <si>
    <t>Utilisation Planetary Health</t>
  </si>
  <si>
    <t>Connaissance Veterinary Public health</t>
  </si>
  <si>
    <t>Utilisation Veterinary Public health</t>
  </si>
  <si>
    <t>Connaissance System Thinking</t>
  </si>
  <si>
    <t>Utilisation System Thinking</t>
  </si>
  <si>
    <t>Connaissance Socio-ecological approach</t>
  </si>
  <si>
    <t>Utilisation Socio-ecological approach</t>
  </si>
  <si>
    <t>Connaissance Theory of Commons</t>
  </si>
  <si>
    <t>Utilisation Theory of Commons</t>
  </si>
  <si>
    <t>Utilisation (1+3)</t>
  </si>
  <si>
    <t xml:space="preserve">Connaissance des approches </t>
  </si>
  <si>
    <t>Ecosystem Approach</t>
  </si>
  <si>
    <t>Ecohealth</t>
  </si>
  <si>
    <t>Conservation medicine</t>
  </si>
  <si>
    <t>One Medicine</t>
  </si>
  <si>
    <t>Environmental Health</t>
  </si>
  <si>
    <t>Agrihealth</t>
  </si>
  <si>
    <t>Veterinary Public Health</t>
  </si>
  <si>
    <t>Nombre bon niveau</t>
  </si>
  <si>
    <t>Nombre bon+vague</t>
  </si>
  <si>
    <t>Responsable QSE</t>
  </si>
  <si>
    <t>Biotrop (ex AGAP), UPR15, EMVT puis UMR15</t>
  </si>
  <si>
    <t>?</t>
  </si>
  <si>
    <t xml:space="preserve">Qualité, sécurité, Environnement </t>
  </si>
  <si>
    <t>Ecologue de la santé</t>
  </si>
  <si>
    <t>Lyon</t>
  </si>
  <si>
    <t xml:space="preserve"> Gestion intégrée de la faune (EMVT), AGIRs (ES), ASTRE (Bios) </t>
  </si>
  <si>
    <t xml:space="preserve">Global multidisciplinary mangement of health, top down. </t>
  </si>
  <si>
    <t xml:space="preserve">Use of an ecosystem framework to manage health </t>
  </si>
  <si>
    <t>Local multidisciplinary mangement of health, bottom up.</t>
  </si>
  <si>
    <t xml:space="preserve"> Veterinary medicine towards wildlife conservation </t>
  </si>
  <si>
    <t xml:space="preserve"> Cooperation of human and veterinary medicine </t>
  </si>
  <si>
    <t>égal à One Health</t>
  </si>
  <si>
    <t xml:space="preserve">Functions of ecosystems benefiting to humans (support, production, regulation, cultural) </t>
  </si>
  <si>
    <t>Link between animal &amp; plant diversity, and health of humans</t>
  </si>
  <si>
    <t>Egal à One Health, coup de comm. / OPA de Harvard</t>
  </si>
  <si>
    <t>De la fourche à la fourchette</t>
  </si>
  <si>
    <t>Use of the system approach to manage health</t>
  </si>
  <si>
    <t>Ebola Afrique centrale</t>
  </si>
  <si>
    <t xml:space="preserve"> Bats Cambodge </t>
  </si>
  <si>
    <t xml:space="preserve">Ebola Afrique centrale </t>
  </si>
  <si>
    <t>hierarchie des disciplines / équilibre des "pouvoirs"</t>
  </si>
  <si>
    <t>Epia (INRA) et Astre</t>
  </si>
  <si>
    <t>Ingénieur informaticien/biostatisticien</t>
  </si>
  <si>
    <t>responsable plateforme formation</t>
  </si>
  <si>
    <t xml:space="preserve">CIHEAM-IAMM, IRC SupAgro, FUIDA, coopération française </t>
  </si>
  <si>
    <t>ingenieur en immunologie</t>
  </si>
  <si>
    <t>Pathotrop (EMVT) puis santé animale (cirad) puis Cmaee (Bios) puis astre (Bios)</t>
  </si>
  <si>
    <t>Animalier</t>
  </si>
  <si>
    <t>ECONAP (EMVT), puis Agirs (ES) puis Astre (Bios)</t>
  </si>
  <si>
    <t>Animatrice</t>
  </si>
  <si>
    <t xml:space="preserve">Cmaee (Bios) puis Astre (Bios) </t>
  </si>
  <si>
    <t xml:space="preserve">vue d'ensemble de la santé qui regroupe santé humaine, environnementale et animale, et les liens entre eux </t>
  </si>
  <si>
    <t xml:space="preserve">Approches considérant le point de vue de l'ecosystème dans son entièreté </t>
  </si>
  <si>
    <t xml:space="preserve"> problématiques de la santé à l'échelle globale </t>
  </si>
  <si>
    <t xml:space="preserve">la santé de l'environnement </t>
  </si>
  <si>
    <t xml:space="preserve"> services que fournissent les écosystèmes</t>
  </si>
  <si>
    <t xml:space="preserve">santé publique en santé animale - surveillance des maladies animales </t>
  </si>
  <si>
    <t xml:space="preserve">veille en santé animale (toutes maladies) en Europe, Afrique du Nord, Asie </t>
  </si>
  <si>
    <t xml:space="preserve"> intégrer la santé humaine dans la veille en santé animale (ex: collaboration avec l'ECDC) pour les zoonoses (IA, West Nile, etc.) </t>
  </si>
  <si>
    <t>trop de technologies vus du Nord sans accompagnement et inadaptes au terrain (au sens large), complexite d'avoir tous les acteurs s'approprier les demarches, changer leurs pratiques et les politiques, notion de temps et de changement d'echelle et la dimension economique (voir initiative IMPRESS), à l'aise avec les termes connus, hésitant sur certains termes, intéressé par la démarche IMPRESS, notion d'impact importante, considère les approches intégrées qui réunissent tous les acteurs comme les seules qui fonctionnent, les seules impactantes.</t>
  </si>
  <si>
    <t xml:space="preserve">Comment articuler le fait que d'une part l'équipe mobilise ces termes pour interagir avec les acteurs du champ global de la santé (chercheurs, bailleurs, opérateurs nationaux et internationaux), mais ces termes constituent aussi des objets de recherche dans la mesure où ils sont porteurs de sens et sont portés par des acteurs pour définir les "problèmes" sanitaires et formuler des modes de prise en charge. très intéressé par le résultat (niveau de connaissances dans l'unité) et par l'idée d'une étude du role social/politique de ces termes, fait de façon appliquée </t>
  </si>
  <si>
    <t>motivée, intéressée par un retour sur les définitions, très mauvaise connaissance des termes, définitions d'après les mots mais pas fondées sur des connaissances, voit le travail interdisicplinaire comme le vrai enjeu</t>
  </si>
  <si>
    <t>bonnes connaissances, beaucoup de termes avec des nuances faibles, mais permettent une prise de conscience, travaille dessus depuis lgt mais n'est pas inféodé à un seul terme, conception plus importante que les mots, a insisté sur le besoin d'outils communs pour travailler ensemble</t>
  </si>
  <si>
    <t>intéressé par la démarche et surtout sur le fait de prendre le temps de réfléchir à ces notions et à leur rôles dans les différentes études</t>
  </si>
  <si>
    <t xml:space="preserve">motivé, trouve que beaucoup de ces termes se recoupent, notions aciennes, seuls les ternmes changent, One Health perçu comme un terme très politique et opérationnel contrairement à EcoHealth qui est le terme plus scientifique, plus orienté recherche </t>
  </si>
  <si>
    <t>intéressée malgré sa méconnaissance de ce domaine</t>
  </si>
  <si>
    <t>risque de dispersion des activités = travail sur des aspects qui sont hors champs ou en concurrence avec d'autres institutions, problèmes de collaboration entre équipes de différentes institutions car pas toujours d'échanges équilibrés. Ces approches doivent être visibles pour les bailleurs pour maintenir le financement. Il faudrait que l'unité dépasse le cadre théorique pour passer à l'application de ces méthodes sur des cas concrets où des acteurs variés de l'unité pourraient travailler ensemble. Il manque une connaissance des rôles des différents acteurs de l'unité et manque d'échange pour savoir quels acteurs pourraient être intéressés/utiles sur les différents projets. Intéressée, aimerait qu'il y ait plus de connaissance des différents acteurs au sein de l'unité afin de savoir si des gens peuvent être intéressés sur un projet, manque d'une "plateforme" de partage</t>
  </si>
  <si>
    <t>Num</t>
  </si>
  <si>
    <t>Réalisé à 2 (2) ou seul (1)</t>
  </si>
  <si>
    <t>Niveau de connaissance : 1) bon 2) vague 3) inconnu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</si>
</sst>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i/>
      <sz val="10"/>
      <color theme="1"/>
      <name val="Calibri"/>
      <family val="2"/>
      <scheme val="minor"/>
    </font>
    <font>
      <b/>
      <sz val="11"/>
      <color theme="1"/>
      <name val="Calibri Light"/>
      <family val="2"/>
    </font>
  </fonts>
  <fills count="3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E9F7F7"/>
        <bgColor indexed="64"/>
      </patternFill>
    </fill>
    <fill>
      <patternFill patternType="solid">
        <fgColor rgb="FFFCEAEB"/>
        <bgColor indexed="64"/>
      </patternFill>
    </fill>
    <fill>
      <patternFill patternType="solid">
        <fgColor rgb="FFF1FBE5"/>
        <bgColor indexed="64"/>
      </patternFill>
    </fill>
    <fill>
      <patternFill patternType="solid">
        <fgColor theme="6" tint="0.39997558519241921"/>
        <bgColor indexed="64"/>
      </patternFill>
    </fill>
    <fill>
      <patternFill patternType="solid">
        <fgColor rgb="FFFEF4E8"/>
        <bgColor indexed="64"/>
      </patternFill>
    </fill>
    <fill>
      <patternFill patternType="solid">
        <fgColor rgb="FFF2FEF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9"/>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FF99"/>
        <bgColor indexed="64"/>
      </patternFill>
    </fill>
    <fill>
      <patternFill patternType="solid">
        <fgColor rgb="FFFFCCFF"/>
        <bgColor indexed="64"/>
      </patternFill>
    </fill>
    <fill>
      <patternFill patternType="solid">
        <fgColor rgb="FFFF9999"/>
        <bgColor indexed="64"/>
      </patternFill>
    </fill>
    <fill>
      <patternFill patternType="solid">
        <fgColor rgb="FFCCFF99"/>
        <bgColor indexed="64"/>
      </patternFill>
    </fill>
    <fill>
      <patternFill patternType="solid">
        <fgColor rgb="FF3399FF"/>
        <bgColor indexed="64"/>
      </patternFill>
    </fill>
    <fill>
      <patternFill patternType="solid">
        <fgColor rgb="FFFFCC66"/>
        <bgColor indexed="64"/>
      </patternFill>
    </fill>
    <fill>
      <patternFill patternType="solid">
        <fgColor rgb="FF66FFFF"/>
        <bgColor indexed="64"/>
      </patternFill>
    </fill>
    <fill>
      <patternFill patternType="solid">
        <fgColor rgb="FFFF6600"/>
        <bgColor indexed="64"/>
      </patternFill>
    </fill>
    <fill>
      <patternFill patternType="solid">
        <fgColor rgb="FFFF6699"/>
        <bgColor indexed="64"/>
      </patternFill>
    </fill>
  </fills>
  <borders count="21">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9">
    <xf numFmtId="0" fontId="0" fillId="0" borderId="0" xfId="0"/>
    <xf numFmtId="0" fontId="0" fillId="0" borderId="1" xfId="0" applyBorder="1"/>
    <xf numFmtId="0" fontId="0" fillId="0" borderId="3" xfId="0" applyBorder="1"/>
    <xf numFmtId="0" fontId="0" fillId="0" borderId="2" xfId="0" applyBorder="1"/>
    <xf numFmtId="0" fontId="0" fillId="0" borderId="4" xfId="0" applyBorder="1"/>
    <xf numFmtId="0" fontId="1" fillId="0" borderId="0" xfId="0" applyFont="1" applyAlignment="1">
      <alignment vertical="center" wrapText="1"/>
    </xf>
    <xf numFmtId="0" fontId="0" fillId="0" borderId="8" xfId="0" applyBorder="1" applyAlignment="1">
      <alignment vertical="center"/>
    </xf>
    <xf numFmtId="0" fontId="0" fillId="0" borderId="8" xfId="0" applyBorder="1" applyAlignment="1">
      <alignment horizontal="center" vertical="center"/>
    </xf>
    <xf numFmtId="0" fontId="4" fillId="0" borderId="8" xfId="0" applyFont="1" applyBorder="1" applyAlignment="1">
      <alignment horizontal="left" vertical="center" wrapText="1"/>
    </xf>
    <xf numFmtId="0" fontId="3" fillId="0" borderId="9" xfId="0" applyFont="1" applyBorder="1" applyAlignment="1">
      <alignment vertical="center" wrapText="1"/>
    </xf>
    <xf numFmtId="0" fontId="3" fillId="0" borderId="9" xfId="0" applyFont="1" applyBorder="1" applyAlignment="1">
      <alignment vertical="center"/>
    </xf>
    <xf numFmtId="0" fontId="0" fillId="0" borderId="6" xfId="0" applyBorder="1"/>
    <xf numFmtId="0" fontId="5" fillId="0" borderId="10" xfId="0" applyFont="1" applyBorder="1" applyAlignment="1">
      <alignment vertical="center" wrapText="1"/>
    </xf>
    <xf numFmtId="0" fontId="5" fillId="0" borderId="10" xfId="0" applyFont="1" applyBorder="1" applyAlignment="1">
      <alignment vertical="center"/>
    </xf>
    <xf numFmtId="0" fontId="5" fillId="0" borderId="8" xfId="0" applyFont="1" applyBorder="1" applyAlignment="1">
      <alignment vertical="center" wrapText="1"/>
    </xf>
    <xf numFmtId="0" fontId="0" fillId="9" borderId="5" xfId="0" applyFill="1" applyBorder="1"/>
    <xf numFmtId="0" fontId="0" fillId="9" borderId="4" xfId="0" applyFill="1" applyBorder="1"/>
    <xf numFmtId="0" fontId="0" fillId="9" borderId="3" xfId="0" applyFill="1" applyBorder="1"/>
    <xf numFmtId="0" fontId="0" fillId="9" borderId="2" xfId="0" applyFill="1" applyBorder="1"/>
    <xf numFmtId="0" fontId="0" fillId="10" borderId="5" xfId="0" applyFill="1" applyBorder="1"/>
    <xf numFmtId="0" fontId="0" fillId="10" borderId="4" xfId="0" applyFill="1" applyBorder="1"/>
    <xf numFmtId="0" fontId="0" fillId="10" borderId="3" xfId="0" applyFill="1" applyBorder="1"/>
    <xf numFmtId="0" fontId="0" fillId="10" borderId="2" xfId="0" applyFill="1" applyBorder="1"/>
    <xf numFmtId="0" fontId="0" fillId="11" borderId="5" xfId="0" applyFill="1" applyBorder="1"/>
    <xf numFmtId="0" fontId="0" fillId="11" borderId="4" xfId="0" applyFill="1" applyBorder="1"/>
    <xf numFmtId="0" fontId="0" fillId="11" borderId="3" xfId="0" applyFill="1" applyBorder="1"/>
    <xf numFmtId="0" fontId="0" fillId="11" borderId="2" xfId="0" applyFill="1" applyBorder="1"/>
    <xf numFmtId="0" fontId="5" fillId="9" borderId="8" xfId="0" applyFont="1" applyFill="1" applyBorder="1" applyAlignment="1">
      <alignment vertical="center"/>
    </xf>
    <xf numFmtId="0" fontId="5" fillId="9" borderId="9" xfId="0" applyFont="1" applyFill="1" applyBorder="1" applyAlignment="1">
      <alignment vertical="center" wrapText="1"/>
    </xf>
    <xf numFmtId="0" fontId="5" fillId="9" borderId="9" xfId="0" applyFont="1" applyFill="1" applyBorder="1" applyAlignment="1">
      <alignment vertical="center"/>
    </xf>
    <xf numFmtId="0" fontId="0" fillId="9" borderId="1" xfId="0" applyFill="1" applyBorder="1"/>
    <xf numFmtId="0" fontId="5" fillId="13" borderId="9" xfId="0" applyFont="1" applyFill="1" applyBorder="1" applyAlignment="1">
      <alignment vertical="center"/>
    </xf>
    <xf numFmtId="0" fontId="0" fillId="13" borderId="7" xfId="0" applyFill="1" applyBorder="1"/>
    <xf numFmtId="0" fontId="0" fillId="13" borderId="1" xfId="0" applyFill="1" applyBorder="1"/>
    <xf numFmtId="0" fontId="0" fillId="13" borderId="4" xfId="0" applyFill="1" applyBorder="1"/>
    <xf numFmtId="0" fontId="5" fillId="13" borderId="8" xfId="0" applyFont="1" applyFill="1" applyBorder="1" applyAlignment="1">
      <alignment vertical="center"/>
    </xf>
    <xf numFmtId="0" fontId="0" fillId="13" borderId="2" xfId="0" applyFill="1" applyBorder="1"/>
    <xf numFmtId="0" fontId="5" fillId="13" borderId="9" xfId="0" applyFont="1" applyFill="1" applyBorder="1" applyAlignment="1">
      <alignment vertical="center" wrapText="1"/>
    </xf>
    <xf numFmtId="0" fontId="5" fillId="9" borderId="10" xfId="0" applyFont="1" applyFill="1" applyBorder="1" applyAlignment="1">
      <alignment vertical="center" wrapText="1"/>
    </xf>
    <xf numFmtId="0" fontId="5" fillId="9" borderId="10" xfId="0" applyFont="1" applyFill="1" applyBorder="1" applyAlignment="1">
      <alignment vertical="center"/>
    </xf>
    <xf numFmtId="0" fontId="5" fillId="9" borderId="8" xfId="0" applyFont="1" applyFill="1" applyBorder="1" applyAlignment="1">
      <alignment vertical="center" wrapText="1"/>
    </xf>
    <xf numFmtId="0" fontId="5" fillId="14" borderId="14" xfId="0" applyFont="1" applyFill="1" applyBorder="1" applyAlignment="1">
      <alignment vertical="center"/>
    </xf>
    <xf numFmtId="0" fontId="5" fillId="14" borderId="10" xfId="0" applyFont="1" applyFill="1" applyBorder="1" applyAlignment="1">
      <alignment vertical="center" wrapText="1"/>
    </xf>
    <xf numFmtId="0" fontId="5" fillId="14" borderId="10" xfId="0" applyFont="1" applyFill="1" applyBorder="1" applyAlignment="1">
      <alignment vertical="center"/>
    </xf>
    <xf numFmtId="0" fontId="5" fillId="14" borderId="8" xfId="0" applyFont="1" applyFill="1" applyBorder="1" applyAlignment="1">
      <alignment vertical="center" wrapText="1"/>
    </xf>
    <xf numFmtId="0" fontId="0" fillId="14" borderId="4" xfId="0" applyFill="1" applyBorder="1"/>
    <xf numFmtId="0" fontId="0" fillId="14" borderId="0" xfId="0" applyFill="1"/>
    <xf numFmtId="0" fontId="0" fillId="14" borderId="1" xfId="0" applyFill="1" applyBorder="1"/>
    <xf numFmtId="0" fontId="1" fillId="9" borderId="10" xfId="0" applyFont="1" applyFill="1" applyBorder="1" applyAlignment="1">
      <alignment vertical="center" wrapText="1"/>
    </xf>
    <xf numFmtId="0" fontId="1" fillId="9" borderId="8" xfId="0" applyFont="1" applyFill="1" applyBorder="1" applyAlignment="1">
      <alignment vertical="center" wrapText="1"/>
    </xf>
    <xf numFmtId="0" fontId="1" fillId="10" borderId="10" xfId="0" applyFont="1" applyFill="1" applyBorder="1" applyAlignment="1">
      <alignment vertical="center" wrapText="1"/>
    </xf>
    <xf numFmtId="0" fontId="1" fillId="10" borderId="8" xfId="0" applyFont="1" applyFill="1" applyBorder="1" applyAlignment="1">
      <alignment vertical="center" wrapText="1"/>
    </xf>
    <xf numFmtId="0" fontId="1" fillId="11" borderId="10" xfId="0" applyFont="1" applyFill="1" applyBorder="1" applyAlignment="1">
      <alignment vertical="center" wrapText="1"/>
    </xf>
    <xf numFmtId="0" fontId="1" fillId="11" borderId="8" xfId="0" applyFont="1" applyFill="1" applyBorder="1" applyAlignment="1">
      <alignment vertical="center" wrapText="1"/>
    </xf>
    <xf numFmtId="16" fontId="0" fillId="0" borderId="4" xfId="0" applyNumberFormat="1" applyBorder="1"/>
    <xf numFmtId="0" fontId="0" fillId="9" borderId="4" xfId="0" applyFill="1" applyBorder="1" applyAlignment="1">
      <alignment horizontal="right" vertical="center"/>
    </xf>
    <xf numFmtId="0" fontId="0" fillId="0" borderId="4" xfId="0" applyBorder="1" applyAlignment="1">
      <alignment horizontal="right" vertical="center"/>
    </xf>
    <xf numFmtId="0" fontId="0" fillId="0" borderId="4" xfId="0" applyBorder="1" applyAlignment="1">
      <alignment horizontal="right"/>
    </xf>
    <xf numFmtId="0" fontId="0" fillId="0" borderId="4" xfId="0" applyFill="1" applyBorder="1"/>
    <xf numFmtId="0" fontId="0" fillId="0" borderId="8" xfId="0" applyBorder="1" applyAlignment="1">
      <alignment horizontal="center" vertical="center" wrapText="1"/>
    </xf>
    <xf numFmtId="0" fontId="3" fillId="0" borderId="0" xfId="0" applyFont="1" applyFill="1" applyBorder="1" applyAlignment="1">
      <alignment vertical="center" wrapText="1"/>
    </xf>
    <xf numFmtId="0" fontId="0" fillId="0" borderId="6" xfId="0" applyFill="1" applyBorder="1"/>
    <xf numFmtId="1" fontId="0" fillId="0" borderId="5" xfId="0" applyNumberFormat="1" applyBorder="1"/>
    <xf numFmtId="1" fontId="0" fillId="0" borderId="4" xfId="0" applyNumberFormat="1" applyBorder="1"/>
    <xf numFmtId="1" fontId="0" fillId="0" borderId="4" xfId="0" applyNumberFormat="1" applyFill="1" applyBorder="1"/>
    <xf numFmtId="1" fontId="0" fillId="0" borderId="0" xfId="0" applyNumberFormat="1"/>
    <xf numFmtId="1" fontId="0" fillId="0" borderId="5" xfId="0" applyNumberFormat="1" applyBorder="1" applyAlignment="1">
      <alignment horizontal="center"/>
    </xf>
    <xf numFmtId="1" fontId="0" fillId="0" borderId="8" xfId="0" applyNumberFormat="1" applyBorder="1" applyAlignment="1">
      <alignment horizontal="center"/>
    </xf>
    <xf numFmtId="1" fontId="0" fillId="0" borderId="4" xfId="0" applyNumberFormat="1" applyBorder="1" applyAlignment="1">
      <alignment horizontal="center"/>
    </xf>
    <xf numFmtId="1" fontId="0" fillId="0" borderId="4" xfId="0" applyNumberFormat="1" applyFill="1" applyBorder="1" applyAlignment="1">
      <alignment horizontal="center"/>
    </xf>
    <xf numFmtId="1" fontId="0" fillId="0" borderId="0" xfId="0" applyNumberFormat="1" applyAlignment="1">
      <alignment horizontal="center"/>
    </xf>
    <xf numFmtId="1" fontId="0" fillId="0" borderId="2" xfId="0" applyNumberFormat="1" applyBorder="1" applyAlignment="1">
      <alignment horizontal="center"/>
    </xf>
    <xf numFmtId="1" fontId="1" fillId="0" borderId="8" xfId="0" applyNumberFormat="1" applyFont="1" applyBorder="1" applyAlignment="1">
      <alignment vertical="center" wrapText="1"/>
    </xf>
    <xf numFmtId="1" fontId="0" fillId="0" borderId="8" xfId="0" applyNumberFormat="1" applyBorder="1" applyAlignment="1">
      <alignment horizontal="center" vertical="center" wrapText="1"/>
    </xf>
    <xf numFmtId="0" fontId="0" fillId="5" borderId="4" xfId="0" applyFill="1" applyBorder="1" applyAlignment="1">
      <alignment horizontal="center"/>
    </xf>
    <xf numFmtId="1" fontId="0" fillId="15" borderId="4" xfId="0" applyNumberFormat="1" applyFill="1" applyBorder="1" applyAlignment="1">
      <alignment horizontal="center"/>
    </xf>
    <xf numFmtId="16" fontId="0" fillId="15" borderId="4" xfId="0" applyNumberFormat="1" applyFill="1" applyBorder="1"/>
    <xf numFmtId="0" fontId="0" fillId="15" borderId="4" xfId="0" applyFill="1" applyBorder="1"/>
    <xf numFmtId="1" fontId="0" fillId="15" borderId="4" xfId="0" applyNumberFormat="1" applyFill="1" applyBorder="1"/>
    <xf numFmtId="16" fontId="0" fillId="0" borderId="4" xfId="0" applyNumberFormat="1" applyFill="1" applyBorder="1"/>
    <xf numFmtId="0" fontId="0" fillId="17" borderId="4" xfId="0" applyFill="1" applyBorder="1"/>
    <xf numFmtId="0" fontId="0" fillId="0" borderId="0" xfId="0" applyBorder="1"/>
    <xf numFmtId="0" fontId="0" fillId="0" borderId="17" xfId="0" applyBorder="1"/>
    <xf numFmtId="0" fontId="0" fillId="0" borderId="18" xfId="0" applyBorder="1"/>
    <xf numFmtId="0" fontId="0" fillId="0" borderId="19" xfId="0" applyBorder="1"/>
    <xf numFmtId="0" fontId="0" fillId="0" borderId="20" xfId="0" applyBorder="1"/>
    <xf numFmtId="1" fontId="0" fillId="15" borderId="2" xfId="0" applyNumberFormat="1" applyFill="1" applyBorder="1" applyAlignment="1">
      <alignment horizontal="center"/>
    </xf>
    <xf numFmtId="0" fontId="0" fillId="15" borderId="2" xfId="0" applyFill="1" applyBorder="1"/>
    <xf numFmtId="0" fontId="0" fillId="15" borderId="1" xfId="0" applyFill="1" applyBorder="1"/>
    <xf numFmtId="0" fontId="0" fillId="15" borderId="0" xfId="0" applyFill="1"/>
    <xf numFmtId="0" fontId="2" fillId="4" borderId="4" xfId="0" applyFont="1" applyFill="1" applyBorder="1" applyAlignment="1">
      <alignment horizontal="center"/>
    </xf>
    <xf numFmtId="0" fontId="2" fillId="2" borderId="5" xfId="0" applyFont="1"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2" fillId="5" borderId="4" xfId="0" applyFont="1" applyFill="1" applyBorder="1" applyAlignment="1">
      <alignment horizontal="center"/>
    </xf>
    <xf numFmtId="0" fontId="0" fillId="5" borderId="4" xfId="0"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6" borderId="11" xfId="0" applyFont="1" applyFill="1" applyBorder="1" applyAlignment="1">
      <alignment horizontal="center"/>
    </xf>
    <xf numFmtId="0" fontId="0" fillId="6" borderId="13" xfId="0" applyFill="1" applyBorder="1" applyAlignment="1">
      <alignment horizontal="center"/>
    </xf>
    <xf numFmtId="0" fontId="2" fillId="2" borderId="11" xfId="0" applyFont="1" applyFill="1" applyBorder="1" applyAlignment="1">
      <alignment horizontal="center"/>
    </xf>
    <xf numFmtId="0" fontId="0" fillId="2" borderId="13" xfId="0" applyFill="1" applyBorder="1" applyAlignment="1">
      <alignment horizontal="center"/>
    </xf>
    <xf numFmtId="0" fontId="0" fillId="6" borderId="12" xfId="0" applyFill="1" applyBorder="1" applyAlignment="1">
      <alignment horizontal="center"/>
    </xf>
    <xf numFmtId="0" fontId="2" fillId="8" borderId="13" xfId="0" applyFont="1" applyFill="1" applyBorder="1" applyAlignment="1">
      <alignment horizontal="center"/>
    </xf>
    <xf numFmtId="0" fontId="0" fillId="8" borderId="13" xfId="0" applyFill="1" applyBorder="1" applyAlignment="1">
      <alignment horizontal="center"/>
    </xf>
    <xf numFmtId="0" fontId="2" fillId="12" borderId="11" xfId="0" applyFont="1" applyFill="1" applyBorder="1" applyAlignment="1">
      <alignment horizontal="center"/>
    </xf>
    <xf numFmtId="0" fontId="0" fillId="12" borderId="13" xfId="0" applyFill="1" applyBorder="1" applyAlignment="1">
      <alignment horizontal="center"/>
    </xf>
    <xf numFmtId="0" fontId="0" fillId="12" borderId="12" xfId="0" applyFill="1" applyBorder="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7" borderId="5" xfId="0" applyFont="1"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2" fillId="12" borderId="5" xfId="0" applyFont="1" applyFill="1" applyBorder="1" applyAlignment="1">
      <alignment horizontal="center"/>
    </xf>
    <xf numFmtId="0" fontId="2" fillId="12" borderId="6" xfId="0" applyFont="1" applyFill="1" applyBorder="1" applyAlignment="1">
      <alignment horizontal="center"/>
    </xf>
    <xf numFmtId="0" fontId="2" fillId="12" borderId="7" xfId="0" applyFont="1" applyFill="1" applyBorder="1" applyAlignment="1">
      <alignment horizontal="center"/>
    </xf>
    <xf numFmtId="0" fontId="2" fillId="18" borderId="15" xfId="0" applyFont="1" applyFill="1" applyBorder="1" applyAlignment="1">
      <alignment horizontal="center"/>
    </xf>
    <xf numFmtId="0" fontId="2" fillId="18" borderId="16" xfId="0" applyFont="1" applyFill="1" applyBorder="1" applyAlignment="1">
      <alignment horizontal="center"/>
    </xf>
    <xf numFmtId="0" fontId="2" fillId="20" borderId="15" xfId="0" applyFont="1" applyFill="1" applyBorder="1" applyAlignment="1">
      <alignment horizontal="center"/>
    </xf>
    <xf numFmtId="0" fontId="2" fillId="20" borderId="16" xfId="0" applyFont="1" applyFill="1" applyBorder="1" applyAlignment="1">
      <alignment horizontal="center"/>
    </xf>
    <xf numFmtId="0" fontId="2" fillId="30" borderId="15" xfId="0" applyFont="1" applyFill="1" applyBorder="1" applyAlignment="1">
      <alignment horizontal="center"/>
    </xf>
    <xf numFmtId="0" fontId="2" fillId="30" borderId="16" xfId="0" applyFont="1" applyFill="1" applyBorder="1" applyAlignment="1">
      <alignment horizontal="center"/>
    </xf>
    <xf numFmtId="0" fontId="2" fillId="23" borderId="15" xfId="0" applyFont="1" applyFill="1" applyBorder="1" applyAlignment="1">
      <alignment horizontal="center"/>
    </xf>
    <xf numFmtId="0" fontId="2" fillId="23" borderId="16" xfId="0" applyFont="1" applyFill="1" applyBorder="1" applyAlignment="1">
      <alignment horizontal="center"/>
    </xf>
    <xf numFmtId="0" fontId="2" fillId="8" borderId="15" xfId="0" applyFont="1" applyFill="1" applyBorder="1" applyAlignment="1">
      <alignment horizontal="center"/>
    </xf>
    <xf numFmtId="0" fontId="2" fillId="8" borderId="16" xfId="0" applyFont="1" applyFill="1" applyBorder="1" applyAlignment="1">
      <alignment horizontal="center"/>
    </xf>
    <xf numFmtId="0" fontId="2" fillId="19" borderId="15" xfId="0" applyFont="1" applyFill="1" applyBorder="1" applyAlignment="1">
      <alignment horizontal="center"/>
    </xf>
    <xf numFmtId="0" fontId="2" fillId="19" borderId="16" xfId="0" applyFont="1" applyFill="1" applyBorder="1" applyAlignment="1">
      <alignment horizontal="center"/>
    </xf>
    <xf numFmtId="0" fontId="2" fillId="22" borderId="15" xfId="0" applyFont="1" applyFill="1" applyBorder="1" applyAlignment="1">
      <alignment horizontal="center"/>
    </xf>
    <xf numFmtId="0" fontId="2" fillId="22" borderId="16" xfId="0" applyFont="1" applyFill="1" applyBorder="1" applyAlignment="1">
      <alignment horizontal="center"/>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16" borderId="15" xfId="0" applyFont="1" applyFill="1" applyBorder="1" applyAlignment="1">
      <alignment horizontal="center"/>
    </xf>
    <xf numFmtId="0" fontId="2" fillId="16" borderId="16" xfId="0" applyFont="1" applyFill="1" applyBorder="1" applyAlignment="1">
      <alignment horizontal="center"/>
    </xf>
    <xf numFmtId="0" fontId="2" fillId="29" borderId="15" xfId="0" applyFont="1" applyFill="1" applyBorder="1" applyAlignment="1">
      <alignment horizontal="center"/>
    </xf>
    <xf numFmtId="0" fontId="2" fillId="29" borderId="16" xfId="0" applyFont="1" applyFill="1" applyBorder="1" applyAlignment="1">
      <alignment horizontal="center"/>
    </xf>
    <xf numFmtId="0" fontId="2" fillId="24" borderId="15" xfId="0" applyFont="1" applyFill="1" applyBorder="1" applyAlignment="1">
      <alignment horizontal="center"/>
    </xf>
    <xf numFmtId="0" fontId="2" fillId="24" borderId="16" xfId="0" applyFont="1" applyFill="1" applyBorder="1" applyAlignment="1">
      <alignment horizontal="center"/>
    </xf>
    <xf numFmtId="0" fontId="2" fillId="25" borderId="15" xfId="0" applyFont="1" applyFill="1" applyBorder="1" applyAlignment="1">
      <alignment horizontal="center"/>
    </xf>
    <xf numFmtId="0" fontId="2" fillId="25" borderId="16" xfId="0" applyFont="1" applyFill="1" applyBorder="1" applyAlignment="1">
      <alignment horizontal="center"/>
    </xf>
    <xf numFmtId="0" fontId="2" fillId="26" borderId="15" xfId="0" applyFont="1" applyFill="1" applyBorder="1" applyAlignment="1">
      <alignment horizontal="center"/>
    </xf>
    <xf numFmtId="0" fontId="2" fillId="26" borderId="16" xfId="0" applyFont="1" applyFill="1" applyBorder="1" applyAlignment="1">
      <alignment horizontal="center"/>
    </xf>
    <xf numFmtId="0" fontId="2" fillId="27" borderId="15" xfId="0" applyFont="1" applyFill="1" applyBorder="1" applyAlignment="1">
      <alignment horizontal="center"/>
    </xf>
    <xf numFmtId="0" fontId="2" fillId="27" borderId="16" xfId="0" applyFont="1" applyFill="1" applyBorder="1" applyAlignment="1">
      <alignment horizontal="center"/>
    </xf>
    <xf numFmtId="0" fontId="2" fillId="28" borderId="15" xfId="0" applyFont="1" applyFill="1" applyBorder="1" applyAlignment="1">
      <alignment horizontal="center"/>
    </xf>
    <xf numFmtId="0" fontId="2" fillId="28" borderId="16" xfId="0" applyFont="1" applyFill="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FF6699"/>
      <color rgb="FFFF6600"/>
      <color rgb="FF66FFFF"/>
      <color rgb="FFFFCC66"/>
      <color rgb="FFFFFF99"/>
      <color rgb="FF3399FF"/>
      <color rgb="FFCCFF99"/>
      <color rgb="FFFF9999"/>
      <color rgb="FFFFCCFF"/>
      <color rgb="FFFEF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zoomScaleNormal="100" workbookViewId="0">
      <pane ySplit="2" topLeftCell="A3" activePane="bottomLeft" state="frozen"/>
      <selection pane="bottomLeft" activeCell="AI1" sqref="AI1:AI1048576"/>
    </sheetView>
  </sheetViews>
  <sheetFormatPr baseColWidth="10" defaultColWidth="8.88671875" defaultRowHeight="14.4" x14ac:dyDescent="0.3"/>
  <cols>
    <col min="1" max="1" width="12.5546875" style="70" customWidth="1"/>
    <col min="2" max="2" width="19.109375" customWidth="1"/>
    <col min="3" max="3" width="21.44140625" customWidth="1"/>
    <col min="4" max="4" width="9.109375" customWidth="1"/>
    <col min="5" max="5" width="30.5546875" style="2" customWidth="1"/>
    <col min="6" max="6" width="33.21875" style="1" customWidth="1"/>
    <col min="7" max="7" width="13.44140625" customWidth="1"/>
    <col min="8" max="8" width="55.109375" customWidth="1"/>
    <col min="9" max="9" width="8.77734375" customWidth="1"/>
    <col min="10" max="10" width="7.5546875" style="3" customWidth="1"/>
    <col min="11" max="11" width="11.6640625" style="1" customWidth="1"/>
    <col min="12" max="12" width="8.88671875" style="1" customWidth="1"/>
    <col min="13" max="14" width="13" style="1" customWidth="1"/>
    <col min="15" max="15" width="8.88671875" style="1" customWidth="1"/>
    <col min="16" max="16" width="5.88671875" style="1" customWidth="1"/>
    <col min="17" max="17" width="10.21875" style="1" customWidth="1"/>
    <col min="18" max="18" width="7.21875" style="1" customWidth="1"/>
    <col min="19" max="19" width="8.88671875" style="1"/>
    <col min="20" max="20" width="5.6640625" style="1" customWidth="1"/>
    <col min="21" max="21" width="12.33203125" style="1" customWidth="1"/>
    <col min="22" max="22" width="12.77734375" style="1" customWidth="1"/>
    <col min="23" max="23" width="9.6640625" style="1" customWidth="1"/>
    <col min="24" max="24" width="8.6640625" style="1" customWidth="1"/>
    <col min="25" max="25" width="7.21875" style="1" customWidth="1"/>
    <col min="26" max="26" width="8.33203125" style="1" customWidth="1"/>
    <col min="27" max="27" width="9.77734375" style="1" customWidth="1"/>
    <col min="28" max="28" width="8.44140625" style="1" customWidth="1"/>
    <col min="29" max="29" width="8.33203125" style="1" customWidth="1"/>
    <col min="30" max="30" width="9.21875" style="1" customWidth="1"/>
    <col min="31" max="31" width="9.33203125" style="1" customWidth="1"/>
    <col min="32" max="32" width="10.33203125" style="1" customWidth="1"/>
    <col min="33" max="33" width="11.109375" style="1" customWidth="1"/>
    <col min="34" max="34" width="8.88671875" style="1"/>
  </cols>
  <sheetData>
    <row r="1" spans="1:36" ht="15.6" x14ac:dyDescent="0.3">
      <c r="A1" s="94" t="s">
        <v>35</v>
      </c>
      <c r="B1" s="95"/>
      <c r="C1" s="95"/>
      <c r="D1" s="74"/>
      <c r="E1" s="90" t="s">
        <v>2</v>
      </c>
      <c r="F1" s="90"/>
      <c r="G1" s="96" t="s">
        <v>5</v>
      </c>
      <c r="H1" s="97"/>
      <c r="I1" s="98"/>
      <c r="J1" s="91" t="s">
        <v>12</v>
      </c>
      <c r="K1" s="92"/>
      <c r="L1" s="92"/>
      <c r="M1" s="92"/>
      <c r="N1" s="92"/>
      <c r="O1" s="92"/>
      <c r="P1" s="92"/>
      <c r="Q1" s="92"/>
      <c r="R1" s="92"/>
      <c r="S1" s="92"/>
      <c r="T1" s="92"/>
      <c r="U1" s="92"/>
      <c r="V1" s="92"/>
      <c r="W1" s="92"/>
      <c r="X1" s="92"/>
      <c r="Y1" s="92"/>
      <c r="Z1" s="92"/>
      <c r="AA1" s="92"/>
      <c r="AB1" s="92"/>
      <c r="AC1" s="92"/>
      <c r="AD1" s="92"/>
      <c r="AE1" s="92"/>
      <c r="AF1" s="92"/>
      <c r="AG1" s="92"/>
      <c r="AH1" s="93"/>
    </row>
    <row r="2" spans="1:36" ht="57.6" x14ac:dyDescent="0.3">
      <c r="A2" s="73" t="s">
        <v>36</v>
      </c>
      <c r="B2" s="6" t="s">
        <v>34</v>
      </c>
      <c r="C2" s="6" t="s">
        <v>40</v>
      </c>
      <c r="D2" s="59" t="s">
        <v>491</v>
      </c>
      <c r="E2" s="7" t="s">
        <v>0</v>
      </c>
      <c r="F2" s="7" t="s">
        <v>1</v>
      </c>
      <c r="G2" s="7" t="s">
        <v>3</v>
      </c>
      <c r="H2" s="7" t="s">
        <v>4</v>
      </c>
      <c r="I2" s="59" t="s">
        <v>160</v>
      </c>
      <c r="J2" s="8" t="s">
        <v>226</v>
      </c>
      <c r="K2" s="9" t="s">
        <v>242</v>
      </c>
      <c r="L2" s="10" t="s">
        <v>244</v>
      </c>
      <c r="M2" s="9" t="s">
        <v>227</v>
      </c>
      <c r="N2" s="9" t="s">
        <v>231</v>
      </c>
      <c r="O2" s="9" t="s">
        <v>233</v>
      </c>
      <c r="P2" s="9" t="s">
        <v>243</v>
      </c>
      <c r="Q2" s="9" t="s">
        <v>228</v>
      </c>
      <c r="R2" s="9" t="s">
        <v>234</v>
      </c>
      <c r="S2" s="10" t="s">
        <v>7</v>
      </c>
      <c r="T2" s="9" t="s">
        <v>235</v>
      </c>
      <c r="U2" s="9" t="s">
        <v>6</v>
      </c>
      <c r="V2" s="9" t="s">
        <v>236</v>
      </c>
      <c r="W2" s="9" t="s">
        <v>237</v>
      </c>
      <c r="X2" s="9" t="s">
        <v>8</v>
      </c>
      <c r="Y2" s="9" t="s">
        <v>229</v>
      </c>
      <c r="Z2" s="9" t="s">
        <v>230</v>
      </c>
      <c r="AA2" s="9" t="s">
        <v>11</v>
      </c>
      <c r="AB2" s="10" t="s">
        <v>232</v>
      </c>
      <c r="AC2" s="9" t="s">
        <v>9</v>
      </c>
      <c r="AD2" s="9" t="s">
        <v>238</v>
      </c>
      <c r="AE2" s="9" t="s">
        <v>239</v>
      </c>
      <c r="AF2" s="9" t="s">
        <v>240</v>
      </c>
      <c r="AG2" s="9" t="s">
        <v>241</v>
      </c>
      <c r="AH2" s="10" t="s">
        <v>10</v>
      </c>
      <c r="AJ2" s="60" t="s">
        <v>96</v>
      </c>
    </row>
    <row r="3" spans="1:36" s="4" customFormat="1" x14ac:dyDescent="0.3">
      <c r="A3" s="68">
        <v>1</v>
      </c>
      <c r="B3" s="54">
        <v>42935</v>
      </c>
      <c r="C3" s="4">
        <v>19</v>
      </c>
      <c r="D3" s="4">
        <v>1</v>
      </c>
      <c r="E3" s="4" t="s">
        <v>37</v>
      </c>
      <c r="F3" s="4" t="s">
        <v>38</v>
      </c>
      <c r="G3" s="4">
        <v>15</v>
      </c>
      <c r="H3" s="4" t="s">
        <v>39</v>
      </c>
      <c r="I3" s="4" t="s">
        <v>158</v>
      </c>
      <c r="O3" s="4">
        <v>3</v>
      </c>
      <c r="P3" s="4">
        <v>2</v>
      </c>
      <c r="AB3" s="4">
        <v>3</v>
      </c>
      <c r="AF3" s="4">
        <v>1</v>
      </c>
      <c r="AG3" s="4">
        <v>3</v>
      </c>
    </row>
    <row r="4" spans="1:36" s="4" customFormat="1" x14ac:dyDescent="0.3">
      <c r="A4" s="68">
        <v>2</v>
      </c>
      <c r="B4" s="54">
        <v>42940</v>
      </c>
      <c r="C4" s="4">
        <v>27</v>
      </c>
      <c r="D4" s="4">
        <v>1</v>
      </c>
      <c r="E4" s="4" t="s">
        <v>70</v>
      </c>
      <c r="F4" s="4" t="s">
        <v>38</v>
      </c>
      <c r="G4" s="4">
        <v>19</v>
      </c>
      <c r="H4" s="4" t="s">
        <v>71</v>
      </c>
      <c r="I4" s="4" t="s">
        <v>158</v>
      </c>
      <c r="K4" s="4">
        <v>2</v>
      </c>
      <c r="M4" s="4">
        <v>1</v>
      </c>
      <c r="O4" s="4">
        <v>3</v>
      </c>
      <c r="P4" s="57"/>
    </row>
    <row r="5" spans="1:36" s="4" customFormat="1" x14ac:dyDescent="0.3">
      <c r="A5" s="68">
        <v>3</v>
      </c>
      <c r="B5" s="54">
        <v>42940</v>
      </c>
      <c r="C5" s="4">
        <v>44</v>
      </c>
      <c r="D5" s="4">
        <v>2</v>
      </c>
      <c r="E5" s="4" t="s">
        <v>94</v>
      </c>
      <c r="F5" s="4" t="s">
        <v>38</v>
      </c>
      <c r="G5" s="4">
        <v>12</v>
      </c>
      <c r="H5" s="4" t="s">
        <v>95</v>
      </c>
      <c r="I5" s="4" t="s">
        <v>158</v>
      </c>
      <c r="J5" s="4" t="s">
        <v>96</v>
      </c>
      <c r="K5" s="4">
        <v>1.2</v>
      </c>
      <c r="O5" s="4" t="s">
        <v>96</v>
      </c>
      <c r="P5" s="56"/>
      <c r="AE5" s="4">
        <v>3</v>
      </c>
    </row>
    <row r="6" spans="1:36" s="4" customFormat="1" x14ac:dyDescent="0.3">
      <c r="A6" s="69">
        <v>4</v>
      </c>
      <c r="B6" s="54">
        <v>42940</v>
      </c>
      <c r="C6" s="58">
        <v>17</v>
      </c>
      <c r="D6" s="58">
        <v>2</v>
      </c>
      <c r="E6" s="4" t="s">
        <v>114</v>
      </c>
      <c r="F6" s="4" t="s">
        <v>38</v>
      </c>
      <c r="G6" s="58">
        <v>14</v>
      </c>
      <c r="H6" s="4" t="s">
        <v>115</v>
      </c>
      <c r="I6" s="4" t="s">
        <v>159</v>
      </c>
      <c r="J6" s="4">
        <v>3</v>
      </c>
      <c r="L6" s="57"/>
      <c r="N6" s="4">
        <v>2</v>
      </c>
      <c r="AA6" s="4">
        <v>1</v>
      </c>
    </row>
    <row r="7" spans="1:36" s="4" customFormat="1" x14ac:dyDescent="0.3">
      <c r="A7" s="69">
        <v>5</v>
      </c>
      <c r="B7" s="54">
        <v>42941</v>
      </c>
      <c r="C7" s="58">
        <v>89</v>
      </c>
      <c r="D7" s="58">
        <v>2</v>
      </c>
      <c r="E7" s="4" t="s">
        <v>129</v>
      </c>
      <c r="F7" s="4" t="s">
        <v>38</v>
      </c>
      <c r="G7" s="58">
        <v>31</v>
      </c>
      <c r="H7" s="58" t="s">
        <v>130</v>
      </c>
      <c r="I7" s="58" t="s">
        <v>159</v>
      </c>
      <c r="J7" s="4" t="s">
        <v>96</v>
      </c>
      <c r="M7" s="4">
        <v>1</v>
      </c>
      <c r="O7" s="4">
        <v>2</v>
      </c>
      <c r="V7" s="4">
        <v>3</v>
      </c>
    </row>
    <row r="8" spans="1:36" s="4" customFormat="1" x14ac:dyDescent="0.3">
      <c r="A8" s="69">
        <v>6</v>
      </c>
      <c r="B8" s="54">
        <v>42941</v>
      </c>
      <c r="C8" s="58">
        <v>6</v>
      </c>
      <c r="D8" s="58">
        <v>2</v>
      </c>
      <c r="E8" s="4" t="s">
        <v>152</v>
      </c>
      <c r="F8" s="4" t="s">
        <v>38</v>
      </c>
      <c r="G8" s="58">
        <v>29</v>
      </c>
      <c r="H8" s="58" t="s">
        <v>153</v>
      </c>
      <c r="I8" s="58" t="s">
        <v>159</v>
      </c>
      <c r="N8" s="4" t="s">
        <v>96</v>
      </c>
      <c r="O8" s="4">
        <v>2</v>
      </c>
      <c r="V8" s="4">
        <v>1</v>
      </c>
      <c r="W8" s="4">
        <v>3</v>
      </c>
    </row>
    <row r="9" spans="1:36" s="4" customFormat="1" x14ac:dyDescent="0.3">
      <c r="A9" s="69">
        <v>7</v>
      </c>
      <c r="B9" s="54">
        <v>42942</v>
      </c>
      <c r="C9" s="58">
        <v>83</v>
      </c>
      <c r="D9" s="58">
        <v>2</v>
      </c>
      <c r="E9" s="4" t="s">
        <v>156</v>
      </c>
      <c r="F9" s="4" t="s">
        <v>38</v>
      </c>
      <c r="G9" s="58">
        <v>14</v>
      </c>
      <c r="H9" s="4" t="s">
        <v>157</v>
      </c>
      <c r="I9" s="58" t="s">
        <v>159</v>
      </c>
      <c r="N9" s="4">
        <v>1</v>
      </c>
      <c r="O9" s="4">
        <v>2</v>
      </c>
      <c r="T9" s="4">
        <v>3</v>
      </c>
      <c r="AC9" s="4">
        <v>3</v>
      </c>
    </row>
    <row r="10" spans="1:36" s="4" customFormat="1" x14ac:dyDescent="0.3">
      <c r="A10" s="69">
        <v>8</v>
      </c>
      <c r="B10" s="54">
        <v>42942</v>
      </c>
      <c r="C10" s="58">
        <v>99</v>
      </c>
      <c r="D10" s="58">
        <v>2</v>
      </c>
      <c r="E10" s="4" t="s">
        <v>179</v>
      </c>
      <c r="F10" s="4" t="s">
        <v>38</v>
      </c>
      <c r="G10" s="58">
        <v>2</v>
      </c>
      <c r="H10" s="4" t="s">
        <v>180</v>
      </c>
      <c r="I10" s="58" t="s">
        <v>158</v>
      </c>
      <c r="O10" s="4">
        <v>3</v>
      </c>
      <c r="U10" s="4">
        <v>2</v>
      </c>
      <c r="AG10" s="4">
        <v>1</v>
      </c>
    </row>
    <row r="11" spans="1:36" s="4" customFormat="1" x14ac:dyDescent="0.3">
      <c r="A11" s="69">
        <v>9</v>
      </c>
      <c r="B11" s="54">
        <v>42943</v>
      </c>
      <c r="C11" s="58">
        <v>47</v>
      </c>
      <c r="D11" s="58">
        <v>2</v>
      </c>
      <c r="E11" s="4" t="s">
        <v>199</v>
      </c>
      <c r="F11" s="4" t="s">
        <v>38</v>
      </c>
      <c r="G11" s="58">
        <v>16</v>
      </c>
      <c r="H11" s="58" t="s">
        <v>200</v>
      </c>
      <c r="I11" s="58" t="s">
        <v>159</v>
      </c>
      <c r="J11" s="4">
        <v>2</v>
      </c>
      <c r="M11" s="4">
        <v>1</v>
      </c>
      <c r="O11" s="4">
        <v>3</v>
      </c>
    </row>
    <row r="12" spans="1:36" s="4" customFormat="1" x14ac:dyDescent="0.3">
      <c r="A12" s="69">
        <v>10</v>
      </c>
      <c r="B12" s="54">
        <v>42947</v>
      </c>
      <c r="C12" s="58">
        <v>46</v>
      </c>
      <c r="D12" s="58">
        <v>2</v>
      </c>
      <c r="E12" s="4" t="s">
        <v>245</v>
      </c>
      <c r="F12" s="4" t="s">
        <v>38</v>
      </c>
      <c r="G12" s="58">
        <v>39</v>
      </c>
      <c r="H12" s="58" t="s">
        <v>246</v>
      </c>
      <c r="I12" s="58" t="s">
        <v>159</v>
      </c>
      <c r="J12" s="4">
        <v>1</v>
      </c>
      <c r="L12" s="4">
        <v>2</v>
      </c>
      <c r="M12" s="4">
        <v>3</v>
      </c>
    </row>
    <row r="13" spans="1:36" s="4" customFormat="1" x14ac:dyDescent="0.3">
      <c r="A13" s="69">
        <v>11</v>
      </c>
      <c r="B13" s="54">
        <v>42947</v>
      </c>
      <c r="C13" s="58">
        <v>12</v>
      </c>
      <c r="D13" s="58">
        <v>2</v>
      </c>
      <c r="E13" s="4" t="s">
        <v>263</v>
      </c>
      <c r="F13" s="4" t="s">
        <v>38</v>
      </c>
      <c r="G13" s="58">
        <v>32</v>
      </c>
      <c r="H13" s="58" t="s">
        <v>264</v>
      </c>
      <c r="I13" s="4">
        <v>0</v>
      </c>
      <c r="W13" s="4" t="s">
        <v>265</v>
      </c>
    </row>
    <row r="14" spans="1:36" s="4" customFormat="1" x14ac:dyDescent="0.3">
      <c r="A14" s="68">
        <v>12</v>
      </c>
      <c r="B14" s="54">
        <v>42949</v>
      </c>
      <c r="C14" s="58">
        <v>28</v>
      </c>
      <c r="D14" s="58">
        <v>2</v>
      </c>
      <c r="E14" s="4" t="s">
        <v>269</v>
      </c>
      <c r="F14" s="4" t="s">
        <v>38</v>
      </c>
      <c r="G14" s="58">
        <v>17</v>
      </c>
      <c r="H14" s="4" t="s">
        <v>270</v>
      </c>
      <c r="I14" s="58" t="s">
        <v>159</v>
      </c>
      <c r="O14" s="4">
        <v>3</v>
      </c>
      <c r="W14" s="4">
        <v>1.2</v>
      </c>
    </row>
    <row r="15" spans="1:36" s="4" customFormat="1" x14ac:dyDescent="0.3">
      <c r="A15" s="68">
        <v>13</v>
      </c>
      <c r="B15" s="54">
        <v>42949</v>
      </c>
      <c r="C15" s="58">
        <v>25</v>
      </c>
      <c r="D15" s="58">
        <v>2</v>
      </c>
      <c r="E15" s="4" t="s">
        <v>277</v>
      </c>
      <c r="F15" s="4" t="s">
        <v>38</v>
      </c>
      <c r="G15" s="58">
        <v>29</v>
      </c>
      <c r="H15" s="58" t="s">
        <v>278</v>
      </c>
      <c r="I15" s="58" t="s">
        <v>159</v>
      </c>
      <c r="K15" s="4">
        <v>3</v>
      </c>
      <c r="M15" s="4">
        <v>1</v>
      </c>
      <c r="N15" s="4">
        <v>2</v>
      </c>
      <c r="O15" s="4">
        <v>3</v>
      </c>
    </row>
    <row r="16" spans="1:36" s="4" customFormat="1" x14ac:dyDescent="0.3">
      <c r="A16" s="68">
        <v>14</v>
      </c>
      <c r="B16" s="54">
        <v>42955</v>
      </c>
      <c r="C16" s="58">
        <v>35</v>
      </c>
      <c r="D16" s="58">
        <v>2</v>
      </c>
      <c r="E16" s="4" t="s">
        <v>289</v>
      </c>
      <c r="F16" s="4" t="s">
        <v>38</v>
      </c>
      <c r="G16" s="58">
        <v>2</v>
      </c>
      <c r="H16" s="58" t="s">
        <v>290</v>
      </c>
      <c r="I16" s="58" t="s">
        <v>159</v>
      </c>
      <c r="J16" s="4">
        <v>1</v>
      </c>
      <c r="K16" s="4">
        <v>3</v>
      </c>
      <c r="L16" s="4">
        <v>2</v>
      </c>
      <c r="N16" s="4">
        <v>3</v>
      </c>
      <c r="O16" s="4">
        <v>3</v>
      </c>
      <c r="P16" s="4">
        <v>3</v>
      </c>
      <c r="Q16" s="4">
        <v>3</v>
      </c>
      <c r="R16" s="4">
        <v>3</v>
      </c>
      <c r="T16" s="4">
        <v>3</v>
      </c>
    </row>
    <row r="17" spans="1:35" s="4" customFormat="1" x14ac:dyDescent="0.3">
      <c r="A17" s="68">
        <v>15</v>
      </c>
      <c r="B17" s="54">
        <v>42955</v>
      </c>
      <c r="C17" s="58">
        <v>35</v>
      </c>
      <c r="D17" s="58">
        <v>2</v>
      </c>
      <c r="E17" s="4" t="s">
        <v>295</v>
      </c>
      <c r="F17" s="4" t="s">
        <v>38</v>
      </c>
      <c r="G17" s="58">
        <v>2</v>
      </c>
      <c r="H17" s="58" t="s">
        <v>270</v>
      </c>
      <c r="I17" s="58" t="s">
        <v>159</v>
      </c>
      <c r="J17" s="4">
        <v>1</v>
      </c>
      <c r="K17" s="4">
        <v>3</v>
      </c>
      <c r="L17" s="4">
        <v>2</v>
      </c>
    </row>
    <row r="18" spans="1:35" s="4" customFormat="1" x14ac:dyDescent="0.3">
      <c r="A18" s="68">
        <v>16</v>
      </c>
      <c r="B18" s="54">
        <v>42957</v>
      </c>
      <c r="C18" s="58">
        <v>9</v>
      </c>
      <c r="D18" s="58">
        <v>1</v>
      </c>
      <c r="E18" s="4" t="s">
        <v>308</v>
      </c>
      <c r="F18" s="4" t="s">
        <v>309</v>
      </c>
      <c r="G18" s="58">
        <v>12</v>
      </c>
      <c r="H18" s="58" t="s">
        <v>310</v>
      </c>
      <c r="I18" s="58" t="s">
        <v>158</v>
      </c>
      <c r="M18" s="4">
        <v>1</v>
      </c>
      <c r="O18" s="4">
        <v>2</v>
      </c>
      <c r="S18" s="4">
        <v>3</v>
      </c>
      <c r="AC18" s="4">
        <v>3</v>
      </c>
    </row>
    <row r="19" spans="1:35" s="77" customFormat="1" x14ac:dyDescent="0.3">
      <c r="A19" s="75">
        <v>17</v>
      </c>
      <c r="B19" s="76">
        <v>42957</v>
      </c>
      <c r="C19" s="77">
        <v>3</v>
      </c>
      <c r="D19" s="77">
        <v>1</v>
      </c>
      <c r="E19" s="77" t="s">
        <v>315</v>
      </c>
      <c r="F19" s="77" t="s">
        <v>316</v>
      </c>
      <c r="G19" s="77">
        <v>1</v>
      </c>
      <c r="H19" s="77" t="s">
        <v>317</v>
      </c>
      <c r="I19" s="77">
        <v>0</v>
      </c>
      <c r="J19" s="77">
        <v>1</v>
      </c>
      <c r="L19" s="77">
        <v>2</v>
      </c>
      <c r="R19" s="77">
        <v>1</v>
      </c>
      <c r="T19" s="77">
        <v>1</v>
      </c>
      <c r="W19" s="77">
        <v>1</v>
      </c>
    </row>
    <row r="20" spans="1:35" s="4" customFormat="1" x14ac:dyDescent="0.3">
      <c r="A20" s="68">
        <v>18</v>
      </c>
      <c r="B20" s="54">
        <v>42957</v>
      </c>
      <c r="C20" s="58">
        <v>13</v>
      </c>
      <c r="D20" s="58">
        <v>1</v>
      </c>
      <c r="E20" s="4" t="s">
        <v>308</v>
      </c>
      <c r="F20" s="4" t="s">
        <v>318</v>
      </c>
      <c r="G20" s="58">
        <v>10</v>
      </c>
      <c r="H20" s="58" t="s">
        <v>319</v>
      </c>
      <c r="I20" s="58" t="s">
        <v>158</v>
      </c>
      <c r="K20" s="4">
        <v>1</v>
      </c>
      <c r="O20" s="4">
        <v>3</v>
      </c>
      <c r="V20" s="4">
        <v>2</v>
      </c>
      <c r="W20" s="4">
        <v>3</v>
      </c>
    </row>
    <row r="21" spans="1:35" s="77" customFormat="1" x14ac:dyDescent="0.3">
      <c r="A21" s="75">
        <v>19</v>
      </c>
      <c r="B21" s="76">
        <v>42957</v>
      </c>
      <c r="C21" s="77">
        <v>2</v>
      </c>
      <c r="D21" s="77">
        <v>1</v>
      </c>
      <c r="E21" s="77" t="s">
        <v>325</v>
      </c>
      <c r="F21" s="77" t="s">
        <v>316</v>
      </c>
      <c r="G21" s="77">
        <v>0</v>
      </c>
      <c r="H21" s="77" t="s">
        <v>317</v>
      </c>
      <c r="I21" s="77">
        <v>0</v>
      </c>
      <c r="M21" s="77">
        <v>1</v>
      </c>
      <c r="N21" s="77">
        <v>1</v>
      </c>
      <c r="O21" s="77">
        <v>2</v>
      </c>
      <c r="P21" s="77">
        <v>1</v>
      </c>
      <c r="Q21" s="77">
        <v>1</v>
      </c>
    </row>
    <row r="22" spans="1:35" s="4" customFormat="1" x14ac:dyDescent="0.3">
      <c r="A22" s="68">
        <v>20</v>
      </c>
      <c r="B22" s="54">
        <v>42957</v>
      </c>
      <c r="C22" s="58">
        <v>53</v>
      </c>
      <c r="D22" s="58">
        <v>2</v>
      </c>
      <c r="E22" s="4" t="s">
        <v>326</v>
      </c>
      <c r="F22" s="4" t="s">
        <v>38</v>
      </c>
      <c r="G22" s="58">
        <v>24</v>
      </c>
      <c r="H22" s="58" t="s">
        <v>327</v>
      </c>
      <c r="I22" s="58" t="s">
        <v>159</v>
      </c>
      <c r="J22" s="4">
        <v>3</v>
      </c>
      <c r="L22" s="4">
        <v>2</v>
      </c>
      <c r="M22" s="4">
        <v>3</v>
      </c>
      <c r="P22" s="4">
        <v>1</v>
      </c>
    </row>
    <row r="23" spans="1:35" s="77" customFormat="1" x14ac:dyDescent="0.3">
      <c r="A23" s="75">
        <v>21</v>
      </c>
      <c r="B23" s="76">
        <v>42957</v>
      </c>
      <c r="C23" s="77">
        <v>1</v>
      </c>
      <c r="D23" s="77">
        <v>1</v>
      </c>
      <c r="E23" s="77" t="s">
        <v>340</v>
      </c>
      <c r="F23" s="77" t="s">
        <v>341</v>
      </c>
    </row>
    <row r="24" spans="1:35" s="4" customFormat="1" x14ac:dyDescent="0.3">
      <c r="A24" s="68">
        <v>22</v>
      </c>
      <c r="B24" s="54">
        <v>42957</v>
      </c>
      <c r="C24" s="58">
        <v>5</v>
      </c>
      <c r="D24" s="58">
        <v>1</v>
      </c>
      <c r="E24" s="4" t="s">
        <v>342</v>
      </c>
      <c r="F24" s="4" t="s">
        <v>343</v>
      </c>
      <c r="G24" s="58">
        <v>4</v>
      </c>
      <c r="H24" s="58" t="s">
        <v>344</v>
      </c>
      <c r="I24" s="58" t="s">
        <v>159</v>
      </c>
      <c r="J24" s="4">
        <v>1</v>
      </c>
      <c r="K24" s="4">
        <v>1</v>
      </c>
      <c r="O24" s="4">
        <v>3</v>
      </c>
      <c r="V24" s="4">
        <v>2</v>
      </c>
    </row>
    <row r="25" spans="1:35" s="58" customFormat="1" x14ac:dyDescent="0.3">
      <c r="A25" s="69">
        <v>23</v>
      </c>
      <c r="B25" s="79">
        <v>42958</v>
      </c>
      <c r="C25" s="58">
        <v>77</v>
      </c>
      <c r="D25" s="58">
        <v>2</v>
      </c>
      <c r="E25" s="58" t="s">
        <v>351</v>
      </c>
      <c r="F25" s="58" t="s">
        <v>38</v>
      </c>
      <c r="G25" s="58">
        <v>12</v>
      </c>
      <c r="H25" s="58" t="s">
        <v>352</v>
      </c>
      <c r="I25" s="58" t="s">
        <v>159</v>
      </c>
      <c r="J25" s="58">
        <v>2</v>
      </c>
      <c r="L25" s="58">
        <v>1</v>
      </c>
    </row>
    <row r="26" spans="1:35" s="77" customFormat="1" x14ac:dyDescent="0.3">
      <c r="A26" s="75">
        <v>24</v>
      </c>
      <c r="B26" s="76">
        <v>42961</v>
      </c>
      <c r="C26" s="77">
        <v>6</v>
      </c>
      <c r="D26" s="77">
        <v>1</v>
      </c>
      <c r="E26" s="77" t="s">
        <v>364</v>
      </c>
      <c r="F26" s="77" t="s">
        <v>365</v>
      </c>
      <c r="G26" s="77">
        <v>5</v>
      </c>
      <c r="H26" s="77" t="s">
        <v>366</v>
      </c>
      <c r="I26" s="77">
        <v>0</v>
      </c>
      <c r="K26" s="77">
        <v>1</v>
      </c>
      <c r="N26" s="77">
        <v>3</v>
      </c>
      <c r="O26" s="77">
        <v>2</v>
      </c>
      <c r="T26" s="77">
        <v>2</v>
      </c>
      <c r="U26" s="77">
        <v>2</v>
      </c>
      <c r="V26" s="77">
        <v>1</v>
      </c>
      <c r="Z26" s="77">
        <v>3</v>
      </c>
      <c r="AG26" s="77">
        <v>3</v>
      </c>
    </row>
    <row r="27" spans="1:35" s="4" customFormat="1" x14ac:dyDescent="0.3">
      <c r="A27" s="68">
        <v>25</v>
      </c>
      <c r="B27" s="54">
        <v>42962</v>
      </c>
      <c r="C27" s="58">
        <v>44</v>
      </c>
      <c r="D27" s="58">
        <v>1</v>
      </c>
      <c r="E27" s="4" t="s">
        <v>367</v>
      </c>
      <c r="F27" s="4" t="s">
        <v>368</v>
      </c>
      <c r="G27" s="58">
        <v>3</v>
      </c>
      <c r="H27" s="58" t="s">
        <v>369</v>
      </c>
      <c r="I27" s="58" t="s">
        <v>158</v>
      </c>
      <c r="J27" s="4">
        <v>3</v>
      </c>
      <c r="K27" s="4">
        <v>1.2</v>
      </c>
      <c r="L27" s="4">
        <v>3</v>
      </c>
      <c r="N27" s="4">
        <v>3</v>
      </c>
      <c r="O27" s="4">
        <v>3</v>
      </c>
      <c r="V27" s="4">
        <v>3</v>
      </c>
      <c r="AH27" s="4" t="s">
        <v>370</v>
      </c>
      <c r="AI27" s="4" t="s">
        <v>96</v>
      </c>
    </row>
    <row r="28" spans="1:35" s="77" customFormat="1" x14ac:dyDescent="0.3">
      <c r="A28" s="75">
        <v>26</v>
      </c>
      <c r="B28" s="76">
        <v>42963</v>
      </c>
      <c r="C28" s="77">
        <v>3</v>
      </c>
      <c r="D28" s="77">
        <v>1</v>
      </c>
      <c r="E28" s="77" t="s">
        <v>442</v>
      </c>
      <c r="F28" s="77" t="s">
        <v>38</v>
      </c>
      <c r="G28" s="77">
        <v>18</v>
      </c>
      <c r="H28" s="77" t="s">
        <v>443</v>
      </c>
      <c r="I28" s="77" t="s">
        <v>444</v>
      </c>
      <c r="AH28" s="77" t="s">
        <v>445</v>
      </c>
      <c r="AI28" s="77" t="s">
        <v>96</v>
      </c>
    </row>
    <row r="29" spans="1:35" s="77" customFormat="1" x14ac:dyDescent="0.3">
      <c r="A29" s="75">
        <v>27</v>
      </c>
      <c r="B29" s="76">
        <v>42964</v>
      </c>
      <c r="C29" s="77">
        <v>3</v>
      </c>
      <c r="D29" s="77">
        <v>1</v>
      </c>
      <c r="E29" s="77" t="s">
        <v>340</v>
      </c>
      <c r="F29" s="77" t="s">
        <v>38</v>
      </c>
      <c r="G29" s="77">
        <v>1</v>
      </c>
      <c r="J29" s="77">
        <v>3</v>
      </c>
      <c r="L29" s="77">
        <v>1.2</v>
      </c>
    </row>
    <row r="30" spans="1:35" s="58" customFormat="1" x14ac:dyDescent="0.3">
      <c r="A30" s="69">
        <v>28</v>
      </c>
      <c r="B30" s="79">
        <v>42964</v>
      </c>
      <c r="C30" s="58">
        <v>23</v>
      </c>
      <c r="D30" s="58">
        <v>1</v>
      </c>
      <c r="E30" s="58" t="s">
        <v>446</v>
      </c>
      <c r="F30" s="58" t="s">
        <v>447</v>
      </c>
      <c r="G30" s="58">
        <v>11</v>
      </c>
      <c r="H30" s="58" t="s">
        <v>448</v>
      </c>
      <c r="I30" s="58" t="s">
        <v>158</v>
      </c>
      <c r="K30" s="58">
        <v>3</v>
      </c>
      <c r="M30" s="58">
        <v>1</v>
      </c>
      <c r="O30" s="58">
        <v>2</v>
      </c>
      <c r="V30" s="58">
        <v>3</v>
      </c>
    </row>
    <row r="31" spans="1:35" s="77" customFormat="1" x14ac:dyDescent="0.3">
      <c r="A31" s="75">
        <v>29</v>
      </c>
      <c r="B31" s="76">
        <v>42964</v>
      </c>
      <c r="C31" s="77">
        <v>4</v>
      </c>
      <c r="D31" s="77">
        <v>1</v>
      </c>
      <c r="E31" s="77" t="s">
        <v>340</v>
      </c>
      <c r="F31" s="77" t="s">
        <v>38</v>
      </c>
      <c r="G31" s="77">
        <v>1</v>
      </c>
      <c r="H31" s="77" t="s">
        <v>464</v>
      </c>
      <c r="J31" s="77">
        <v>1</v>
      </c>
      <c r="K31" s="77">
        <v>2</v>
      </c>
      <c r="M31" s="77">
        <v>3</v>
      </c>
      <c r="N31" s="77">
        <v>3</v>
      </c>
    </row>
    <row r="32" spans="1:35" s="77" customFormat="1" x14ac:dyDescent="0.3">
      <c r="A32" s="75">
        <v>30</v>
      </c>
      <c r="B32" s="76">
        <v>42964</v>
      </c>
      <c r="C32" s="77">
        <v>1</v>
      </c>
      <c r="D32" s="77">
        <v>1</v>
      </c>
      <c r="E32" s="77" t="s">
        <v>465</v>
      </c>
      <c r="F32" s="77" t="s">
        <v>38</v>
      </c>
    </row>
    <row r="33" spans="1:33" s="58" customFormat="1" x14ac:dyDescent="0.3">
      <c r="A33" s="69">
        <v>31</v>
      </c>
      <c r="B33" s="79">
        <v>42964</v>
      </c>
      <c r="C33" s="58">
        <v>4</v>
      </c>
      <c r="D33" s="58">
        <v>1</v>
      </c>
      <c r="E33" s="58" t="s">
        <v>466</v>
      </c>
      <c r="F33" s="58" t="s">
        <v>38</v>
      </c>
      <c r="G33" s="58">
        <v>1</v>
      </c>
      <c r="H33" s="58" t="s">
        <v>467</v>
      </c>
      <c r="J33" s="58">
        <v>1</v>
      </c>
      <c r="K33" s="58">
        <v>1</v>
      </c>
      <c r="L33" s="58">
        <v>1</v>
      </c>
    </row>
    <row r="34" spans="1:33" s="77" customFormat="1" x14ac:dyDescent="0.3">
      <c r="A34" s="75">
        <v>32</v>
      </c>
      <c r="B34" s="76">
        <v>42964</v>
      </c>
      <c r="C34" s="77">
        <v>3</v>
      </c>
      <c r="D34" s="77">
        <v>1</v>
      </c>
      <c r="E34" s="77" t="s">
        <v>468</v>
      </c>
      <c r="F34" s="77" t="s">
        <v>38</v>
      </c>
      <c r="G34" s="77">
        <v>21</v>
      </c>
      <c r="H34" s="77" t="s">
        <v>469</v>
      </c>
      <c r="I34" s="77" t="s">
        <v>159</v>
      </c>
      <c r="J34" s="77">
        <v>1</v>
      </c>
      <c r="M34" s="77">
        <v>3</v>
      </c>
      <c r="S34" s="77">
        <v>2</v>
      </c>
    </row>
    <row r="35" spans="1:33" s="77" customFormat="1" x14ac:dyDescent="0.3">
      <c r="A35" s="75">
        <v>33</v>
      </c>
      <c r="B35" s="76">
        <v>42964</v>
      </c>
      <c r="C35" s="77">
        <v>11</v>
      </c>
      <c r="D35" s="77">
        <v>1</v>
      </c>
      <c r="E35" s="77" t="s">
        <v>470</v>
      </c>
      <c r="F35" s="77" t="s">
        <v>38</v>
      </c>
      <c r="G35" s="77">
        <v>28</v>
      </c>
      <c r="H35" s="77" t="s">
        <v>471</v>
      </c>
      <c r="I35" s="77" t="s">
        <v>158</v>
      </c>
      <c r="M35" s="77">
        <v>2</v>
      </c>
      <c r="Q35" s="77">
        <v>1</v>
      </c>
    </row>
    <row r="36" spans="1:33" s="58" customFormat="1" x14ac:dyDescent="0.3">
      <c r="A36" s="69">
        <v>34</v>
      </c>
      <c r="B36" s="79">
        <v>42964</v>
      </c>
      <c r="C36" s="58">
        <v>14</v>
      </c>
      <c r="D36" s="58">
        <v>1</v>
      </c>
      <c r="E36" s="58" t="s">
        <v>472</v>
      </c>
      <c r="F36" s="58" t="s">
        <v>38</v>
      </c>
      <c r="G36" s="58">
        <v>1</v>
      </c>
      <c r="H36" s="58" t="s">
        <v>473</v>
      </c>
      <c r="I36" s="58" t="s">
        <v>159</v>
      </c>
      <c r="M36" s="58">
        <v>3</v>
      </c>
      <c r="O36" s="58">
        <v>2</v>
      </c>
      <c r="R36" s="58">
        <v>1</v>
      </c>
      <c r="S36" s="58">
        <v>1</v>
      </c>
      <c r="U36" s="58">
        <v>1</v>
      </c>
      <c r="V36" s="58">
        <v>3</v>
      </c>
      <c r="AC36" s="58">
        <v>3</v>
      </c>
      <c r="AG36" s="58">
        <v>3</v>
      </c>
    </row>
  </sheetData>
  <mergeCells count="4">
    <mergeCell ref="E1:F1"/>
    <mergeCell ref="J1:AH1"/>
    <mergeCell ref="A1:C1"/>
    <mergeCell ref="G1:I1"/>
  </mergeCells>
  <pageMargins left="0.7" right="0.7" top="0.75" bottom="0.75" header="0.3" footer="0.3"/>
  <ignoredErrors>
    <ignoredError sqref="E15:XFD15 B15:C1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workbookViewId="0">
      <pane ySplit="2" topLeftCell="A3" activePane="bottomLeft" state="frozen"/>
      <selection pane="bottomLeft" activeCell="H39" sqref="H39"/>
    </sheetView>
  </sheetViews>
  <sheetFormatPr baseColWidth="10" defaultRowHeight="14.4" x14ac:dyDescent="0.3"/>
  <cols>
    <col min="1" max="1" width="10.77734375" style="70" customWidth="1"/>
    <col min="2" max="2" width="11.5546875" style="17"/>
    <col min="3" max="3" width="10.88671875" style="17" customWidth="1"/>
    <col min="4" max="4" width="10.44140625" style="17" customWidth="1"/>
    <col min="5" max="5" width="12.6640625" style="17" customWidth="1"/>
    <col min="6" max="6" width="10.5546875" style="17" customWidth="1"/>
    <col min="7" max="7" width="8.33203125" style="17" customWidth="1"/>
    <col min="8" max="8" width="13.77734375" style="17" customWidth="1"/>
    <col min="9" max="9" width="10.77734375" style="17" customWidth="1"/>
    <col min="10" max="10" width="12.33203125" style="17" customWidth="1"/>
    <col min="11" max="11" width="11.5546875" style="17"/>
    <col min="12" max="12" width="10.109375" style="17" customWidth="1"/>
    <col min="13" max="13" width="11.5546875" style="17"/>
    <col min="14" max="14" width="9.6640625" style="17" customWidth="1"/>
    <col min="15" max="16" width="11.5546875" style="17"/>
    <col min="17" max="17" width="11.5546875" style="18"/>
  </cols>
  <sheetData>
    <row r="1" spans="1:33" ht="15.6" x14ac:dyDescent="0.3">
      <c r="A1" s="66" t="s">
        <v>41</v>
      </c>
      <c r="B1" s="99" t="s">
        <v>492</v>
      </c>
      <c r="C1" s="100"/>
      <c r="D1" s="100"/>
      <c r="E1" s="100"/>
      <c r="F1" s="100"/>
      <c r="G1" s="100"/>
      <c r="H1" s="100"/>
      <c r="I1" s="100"/>
      <c r="J1" s="100"/>
      <c r="K1" s="100"/>
      <c r="L1" s="100"/>
      <c r="M1" s="100"/>
      <c r="N1" s="100"/>
      <c r="O1" s="100"/>
      <c r="P1" s="100"/>
      <c r="Q1" s="100"/>
      <c r="R1" s="101" t="s">
        <v>28</v>
      </c>
      <c r="S1" s="102"/>
      <c r="T1" s="102"/>
      <c r="U1" s="102"/>
      <c r="V1" s="102"/>
      <c r="W1" s="102"/>
      <c r="X1" s="102"/>
      <c r="Y1" s="102"/>
      <c r="Z1" s="102"/>
      <c r="AA1" s="102"/>
      <c r="AB1" s="102"/>
      <c r="AC1" s="102"/>
      <c r="AD1" s="102"/>
      <c r="AE1" s="102"/>
      <c r="AF1" s="102"/>
      <c r="AG1" s="102"/>
    </row>
    <row r="2" spans="1:33" ht="38.4" customHeight="1" x14ac:dyDescent="0.3">
      <c r="A2" s="67"/>
      <c r="B2" s="39" t="s">
        <v>13</v>
      </c>
      <c r="C2" s="38" t="s">
        <v>14</v>
      </c>
      <c r="D2" s="38" t="s">
        <v>15</v>
      </c>
      <c r="E2" s="38" t="s">
        <v>16</v>
      </c>
      <c r="F2" s="38" t="s">
        <v>17</v>
      </c>
      <c r="G2" s="38" t="s">
        <v>18</v>
      </c>
      <c r="H2" s="38" t="s">
        <v>19</v>
      </c>
      <c r="I2" s="38" t="s">
        <v>20</v>
      </c>
      <c r="J2" s="38" t="s">
        <v>21</v>
      </c>
      <c r="K2" s="39" t="s">
        <v>22</v>
      </c>
      <c r="L2" s="38" t="s">
        <v>23</v>
      </c>
      <c r="M2" s="38" t="s">
        <v>24</v>
      </c>
      <c r="N2" s="38" t="s">
        <v>25</v>
      </c>
      <c r="O2" s="38" t="s">
        <v>26</v>
      </c>
      <c r="P2" s="38" t="s">
        <v>27</v>
      </c>
      <c r="Q2" s="40" t="s">
        <v>10</v>
      </c>
      <c r="R2" s="13" t="s">
        <v>13</v>
      </c>
      <c r="S2" s="12" t="s">
        <v>14</v>
      </c>
      <c r="T2" s="12" t="s">
        <v>15</v>
      </c>
      <c r="U2" s="12" t="s">
        <v>16</v>
      </c>
      <c r="V2" s="12" t="s">
        <v>17</v>
      </c>
      <c r="W2" s="12" t="s">
        <v>18</v>
      </c>
      <c r="X2" s="12" t="s">
        <v>19</v>
      </c>
      <c r="Y2" s="12" t="s">
        <v>20</v>
      </c>
      <c r="Z2" s="12" t="s">
        <v>21</v>
      </c>
      <c r="AA2" s="13" t="s">
        <v>22</v>
      </c>
      <c r="AB2" s="12" t="s">
        <v>23</v>
      </c>
      <c r="AC2" s="12" t="s">
        <v>24</v>
      </c>
      <c r="AD2" s="12" t="s">
        <v>25</v>
      </c>
      <c r="AE2" s="12" t="s">
        <v>26</v>
      </c>
      <c r="AF2" s="12" t="s">
        <v>27</v>
      </c>
      <c r="AG2" s="14" t="s">
        <v>10</v>
      </c>
    </row>
    <row r="3" spans="1:33" s="11" customFormat="1" x14ac:dyDescent="0.3">
      <c r="A3" s="66">
        <v>1</v>
      </c>
      <c r="B3" s="15">
        <v>1</v>
      </c>
      <c r="C3" s="15">
        <v>1</v>
      </c>
      <c r="D3" s="15">
        <v>1</v>
      </c>
      <c r="E3" s="15">
        <v>1</v>
      </c>
      <c r="F3" s="15">
        <v>1</v>
      </c>
      <c r="G3" s="15">
        <v>1</v>
      </c>
      <c r="H3" s="15">
        <v>1</v>
      </c>
      <c r="I3" s="15">
        <v>1</v>
      </c>
      <c r="J3" s="15">
        <v>1</v>
      </c>
      <c r="K3" s="15">
        <v>2</v>
      </c>
      <c r="L3" s="15">
        <v>2</v>
      </c>
      <c r="M3" s="15">
        <v>1</v>
      </c>
      <c r="N3" s="15">
        <v>1</v>
      </c>
      <c r="O3" s="15">
        <v>1</v>
      </c>
      <c r="P3" s="15">
        <v>1</v>
      </c>
      <c r="Q3" s="16"/>
      <c r="R3" s="61" t="s">
        <v>42</v>
      </c>
      <c r="S3" s="61" t="s">
        <v>43</v>
      </c>
      <c r="T3" s="61" t="s">
        <v>44</v>
      </c>
      <c r="U3" s="61" t="s">
        <v>45</v>
      </c>
      <c r="V3" s="61" t="s">
        <v>46</v>
      </c>
      <c r="W3" s="61" t="s">
        <v>47</v>
      </c>
      <c r="X3" s="61" t="s">
        <v>48</v>
      </c>
      <c r="Y3" s="61" t="s">
        <v>49</v>
      </c>
      <c r="Z3" s="61" t="s">
        <v>50</v>
      </c>
      <c r="AA3" s="61" t="s">
        <v>51</v>
      </c>
      <c r="AB3" s="61" t="s">
        <v>52</v>
      </c>
      <c r="AC3" s="61" t="s">
        <v>53</v>
      </c>
      <c r="AD3" s="61" t="s">
        <v>54</v>
      </c>
      <c r="AE3" s="61" t="s">
        <v>55</v>
      </c>
      <c r="AF3" s="61" t="s">
        <v>56</v>
      </c>
      <c r="AG3" s="61">
        <v>0</v>
      </c>
    </row>
    <row r="4" spans="1:33" s="4" customFormat="1" x14ac:dyDescent="0.3">
      <c r="A4" s="68">
        <v>2</v>
      </c>
      <c r="B4" s="16">
        <v>1</v>
      </c>
      <c r="C4" s="16">
        <v>1</v>
      </c>
      <c r="D4" s="16">
        <v>1</v>
      </c>
      <c r="E4" s="16">
        <v>1</v>
      </c>
      <c r="F4" s="16">
        <v>1</v>
      </c>
      <c r="G4" s="16">
        <v>1</v>
      </c>
      <c r="H4" s="16">
        <v>2</v>
      </c>
      <c r="I4" s="16">
        <v>2</v>
      </c>
      <c r="J4" s="16">
        <v>1</v>
      </c>
      <c r="K4" s="16">
        <v>2</v>
      </c>
      <c r="L4" s="16">
        <v>2</v>
      </c>
      <c r="M4" s="16">
        <v>1</v>
      </c>
      <c r="N4" s="16">
        <v>3</v>
      </c>
      <c r="O4" s="16">
        <v>2</v>
      </c>
      <c r="P4" s="55">
        <v>2</v>
      </c>
      <c r="Q4" s="16"/>
      <c r="R4" s="58" t="s">
        <v>72</v>
      </c>
      <c r="S4" s="58" t="s">
        <v>73</v>
      </c>
      <c r="T4" s="58" t="s">
        <v>74</v>
      </c>
      <c r="U4" s="58" t="s">
        <v>75</v>
      </c>
      <c r="V4" s="58" t="s">
        <v>76</v>
      </c>
      <c r="W4" s="58" t="s">
        <v>77</v>
      </c>
      <c r="X4" s="58" t="s">
        <v>78</v>
      </c>
      <c r="Y4" s="58" t="s">
        <v>79</v>
      </c>
      <c r="Z4" s="58" t="s">
        <v>80</v>
      </c>
      <c r="AA4" s="58">
        <v>0</v>
      </c>
      <c r="AB4" s="58" t="s">
        <v>81</v>
      </c>
      <c r="AC4" s="58" t="s">
        <v>82</v>
      </c>
      <c r="AD4" s="58">
        <v>0</v>
      </c>
      <c r="AE4" s="58" t="s">
        <v>83</v>
      </c>
      <c r="AF4" s="58" t="s">
        <v>84</v>
      </c>
      <c r="AG4" s="58">
        <v>0</v>
      </c>
    </row>
    <row r="5" spans="1:33" s="4" customFormat="1" x14ac:dyDescent="0.3">
      <c r="A5" s="69">
        <v>3</v>
      </c>
      <c r="B5" s="16">
        <v>1</v>
      </c>
      <c r="C5" s="16">
        <v>1</v>
      </c>
      <c r="D5" s="16">
        <v>1</v>
      </c>
      <c r="E5" s="16">
        <v>1</v>
      </c>
      <c r="F5" s="16">
        <v>3</v>
      </c>
      <c r="G5" s="16">
        <v>2</v>
      </c>
      <c r="H5" s="16">
        <v>1</v>
      </c>
      <c r="I5" s="16">
        <v>1</v>
      </c>
      <c r="J5" s="16">
        <v>1</v>
      </c>
      <c r="K5" s="16">
        <v>3</v>
      </c>
      <c r="L5" s="16">
        <v>3</v>
      </c>
      <c r="M5" s="16">
        <v>2</v>
      </c>
      <c r="N5" s="16">
        <v>3</v>
      </c>
      <c r="O5" s="16">
        <v>1</v>
      </c>
      <c r="P5" s="16">
        <v>1</v>
      </c>
      <c r="Q5" s="16"/>
      <c r="R5" s="58" t="s">
        <v>97</v>
      </c>
      <c r="S5" s="58" t="s">
        <v>98</v>
      </c>
      <c r="T5" s="58" t="s">
        <v>99</v>
      </c>
      <c r="U5" s="58" t="s">
        <v>100</v>
      </c>
      <c r="V5" s="58">
        <v>0</v>
      </c>
      <c r="W5" s="58" t="s">
        <v>101</v>
      </c>
      <c r="X5" s="58" t="s">
        <v>102</v>
      </c>
      <c r="Y5" s="58" t="s">
        <v>103</v>
      </c>
      <c r="Z5" s="58" t="s">
        <v>104</v>
      </c>
      <c r="AA5" s="58">
        <v>0</v>
      </c>
      <c r="AB5" s="58">
        <v>0</v>
      </c>
      <c r="AC5" s="58">
        <v>0</v>
      </c>
      <c r="AD5" s="58">
        <v>0</v>
      </c>
      <c r="AE5" s="58" t="s">
        <v>105</v>
      </c>
      <c r="AF5" s="58" t="s">
        <v>106</v>
      </c>
      <c r="AG5" s="58">
        <v>0</v>
      </c>
    </row>
    <row r="6" spans="1:33" s="4" customFormat="1" x14ac:dyDescent="0.3">
      <c r="A6" s="69">
        <v>4</v>
      </c>
      <c r="B6" s="16">
        <v>2</v>
      </c>
      <c r="C6" s="16">
        <v>2</v>
      </c>
      <c r="D6" s="16">
        <v>2</v>
      </c>
      <c r="E6" s="16">
        <v>3</v>
      </c>
      <c r="F6" s="16">
        <v>2</v>
      </c>
      <c r="G6" s="16">
        <v>2</v>
      </c>
      <c r="H6" s="16">
        <v>2</v>
      </c>
      <c r="I6" s="16">
        <v>2</v>
      </c>
      <c r="J6" s="16">
        <v>2</v>
      </c>
      <c r="K6" s="16">
        <v>2</v>
      </c>
      <c r="L6" s="16">
        <v>2</v>
      </c>
      <c r="M6" s="16">
        <v>2</v>
      </c>
      <c r="N6" s="16">
        <v>3</v>
      </c>
      <c r="O6" s="16">
        <v>2</v>
      </c>
      <c r="P6" s="16">
        <v>3</v>
      </c>
      <c r="Q6" s="16"/>
      <c r="R6" s="58" t="s">
        <v>116</v>
      </c>
      <c r="S6" s="58" t="s">
        <v>117</v>
      </c>
      <c r="T6" s="58" t="s">
        <v>118</v>
      </c>
      <c r="U6" s="58">
        <v>0</v>
      </c>
      <c r="V6" s="58" t="s">
        <v>119</v>
      </c>
      <c r="W6" s="58" t="s">
        <v>120</v>
      </c>
      <c r="X6" s="58" t="s">
        <v>121</v>
      </c>
      <c r="Y6" s="58">
        <v>0</v>
      </c>
      <c r="Z6" s="58" t="s">
        <v>122</v>
      </c>
      <c r="AA6" s="58" t="s">
        <v>123</v>
      </c>
      <c r="AB6" s="58" t="s">
        <v>124</v>
      </c>
      <c r="AC6" s="58" t="s">
        <v>125</v>
      </c>
      <c r="AD6" s="58">
        <v>0</v>
      </c>
      <c r="AE6" s="58" t="s">
        <v>126</v>
      </c>
      <c r="AF6" s="58">
        <v>0</v>
      </c>
      <c r="AG6" s="58">
        <v>0</v>
      </c>
    </row>
    <row r="7" spans="1:33" s="4" customFormat="1" x14ac:dyDescent="0.3">
      <c r="A7" s="69">
        <v>5</v>
      </c>
      <c r="B7" s="16">
        <v>1</v>
      </c>
      <c r="C7" s="16">
        <v>1</v>
      </c>
      <c r="D7" s="16">
        <v>1</v>
      </c>
      <c r="E7" s="16">
        <v>3</v>
      </c>
      <c r="F7" s="16">
        <v>2</v>
      </c>
      <c r="G7" s="16">
        <v>1</v>
      </c>
      <c r="H7" s="16">
        <v>1</v>
      </c>
      <c r="I7" s="16">
        <v>1</v>
      </c>
      <c r="J7" s="16">
        <v>1</v>
      </c>
      <c r="K7" s="16">
        <v>1</v>
      </c>
      <c r="L7" s="16">
        <v>3</v>
      </c>
      <c r="M7" s="16">
        <v>1</v>
      </c>
      <c r="N7" s="16">
        <v>1</v>
      </c>
      <c r="O7" s="16">
        <v>2</v>
      </c>
      <c r="P7" s="16">
        <v>2</v>
      </c>
      <c r="Q7" s="16"/>
      <c r="R7" s="58" t="s">
        <v>131</v>
      </c>
      <c r="S7" s="58" t="s">
        <v>132</v>
      </c>
      <c r="T7" s="58" t="s">
        <v>133</v>
      </c>
      <c r="U7" s="58">
        <v>0</v>
      </c>
      <c r="V7" s="58">
        <v>0</v>
      </c>
      <c r="W7" s="58" t="s">
        <v>134</v>
      </c>
      <c r="X7" s="58" t="s">
        <v>135</v>
      </c>
      <c r="Y7" s="58" t="s">
        <v>136</v>
      </c>
      <c r="Z7" s="58" t="s">
        <v>137</v>
      </c>
      <c r="AA7" s="58" t="s">
        <v>138</v>
      </c>
      <c r="AB7" s="58">
        <v>0</v>
      </c>
      <c r="AC7" s="58" t="s">
        <v>139</v>
      </c>
      <c r="AD7" s="58" t="s">
        <v>140</v>
      </c>
      <c r="AE7" s="58" t="s">
        <v>141</v>
      </c>
      <c r="AF7" s="58">
        <v>0</v>
      </c>
      <c r="AG7" s="58">
        <v>0</v>
      </c>
    </row>
    <row r="8" spans="1:33" s="4" customFormat="1" x14ac:dyDescent="0.3">
      <c r="A8" s="69">
        <v>6</v>
      </c>
      <c r="B8" s="16">
        <v>2</v>
      </c>
      <c r="C8" s="16">
        <v>3</v>
      </c>
      <c r="D8" s="16">
        <v>3</v>
      </c>
      <c r="E8" s="16">
        <v>3</v>
      </c>
      <c r="F8" s="16">
        <v>3</v>
      </c>
      <c r="G8" s="16">
        <v>3</v>
      </c>
      <c r="H8" s="16">
        <v>3</v>
      </c>
      <c r="I8" s="16">
        <v>3</v>
      </c>
      <c r="J8" s="16">
        <v>3</v>
      </c>
      <c r="K8" s="16">
        <v>3</v>
      </c>
      <c r="L8" s="16">
        <v>3</v>
      </c>
      <c r="M8" s="16">
        <v>3</v>
      </c>
      <c r="N8" s="16">
        <v>3</v>
      </c>
      <c r="O8" s="16">
        <v>3</v>
      </c>
      <c r="P8" s="16">
        <v>3</v>
      </c>
      <c r="Q8" s="16"/>
      <c r="R8" s="58" t="s">
        <v>154</v>
      </c>
      <c r="S8" s="58">
        <v>0</v>
      </c>
      <c r="T8" s="58">
        <v>0</v>
      </c>
      <c r="U8" s="58">
        <v>0</v>
      </c>
      <c r="V8" s="58">
        <v>0</v>
      </c>
      <c r="W8" s="58">
        <v>0</v>
      </c>
      <c r="X8" s="58">
        <v>0</v>
      </c>
      <c r="Y8" s="58">
        <v>0</v>
      </c>
      <c r="Z8" s="58">
        <v>0</v>
      </c>
      <c r="AA8" s="58">
        <v>0</v>
      </c>
      <c r="AB8" s="58">
        <v>0</v>
      </c>
      <c r="AC8" s="58">
        <v>0</v>
      </c>
      <c r="AD8" s="58">
        <v>0</v>
      </c>
      <c r="AE8" s="58">
        <v>0</v>
      </c>
      <c r="AF8" s="58">
        <v>0</v>
      </c>
      <c r="AG8" s="58">
        <v>0</v>
      </c>
    </row>
    <row r="9" spans="1:33" s="4" customFormat="1" x14ac:dyDescent="0.3">
      <c r="A9" s="69">
        <v>7</v>
      </c>
      <c r="B9" s="16">
        <v>1</v>
      </c>
      <c r="C9" s="16">
        <v>1</v>
      </c>
      <c r="D9" s="16">
        <v>1</v>
      </c>
      <c r="E9" s="16">
        <v>3</v>
      </c>
      <c r="F9" s="16">
        <v>3</v>
      </c>
      <c r="G9" s="16">
        <v>3</v>
      </c>
      <c r="H9" s="16">
        <v>2</v>
      </c>
      <c r="I9" s="16">
        <v>3</v>
      </c>
      <c r="J9" s="16">
        <v>2</v>
      </c>
      <c r="K9" s="16">
        <v>3</v>
      </c>
      <c r="L9" s="16">
        <v>2</v>
      </c>
      <c r="M9" s="16">
        <v>2</v>
      </c>
      <c r="N9" s="16">
        <v>2</v>
      </c>
      <c r="O9" s="16">
        <v>2</v>
      </c>
      <c r="P9" s="16">
        <v>3</v>
      </c>
      <c r="Q9" s="16"/>
      <c r="R9" s="58" t="s">
        <v>161</v>
      </c>
      <c r="S9" s="58" t="s">
        <v>162</v>
      </c>
      <c r="T9" s="58" t="s">
        <v>163</v>
      </c>
      <c r="U9" s="58">
        <v>0</v>
      </c>
      <c r="V9" s="58">
        <v>0</v>
      </c>
      <c r="W9" s="58">
        <v>0</v>
      </c>
      <c r="X9" s="58" t="s">
        <v>164</v>
      </c>
      <c r="Y9" s="58">
        <v>0</v>
      </c>
      <c r="Z9" s="58" t="s">
        <v>165</v>
      </c>
      <c r="AA9" s="80" t="s">
        <v>166</v>
      </c>
      <c r="AB9" s="58" t="s">
        <v>167</v>
      </c>
      <c r="AC9" s="58" t="s">
        <v>168</v>
      </c>
      <c r="AD9" s="58" t="s">
        <v>169</v>
      </c>
      <c r="AE9" s="58" t="s">
        <v>170</v>
      </c>
      <c r="AF9" s="58">
        <v>0</v>
      </c>
      <c r="AG9" s="58">
        <v>0</v>
      </c>
    </row>
    <row r="10" spans="1:33" s="4" customFormat="1" x14ac:dyDescent="0.3">
      <c r="A10" s="69">
        <v>8</v>
      </c>
      <c r="B10" s="16">
        <v>1</v>
      </c>
      <c r="C10" s="16">
        <v>2</v>
      </c>
      <c r="D10" s="16">
        <v>2</v>
      </c>
      <c r="E10" s="16">
        <v>3</v>
      </c>
      <c r="F10" s="16">
        <v>2</v>
      </c>
      <c r="G10" s="16">
        <v>2</v>
      </c>
      <c r="H10" s="16">
        <v>3</v>
      </c>
      <c r="I10" s="16">
        <v>2</v>
      </c>
      <c r="J10" s="16">
        <v>3</v>
      </c>
      <c r="K10" s="16">
        <v>3</v>
      </c>
      <c r="L10" s="16">
        <v>3</v>
      </c>
      <c r="M10" s="16">
        <v>2</v>
      </c>
      <c r="N10" s="16">
        <v>3</v>
      </c>
      <c r="O10" s="16">
        <v>1</v>
      </c>
      <c r="P10" s="16">
        <v>3</v>
      </c>
      <c r="Q10" s="16"/>
      <c r="R10" s="58" t="s">
        <v>181</v>
      </c>
      <c r="S10" s="58" t="s">
        <v>182</v>
      </c>
      <c r="T10" s="58" t="s">
        <v>183</v>
      </c>
      <c r="U10" s="58">
        <v>0</v>
      </c>
      <c r="V10" s="58" t="s">
        <v>184</v>
      </c>
      <c r="W10" s="58" t="s">
        <v>185</v>
      </c>
      <c r="X10" s="80" t="s">
        <v>186</v>
      </c>
      <c r="Y10" s="58" t="s">
        <v>187</v>
      </c>
      <c r="Z10" s="58">
        <v>0</v>
      </c>
      <c r="AA10" s="58">
        <v>0</v>
      </c>
      <c r="AB10" s="58">
        <v>0</v>
      </c>
      <c r="AC10" s="58">
        <v>0</v>
      </c>
      <c r="AD10" s="58">
        <v>0</v>
      </c>
      <c r="AE10" s="58" t="s">
        <v>188</v>
      </c>
      <c r="AF10" s="58">
        <v>0</v>
      </c>
      <c r="AG10" s="58">
        <v>0</v>
      </c>
    </row>
    <row r="11" spans="1:33" s="4" customFormat="1" x14ac:dyDescent="0.3">
      <c r="A11" s="69">
        <v>9</v>
      </c>
      <c r="B11" s="16">
        <v>1</v>
      </c>
      <c r="C11" s="16">
        <v>2</v>
      </c>
      <c r="D11" s="16">
        <v>2</v>
      </c>
      <c r="E11" s="16">
        <v>3</v>
      </c>
      <c r="F11" s="16">
        <v>2</v>
      </c>
      <c r="G11" s="16">
        <v>1</v>
      </c>
      <c r="H11" s="16">
        <v>2</v>
      </c>
      <c r="I11" s="16">
        <v>1</v>
      </c>
      <c r="J11" s="16">
        <v>2</v>
      </c>
      <c r="K11" s="16">
        <v>3</v>
      </c>
      <c r="L11" s="16">
        <v>3</v>
      </c>
      <c r="M11" s="16">
        <v>1</v>
      </c>
      <c r="N11" s="16">
        <v>3</v>
      </c>
      <c r="O11" s="16">
        <v>3</v>
      </c>
      <c r="P11" s="16">
        <v>3</v>
      </c>
      <c r="Q11" s="16"/>
      <c r="R11" s="58" t="s">
        <v>201</v>
      </c>
      <c r="S11" s="58" t="s">
        <v>202</v>
      </c>
      <c r="T11" s="58" t="s">
        <v>203</v>
      </c>
      <c r="U11" s="58">
        <v>0</v>
      </c>
      <c r="V11" s="58" t="s">
        <v>204</v>
      </c>
      <c r="W11" s="58" t="s">
        <v>205</v>
      </c>
      <c r="X11" s="58" t="s">
        <v>206</v>
      </c>
      <c r="Y11" s="58" t="s">
        <v>207</v>
      </c>
      <c r="Z11" s="58" t="s">
        <v>208</v>
      </c>
      <c r="AA11" s="58">
        <v>0</v>
      </c>
      <c r="AB11" s="58">
        <v>0</v>
      </c>
      <c r="AC11" s="58" t="s">
        <v>209</v>
      </c>
      <c r="AD11" s="58">
        <v>0</v>
      </c>
      <c r="AE11" s="58">
        <v>0</v>
      </c>
      <c r="AF11" s="58">
        <v>0</v>
      </c>
      <c r="AG11" s="58">
        <v>0</v>
      </c>
    </row>
    <row r="12" spans="1:33" s="4" customFormat="1" x14ac:dyDescent="0.3">
      <c r="A12" s="69">
        <v>10</v>
      </c>
      <c r="B12" s="16">
        <v>1</v>
      </c>
      <c r="C12" s="16">
        <v>1</v>
      </c>
      <c r="D12" s="16">
        <v>1</v>
      </c>
      <c r="E12" s="16">
        <v>1</v>
      </c>
      <c r="F12" s="16">
        <v>2</v>
      </c>
      <c r="G12" s="16">
        <v>1</v>
      </c>
      <c r="H12" s="16">
        <v>1</v>
      </c>
      <c r="I12" s="16">
        <v>2</v>
      </c>
      <c r="J12" s="16">
        <v>1</v>
      </c>
      <c r="K12" s="16">
        <v>3</v>
      </c>
      <c r="L12" s="16">
        <v>3</v>
      </c>
      <c r="M12" s="16">
        <v>1</v>
      </c>
      <c r="N12" s="16">
        <v>3</v>
      </c>
      <c r="O12" s="16">
        <v>1</v>
      </c>
      <c r="P12" s="16">
        <v>3</v>
      </c>
      <c r="Q12" s="16"/>
      <c r="R12" s="58" t="s">
        <v>247</v>
      </c>
      <c r="S12" s="58" t="s">
        <v>248</v>
      </c>
      <c r="T12" s="58" t="s">
        <v>249</v>
      </c>
      <c r="U12" s="58" t="s">
        <v>250</v>
      </c>
      <c r="V12" s="58" t="s">
        <v>251</v>
      </c>
      <c r="W12" s="58" t="s">
        <v>252</v>
      </c>
      <c r="X12" s="58" t="s">
        <v>253</v>
      </c>
      <c r="Y12" s="58" t="s">
        <v>254</v>
      </c>
      <c r="Z12" s="58" t="s">
        <v>255</v>
      </c>
      <c r="AA12" s="58">
        <v>0</v>
      </c>
      <c r="AB12" s="58">
        <v>0</v>
      </c>
      <c r="AC12" s="58" t="s">
        <v>256</v>
      </c>
      <c r="AD12" s="58">
        <v>0</v>
      </c>
      <c r="AE12" s="58" t="s">
        <v>257</v>
      </c>
      <c r="AF12" s="58">
        <v>0</v>
      </c>
      <c r="AG12" s="58">
        <v>0</v>
      </c>
    </row>
    <row r="13" spans="1:33" s="4" customFormat="1" x14ac:dyDescent="0.3">
      <c r="A13" s="69">
        <v>11</v>
      </c>
      <c r="B13" s="16">
        <v>2</v>
      </c>
      <c r="C13" s="16">
        <v>3</v>
      </c>
      <c r="D13" s="16">
        <v>2</v>
      </c>
      <c r="E13" s="16">
        <v>3</v>
      </c>
      <c r="F13" s="16">
        <v>3</v>
      </c>
      <c r="G13" s="16">
        <v>2</v>
      </c>
      <c r="H13" s="16">
        <v>2</v>
      </c>
      <c r="I13" s="16">
        <v>2</v>
      </c>
      <c r="J13" s="16">
        <v>3</v>
      </c>
      <c r="K13" s="16">
        <v>3</v>
      </c>
      <c r="L13" s="16">
        <v>3</v>
      </c>
      <c r="M13" s="16">
        <v>1</v>
      </c>
      <c r="N13" s="16">
        <v>3</v>
      </c>
      <c r="O13" s="16">
        <v>3</v>
      </c>
      <c r="P13" s="16">
        <v>3</v>
      </c>
      <c r="Q13" s="16"/>
      <c r="R13" s="58">
        <v>0</v>
      </c>
      <c r="S13" s="58">
        <v>0</v>
      </c>
      <c r="T13" s="58">
        <v>0</v>
      </c>
      <c r="U13" s="58">
        <v>0</v>
      </c>
      <c r="V13" s="58">
        <v>0</v>
      </c>
      <c r="W13" s="58">
        <v>0</v>
      </c>
      <c r="X13" s="58">
        <v>0</v>
      </c>
      <c r="Y13" s="58">
        <v>0</v>
      </c>
      <c r="Z13" s="58">
        <v>0</v>
      </c>
      <c r="AA13" s="58">
        <v>0</v>
      </c>
      <c r="AB13" s="58">
        <v>0</v>
      </c>
      <c r="AC13" s="58">
        <v>0</v>
      </c>
      <c r="AD13" s="58">
        <v>0</v>
      </c>
      <c r="AE13" s="58">
        <v>0</v>
      </c>
      <c r="AF13" s="58">
        <v>0</v>
      </c>
      <c r="AG13" s="58">
        <v>0</v>
      </c>
    </row>
    <row r="14" spans="1:33" s="4" customFormat="1" x14ac:dyDescent="0.3">
      <c r="A14" s="68">
        <v>12</v>
      </c>
      <c r="B14" s="16">
        <v>1</v>
      </c>
      <c r="C14" s="16">
        <v>2</v>
      </c>
      <c r="D14" s="16">
        <v>1</v>
      </c>
      <c r="E14" s="16">
        <v>3</v>
      </c>
      <c r="F14" s="16">
        <v>3</v>
      </c>
      <c r="G14" s="16">
        <v>2</v>
      </c>
      <c r="H14" s="16">
        <v>2</v>
      </c>
      <c r="I14" s="16">
        <v>3</v>
      </c>
      <c r="J14" s="16">
        <v>3</v>
      </c>
      <c r="K14" s="16">
        <v>3</v>
      </c>
      <c r="L14" s="16">
        <v>3</v>
      </c>
      <c r="M14" s="16">
        <v>2</v>
      </c>
      <c r="N14" s="16">
        <v>3</v>
      </c>
      <c r="O14" s="16">
        <v>2</v>
      </c>
      <c r="P14" s="16">
        <v>3</v>
      </c>
      <c r="Q14" s="16"/>
      <c r="R14" s="58" t="s">
        <v>271</v>
      </c>
      <c r="S14" s="58">
        <v>0</v>
      </c>
      <c r="T14" s="58" t="s">
        <v>272</v>
      </c>
      <c r="U14" s="58">
        <v>0</v>
      </c>
      <c r="V14" s="58">
        <v>0</v>
      </c>
      <c r="W14" s="58">
        <v>0</v>
      </c>
      <c r="X14" s="58">
        <v>0</v>
      </c>
      <c r="Y14" s="58">
        <v>0</v>
      </c>
      <c r="Z14" s="58">
        <v>0</v>
      </c>
      <c r="AA14" s="58">
        <v>0</v>
      </c>
      <c r="AB14" s="58">
        <v>0</v>
      </c>
      <c r="AC14" s="58" t="s">
        <v>273</v>
      </c>
      <c r="AD14" s="58">
        <v>0</v>
      </c>
      <c r="AE14" s="58">
        <v>0</v>
      </c>
      <c r="AF14" s="58">
        <v>0</v>
      </c>
      <c r="AG14" s="58">
        <v>0</v>
      </c>
    </row>
    <row r="15" spans="1:33" s="4" customFormat="1" x14ac:dyDescent="0.3">
      <c r="A15" s="68">
        <v>13</v>
      </c>
      <c r="B15" s="16">
        <v>2</v>
      </c>
      <c r="C15" s="16">
        <v>2</v>
      </c>
      <c r="D15" s="16">
        <v>3</v>
      </c>
      <c r="E15" s="16">
        <v>3</v>
      </c>
      <c r="F15" s="16">
        <v>3</v>
      </c>
      <c r="G15" s="16">
        <v>2</v>
      </c>
      <c r="H15" s="16">
        <v>2</v>
      </c>
      <c r="I15" s="16">
        <v>2</v>
      </c>
      <c r="J15" s="16">
        <v>2</v>
      </c>
      <c r="K15" s="16">
        <v>3</v>
      </c>
      <c r="L15" s="16">
        <v>3</v>
      </c>
      <c r="M15" s="16">
        <v>1</v>
      </c>
      <c r="N15" s="16">
        <v>3</v>
      </c>
      <c r="O15" s="16">
        <v>2</v>
      </c>
      <c r="P15" s="16">
        <v>2</v>
      </c>
      <c r="Q15" s="16"/>
      <c r="R15" s="58" t="s">
        <v>279</v>
      </c>
      <c r="S15" s="58" t="s">
        <v>280</v>
      </c>
      <c r="T15" s="58">
        <v>0</v>
      </c>
      <c r="U15" s="58">
        <v>0</v>
      </c>
      <c r="V15" s="58">
        <v>0</v>
      </c>
      <c r="W15" s="58" t="s">
        <v>281</v>
      </c>
      <c r="X15" s="58" t="s">
        <v>282</v>
      </c>
      <c r="Y15" s="58" t="s">
        <v>283</v>
      </c>
      <c r="Z15" s="58">
        <v>0</v>
      </c>
      <c r="AA15" s="58">
        <v>0</v>
      </c>
      <c r="AB15" s="58">
        <v>0</v>
      </c>
      <c r="AC15" s="58" t="s">
        <v>284</v>
      </c>
      <c r="AD15" s="58">
        <v>0</v>
      </c>
      <c r="AE15" s="58" t="s">
        <v>285</v>
      </c>
      <c r="AF15" s="58" t="s">
        <v>286</v>
      </c>
      <c r="AG15" s="58">
        <v>0</v>
      </c>
    </row>
    <row r="16" spans="1:33" s="4" customFormat="1" x14ac:dyDescent="0.3">
      <c r="A16" s="68">
        <v>14</v>
      </c>
      <c r="B16" s="16">
        <v>3</v>
      </c>
      <c r="C16" s="16">
        <v>3</v>
      </c>
      <c r="D16" s="16">
        <v>3</v>
      </c>
      <c r="E16" s="16">
        <v>3</v>
      </c>
      <c r="F16" s="16">
        <v>3</v>
      </c>
      <c r="G16" s="16">
        <v>3</v>
      </c>
      <c r="H16" s="16">
        <v>3</v>
      </c>
      <c r="I16" s="16">
        <v>3</v>
      </c>
      <c r="J16" s="16">
        <v>3</v>
      </c>
      <c r="K16" s="16">
        <v>3</v>
      </c>
      <c r="L16" s="16">
        <v>3</v>
      </c>
      <c r="M16" s="16">
        <v>2</v>
      </c>
      <c r="N16" s="16">
        <v>3</v>
      </c>
      <c r="O16" s="16">
        <v>3</v>
      </c>
      <c r="P16" s="16">
        <v>3</v>
      </c>
      <c r="Q16" s="16"/>
      <c r="R16" s="58">
        <v>0</v>
      </c>
      <c r="S16" s="58">
        <v>0</v>
      </c>
      <c r="T16" s="58">
        <v>0</v>
      </c>
      <c r="U16" s="58">
        <v>0</v>
      </c>
      <c r="V16" s="58">
        <v>0</v>
      </c>
      <c r="W16" s="58">
        <v>0</v>
      </c>
      <c r="X16" s="58">
        <v>0</v>
      </c>
      <c r="Y16" s="58">
        <v>0</v>
      </c>
      <c r="Z16" s="58">
        <v>0</v>
      </c>
      <c r="AA16" s="58">
        <v>0</v>
      </c>
      <c r="AB16" s="58">
        <v>0</v>
      </c>
      <c r="AC16" s="58">
        <v>0</v>
      </c>
      <c r="AD16" s="58">
        <v>0</v>
      </c>
      <c r="AE16" s="58">
        <v>0</v>
      </c>
      <c r="AF16" s="58">
        <v>0</v>
      </c>
      <c r="AG16" s="58">
        <v>0</v>
      </c>
    </row>
    <row r="17" spans="1:34" s="4" customFormat="1" x14ac:dyDescent="0.3">
      <c r="A17" s="68">
        <v>15</v>
      </c>
      <c r="B17" s="16">
        <v>2</v>
      </c>
      <c r="C17" s="16">
        <v>2</v>
      </c>
      <c r="D17" s="16">
        <v>2</v>
      </c>
      <c r="E17" s="16">
        <v>3</v>
      </c>
      <c r="F17" s="16">
        <v>3</v>
      </c>
      <c r="G17" s="16">
        <v>2</v>
      </c>
      <c r="H17" s="16">
        <v>2</v>
      </c>
      <c r="I17" s="16">
        <v>1</v>
      </c>
      <c r="J17" s="16">
        <v>1</v>
      </c>
      <c r="K17" s="16">
        <v>3</v>
      </c>
      <c r="L17" s="16">
        <v>3</v>
      </c>
      <c r="M17" s="16">
        <v>3</v>
      </c>
      <c r="N17" s="16">
        <v>3</v>
      </c>
      <c r="O17" s="16">
        <v>3</v>
      </c>
      <c r="P17" s="16">
        <v>3</v>
      </c>
      <c r="Q17" s="16"/>
      <c r="R17" s="58" t="s">
        <v>296</v>
      </c>
      <c r="S17" s="58" t="s">
        <v>297</v>
      </c>
      <c r="T17" s="58">
        <v>0</v>
      </c>
      <c r="U17" s="80" t="s">
        <v>298</v>
      </c>
      <c r="V17" s="58">
        <v>0</v>
      </c>
      <c r="W17" s="58">
        <v>0</v>
      </c>
      <c r="X17" s="58">
        <v>0</v>
      </c>
      <c r="Y17" s="58" t="s">
        <v>299</v>
      </c>
      <c r="Z17" s="58" t="s">
        <v>300</v>
      </c>
      <c r="AA17" s="58">
        <v>0</v>
      </c>
      <c r="AB17" s="80" t="s">
        <v>301</v>
      </c>
      <c r="AC17" s="58">
        <v>0</v>
      </c>
      <c r="AD17" s="80" t="s">
        <v>302</v>
      </c>
      <c r="AE17" s="58">
        <v>0</v>
      </c>
      <c r="AF17" s="58">
        <v>0</v>
      </c>
      <c r="AG17" s="58">
        <v>0</v>
      </c>
    </row>
    <row r="18" spans="1:34" s="4" customFormat="1" x14ac:dyDescent="0.3">
      <c r="A18" s="68">
        <v>16</v>
      </c>
      <c r="B18" s="16">
        <v>1</v>
      </c>
      <c r="C18" s="16">
        <v>1</v>
      </c>
      <c r="D18" s="16">
        <v>1</v>
      </c>
      <c r="E18" s="16">
        <v>2</v>
      </c>
      <c r="F18" s="16">
        <v>1</v>
      </c>
      <c r="G18" s="16">
        <v>2</v>
      </c>
      <c r="H18" s="16">
        <v>2</v>
      </c>
      <c r="I18" s="16">
        <v>1</v>
      </c>
      <c r="J18" s="16">
        <v>1</v>
      </c>
      <c r="K18" s="16">
        <v>2</v>
      </c>
      <c r="L18" s="16">
        <v>2</v>
      </c>
      <c r="M18" s="16">
        <v>1</v>
      </c>
      <c r="N18" s="16">
        <v>2</v>
      </c>
      <c r="O18" s="16">
        <v>1</v>
      </c>
      <c r="P18" s="16">
        <v>2</v>
      </c>
      <c r="Q18" s="16"/>
      <c r="R18" s="58">
        <v>0</v>
      </c>
      <c r="S18" s="58">
        <v>0</v>
      </c>
      <c r="T18" s="58">
        <v>0</v>
      </c>
      <c r="U18" s="58">
        <v>0</v>
      </c>
      <c r="V18" s="58">
        <v>0</v>
      </c>
      <c r="W18" s="58">
        <v>0</v>
      </c>
      <c r="X18" s="58">
        <v>0</v>
      </c>
      <c r="Y18" s="58">
        <v>0</v>
      </c>
      <c r="Z18" s="58">
        <v>0</v>
      </c>
      <c r="AA18" s="58">
        <v>0</v>
      </c>
      <c r="AB18" s="58">
        <v>0</v>
      </c>
      <c r="AC18" s="58">
        <v>0</v>
      </c>
      <c r="AD18" s="58">
        <v>0</v>
      </c>
      <c r="AE18" s="58">
        <v>0</v>
      </c>
      <c r="AF18" s="58">
        <v>0</v>
      </c>
      <c r="AG18" s="58">
        <v>0</v>
      </c>
    </row>
    <row r="19" spans="1:34" s="77" customFormat="1" x14ac:dyDescent="0.3">
      <c r="A19" s="75">
        <v>17</v>
      </c>
      <c r="B19" s="77">
        <v>0</v>
      </c>
      <c r="C19" s="77">
        <v>0</v>
      </c>
      <c r="D19" s="77">
        <v>0</v>
      </c>
      <c r="E19" s="77">
        <v>0</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row>
    <row r="20" spans="1:34" s="4" customFormat="1" x14ac:dyDescent="0.3">
      <c r="A20" s="68">
        <v>18</v>
      </c>
      <c r="B20" s="16">
        <v>1</v>
      </c>
      <c r="C20" s="16">
        <v>1</v>
      </c>
      <c r="D20" s="16">
        <v>1</v>
      </c>
      <c r="E20" s="16">
        <v>3</v>
      </c>
      <c r="F20" s="16">
        <v>3</v>
      </c>
      <c r="G20" s="16">
        <v>3</v>
      </c>
      <c r="H20" s="16">
        <v>2</v>
      </c>
      <c r="I20" s="16">
        <v>2</v>
      </c>
      <c r="J20" s="16">
        <v>1</v>
      </c>
      <c r="K20" s="16">
        <v>3</v>
      </c>
      <c r="L20" s="16">
        <v>3</v>
      </c>
      <c r="M20" s="16">
        <v>1</v>
      </c>
      <c r="N20" s="16">
        <v>1</v>
      </c>
      <c r="O20" s="16">
        <v>1</v>
      </c>
      <c r="P20" s="16">
        <v>2</v>
      </c>
      <c r="Q20" s="16">
        <v>0</v>
      </c>
      <c r="R20" s="58">
        <v>0</v>
      </c>
      <c r="S20" s="58">
        <v>0</v>
      </c>
      <c r="T20" s="58">
        <v>0</v>
      </c>
      <c r="U20" s="58">
        <v>0</v>
      </c>
      <c r="V20" s="58">
        <v>0</v>
      </c>
      <c r="W20" s="58">
        <v>0</v>
      </c>
      <c r="X20" s="58">
        <v>0</v>
      </c>
      <c r="Y20" s="58">
        <v>0</v>
      </c>
      <c r="Z20" s="58">
        <v>0</v>
      </c>
      <c r="AA20" s="58">
        <v>0</v>
      </c>
      <c r="AB20" s="58">
        <v>0</v>
      </c>
      <c r="AC20" s="58">
        <v>0</v>
      </c>
      <c r="AD20" s="58">
        <v>0</v>
      </c>
      <c r="AE20" s="58">
        <v>0</v>
      </c>
      <c r="AF20" s="58">
        <v>0</v>
      </c>
      <c r="AG20" s="58">
        <v>0</v>
      </c>
    </row>
    <row r="21" spans="1:34" s="77" customFormat="1" x14ac:dyDescent="0.3">
      <c r="A21" s="75">
        <v>19</v>
      </c>
    </row>
    <row r="22" spans="1:34" s="4" customFormat="1" x14ac:dyDescent="0.3">
      <c r="A22" s="68">
        <v>20</v>
      </c>
      <c r="B22" s="16">
        <v>1</v>
      </c>
      <c r="C22" s="16">
        <v>2</v>
      </c>
      <c r="D22" s="16">
        <v>2</v>
      </c>
      <c r="E22" s="16">
        <v>3</v>
      </c>
      <c r="F22" s="16">
        <v>3</v>
      </c>
      <c r="G22" s="16">
        <v>2</v>
      </c>
      <c r="H22" s="16">
        <v>3</v>
      </c>
      <c r="I22" s="16">
        <v>2</v>
      </c>
      <c r="J22" s="16">
        <v>2</v>
      </c>
      <c r="K22" s="16">
        <v>3</v>
      </c>
      <c r="L22" s="16">
        <v>3</v>
      </c>
      <c r="M22" s="16">
        <v>1</v>
      </c>
      <c r="N22" s="16">
        <v>2</v>
      </c>
      <c r="O22" s="16">
        <v>2</v>
      </c>
      <c r="P22" s="16">
        <v>2</v>
      </c>
      <c r="Q22" s="16" t="s">
        <v>328</v>
      </c>
      <c r="R22" s="4" t="s">
        <v>329</v>
      </c>
      <c r="S22" s="4" t="s">
        <v>330</v>
      </c>
      <c r="T22" s="16" t="s">
        <v>331</v>
      </c>
      <c r="U22" s="58">
        <v>0</v>
      </c>
      <c r="V22" s="58">
        <v>0</v>
      </c>
      <c r="W22" s="58">
        <v>0</v>
      </c>
      <c r="X22" s="58">
        <v>0</v>
      </c>
      <c r="Y22" s="58">
        <v>0</v>
      </c>
      <c r="Z22" s="58">
        <v>0</v>
      </c>
      <c r="AA22" s="58">
        <v>0</v>
      </c>
      <c r="AB22" s="58">
        <v>0</v>
      </c>
      <c r="AC22" s="4" t="s">
        <v>332</v>
      </c>
      <c r="AD22" s="58">
        <v>0</v>
      </c>
      <c r="AE22" s="58">
        <v>0</v>
      </c>
      <c r="AF22" s="4" t="s">
        <v>333</v>
      </c>
      <c r="AG22" s="4" t="s">
        <v>334</v>
      </c>
      <c r="AH22" s="4" t="s">
        <v>96</v>
      </c>
    </row>
    <row r="23" spans="1:34" s="77" customFormat="1" x14ac:dyDescent="0.3">
      <c r="A23" s="75">
        <v>21</v>
      </c>
    </row>
    <row r="24" spans="1:34" s="4" customFormat="1" x14ac:dyDescent="0.3">
      <c r="A24" s="68">
        <v>22</v>
      </c>
      <c r="B24" s="16">
        <v>2</v>
      </c>
      <c r="C24" s="16">
        <v>2</v>
      </c>
      <c r="D24" s="16">
        <v>3</v>
      </c>
      <c r="E24" s="16">
        <v>3</v>
      </c>
      <c r="F24" s="16">
        <v>3</v>
      </c>
      <c r="G24" s="16">
        <v>3</v>
      </c>
      <c r="H24" s="16">
        <v>3</v>
      </c>
      <c r="I24" s="16">
        <v>2</v>
      </c>
      <c r="J24" s="16">
        <v>3</v>
      </c>
      <c r="K24" s="16">
        <v>3</v>
      </c>
      <c r="L24" s="16">
        <v>3</v>
      </c>
      <c r="M24" s="16">
        <v>3</v>
      </c>
      <c r="N24" s="16">
        <v>3</v>
      </c>
      <c r="O24" s="16">
        <v>2</v>
      </c>
      <c r="P24" s="16">
        <v>3</v>
      </c>
      <c r="Q24" s="16">
        <v>0</v>
      </c>
      <c r="R24" s="58" t="s">
        <v>345</v>
      </c>
      <c r="S24" s="58" t="s">
        <v>346</v>
      </c>
      <c r="T24" s="58">
        <v>0</v>
      </c>
      <c r="U24" s="58">
        <v>0</v>
      </c>
      <c r="V24" s="58">
        <v>0</v>
      </c>
      <c r="W24" s="58">
        <v>0</v>
      </c>
      <c r="X24" s="58">
        <v>0</v>
      </c>
      <c r="Y24" s="58" t="s">
        <v>347</v>
      </c>
      <c r="Z24" s="58">
        <v>0</v>
      </c>
      <c r="AA24" s="58">
        <v>0</v>
      </c>
      <c r="AB24" s="58">
        <v>0</v>
      </c>
      <c r="AC24" s="58">
        <v>0</v>
      </c>
      <c r="AD24" s="58">
        <v>0</v>
      </c>
      <c r="AE24" s="58" t="s">
        <v>348</v>
      </c>
      <c r="AF24" s="58">
        <v>0</v>
      </c>
      <c r="AG24" s="58">
        <v>0</v>
      </c>
      <c r="AH24" s="58"/>
    </row>
    <row r="25" spans="1:34" s="4" customFormat="1" x14ac:dyDescent="0.3">
      <c r="A25" s="68">
        <v>23</v>
      </c>
      <c r="B25" s="16">
        <v>1</v>
      </c>
      <c r="C25" s="16">
        <v>2</v>
      </c>
      <c r="D25" s="16">
        <v>1</v>
      </c>
      <c r="E25" s="16">
        <v>3</v>
      </c>
      <c r="F25" s="16">
        <v>3</v>
      </c>
      <c r="G25" s="16">
        <v>1</v>
      </c>
      <c r="H25" s="16">
        <v>1</v>
      </c>
      <c r="I25" s="16">
        <v>3</v>
      </c>
      <c r="J25" s="16">
        <v>1</v>
      </c>
      <c r="K25" s="16">
        <v>3</v>
      </c>
      <c r="L25" s="16">
        <v>3</v>
      </c>
      <c r="M25" s="16">
        <v>1</v>
      </c>
      <c r="N25" s="16">
        <v>3</v>
      </c>
      <c r="O25" s="16">
        <v>2</v>
      </c>
      <c r="P25" s="16">
        <v>3</v>
      </c>
      <c r="Q25" s="16">
        <v>0</v>
      </c>
      <c r="R25" s="58" t="s">
        <v>353</v>
      </c>
      <c r="S25" s="58">
        <v>0</v>
      </c>
      <c r="T25" s="58" t="s">
        <v>354</v>
      </c>
      <c r="U25" s="58">
        <v>0</v>
      </c>
      <c r="V25" s="80" t="s">
        <v>355</v>
      </c>
      <c r="W25" s="58" t="s">
        <v>356</v>
      </c>
      <c r="X25" s="58" t="s">
        <v>357</v>
      </c>
      <c r="Y25" s="58">
        <v>0</v>
      </c>
      <c r="Z25" s="58" t="s">
        <v>358</v>
      </c>
      <c r="AA25" s="58">
        <v>0</v>
      </c>
      <c r="AB25" s="58">
        <v>0</v>
      </c>
      <c r="AC25" s="58" t="s">
        <v>359</v>
      </c>
      <c r="AD25" s="58">
        <v>0</v>
      </c>
      <c r="AE25" s="58" t="s">
        <v>360</v>
      </c>
      <c r="AF25" s="58">
        <v>0</v>
      </c>
      <c r="AG25" s="58">
        <v>0</v>
      </c>
      <c r="AH25" s="58"/>
    </row>
    <row r="26" spans="1:34" s="77" customFormat="1" x14ac:dyDescent="0.3">
      <c r="A26" s="75">
        <v>24</v>
      </c>
    </row>
    <row r="27" spans="1:34" s="4" customFormat="1" x14ac:dyDescent="0.3">
      <c r="A27" s="68">
        <v>25</v>
      </c>
      <c r="B27" s="16">
        <v>1</v>
      </c>
      <c r="C27" s="16">
        <v>1</v>
      </c>
      <c r="D27" s="16">
        <v>1</v>
      </c>
      <c r="E27" s="16">
        <v>1</v>
      </c>
      <c r="F27" s="16">
        <v>1</v>
      </c>
      <c r="G27" s="16">
        <v>1</v>
      </c>
      <c r="H27" s="16">
        <v>1</v>
      </c>
      <c r="I27" s="16">
        <v>1</v>
      </c>
      <c r="J27" s="16">
        <v>1</v>
      </c>
      <c r="K27" s="16">
        <v>3</v>
      </c>
      <c r="L27" s="16">
        <v>1</v>
      </c>
      <c r="M27" s="16">
        <v>2</v>
      </c>
      <c r="N27" s="16">
        <v>1</v>
      </c>
      <c r="O27" s="16">
        <v>1</v>
      </c>
      <c r="P27" s="16">
        <v>1</v>
      </c>
      <c r="Q27" s="16">
        <v>0</v>
      </c>
      <c r="R27" s="58" t="s">
        <v>371</v>
      </c>
      <c r="S27" s="58" t="s">
        <v>372</v>
      </c>
      <c r="T27" s="58" t="s">
        <v>373</v>
      </c>
      <c r="U27" s="58" t="s">
        <v>374</v>
      </c>
      <c r="V27" s="58" t="s">
        <v>375</v>
      </c>
      <c r="W27" s="58" t="s">
        <v>376</v>
      </c>
      <c r="X27" s="58" t="s">
        <v>377</v>
      </c>
      <c r="Y27" s="58" t="s">
        <v>378</v>
      </c>
      <c r="Z27" s="58" t="s">
        <v>379</v>
      </c>
      <c r="AA27" s="58" t="s">
        <v>380</v>
      </c>
      <c r="AB27" s="58" t="s">
        <v>381</v>
      </c>
      <c r="AC27" s="58" t="s">
        <v>382</v>
      </c>
      <c r="AD27" s="58"/>
      <c r="AE27" s="58" t="s">
        <v>383</v>
      </c>
      <c r="AF27" s="58" t="s">
        <v>384</v>
      </c>
      <c r="AG27" s="58">
        <v>0</v>
      </c>
      <c r="AH27" s="58"/>
    </row>
    <row r="28" spans="1:34" s="77" customFormat="1" x14ac:dyDescent="0.3">
      <c r="A28" s="75">
        <v>26</v>
      </c>
    </row>
    <row r="29" spans="1:34" s="77" customFormat="1" x14ac:dyDescent="0.3">
      <c r="A29" s="75">
        <v>27</v>
      </c>
    </row>
    <row r="30" spans="1:34" s="4" customFormat="1" x14ac:dyDescent="0.3">
      <c r="A30" s="68">
        <v>28</v>
      </c>
      <c r="B30" s="16">
        <v>1</v>
      </c>
      <c r="C30" s="16">
        <v>2</v>
      </c>
      <c r="D30" s="16">
        <v>1</v>
      </c>
      <c r="E30" s="16">
        <v>1</v>
      </c>
      <c r="F30" s="16">
        <v>1</v>
      </c>
      <c r="G30" s="16">
        <v>2</v>
      </c>
      <c r="H30" s="16">
        <v>2</v>
      </c>
      <c r="I30" s="16">
        <v>1</v>
      </c>
      <c r="J30" s="16">
        <v>1</v>
      </c>
      <c r="K30" s="16">
        <v>2</v>
      </c>
      <c r="L30" s="16">
        <v>1</v>
      </c>
      <c r="M30" s="16">
        <v>1</v>
      </c>
      <c r="N30" s="16">
        <v>2</v>
      </c>
      <c r="O30" s="16">
        <v>2</v>
      </c>
      <c r="P30" s="16">
        <v>3</v>
      </c>
      <c r="Q30" s="16"/>
      <c r="R30" s="4" t="s">
        <v>449</v>
      </c>
      <c r="S30" s="4" t="s">
        <v>450</v>
      </c>
      <c r="T30" s="4" t="s">
        <v>451</v>
      </c>
      <c r="U30" s="4" t="s">
        <v>452</v>
      </c>
      <c r="V30" s="4" t="s">
        <v>453</v>
      </c>
      <c r="W30" s="4" t="s">
        <v>454</v>
      </c>
      <c r="X30" s="4">
        <v>0</v>
      </c>
      <c r="Y30" s="4" t="s">
        <v>455</v>
      </c>
      <c r="Z30" s="4" t="s">
        <v>456</v>
      </c>
      <c r="AA30" s="4">
        <v>0</v>
      </c>
      <c r="AB30" s="4" t="s">
        <v>457</v>
      </c>
      <c r="AC30" s="4" t="s">
        <v>458</v>
      </c>
      <c r="AD30" s="4" t="s">
        <v>459</v>
      </c>
      <c r="AE30" s="4">
        <v>0</v>
      </c>
      <c r="AF30" s="4">
        <v>0</v>
      </c>
      <c r="AG30" s="4">
        <v>0</v>
      </c>
    </row>
    <row r="31" spans="1:34" s="77" customFormat="1" x14ac:dyDescent="0.3">
      <c r="A31" s="75">
        <v>29</v>
      </c>
    </row>
    <row r="32" spans="1:34" s="77" customFormat="1" x14ac:dyDescent="0.3">
      <c r="A32" s="75">
        <v>30</v>
      </c>
    </row>
    <row r="33" spans="1:32" s="4" customFormat="1" x14ac:dyDescent="0.3">
      <c r="A33" s="68">
        <v>31</v>
      </c>
      <c r="B33" s="16">
        <v>1</v>
      </c>
      <c r="C33" s="16">
        <v>2</v>
      </c>
      <c r="D33" s="16">
        <v>2</v>
      </c>
      <c r="E33" s="16">
        <v>2</v>
      </c>
      <c r="F33" s="16">
        <v>2</v>
      </c>
      <c r="G33" s="16">
        <v>2</v>
      </c>
      <c r="H33" s="16">
        <v>2</v>
      </c>
      <c r="I33" s="16">
        <v>1</v>
      </c>
      <c r="J33" s="16">
        <v>2</v>
      </c>
      <c r="K33" s="16">
        <v>2</v>
      </c>
      <c r="L33" s="16">
        <v>2</v>
      </c>
      <c r="M33" s="16">
        <v>2</v>
      </c>
      <c r="N33" s="16">
        <v>2</v>
      </c>
      <c r="O33" s="16">
        <v>1</v>
      </c>
      <c r="P33" s="16">
        <v>2</v>
      </c>
      <c r="Q33" s="16"/>
    </row>
    <row r="34" spans="1:32" s="77" customFormat="1" x14ac:dyDescent="0.3">
      <c r="A34" s="75">
        <v>32</v>
      </c>
    </row>
    <row r="35" spans="1:32" s="77" customFormat="1" x14ac:dyDescent="0.3">
      <c r="A35" s="75">
        <v>33</v>
      </c>
    </row>
    <row r="36" spans="1:32" s="4" customFormat="1" x14ac:dyDescent="0.3">
      <c r="A36" s="68">
        <v>34</v>
      </c>
      <c r="B36" s="16">
        <v>1</v>
      </c>
      <c r="C36" s="16">
        <v>2</v>
      </c>
      <c r="D36" s="16">
        <v>3</v>
      </c>
      <c r="E36" s="16">
        <v>3</v>
      </c>
      <c r="F36" s="16">
        <v>3</v>
      </c>
      <c r="G36" s="16">
        <v>2</v>
      </c>
      <c r="H36" s="16">
        <v>1</v>
      </c>
      <c r="I36" s="16">
        <v>1</v>
      </c>
      <c r="J36" s="16">
        <v>2</v>
      </c>
      <c r="K36" s="16">
        <v>3</v>
      </c>
      <c r="L36" s="16">
        <v>3</v>
      </c>
      <c r="M36" s="16">
        <v>1</v>
      </c>
      <c r="N36" s="16">
        <v>3</v>
      </c>
      <c r="O36" s="16">
        <v>3</v>
      </c>
      <c r="P36" s="16">
        <v>3</v>
      </c>
      <c r="Q36" s="16"/>
      <c r="R36" s="4" t="s">
        <v>474</v>
      </c>
      <c r="S36" s="4" t="s">
        <v>475</v>
      </c>
      <c r="T36" s="4">
        <v>0</v>
      </c>
      <c r="U36" s="4">
        <v>0</v>
      </c>
      <c r="V36" s="4">
        <v>0</v>
      </c>
      <c r="W36" s="4" t="s">
        <v>476</v>
      </c>
      <c r="X36" s="4" t="s">
        <v>477</v>
      </c>
      <c r="Y36" s="4" t="s">
        <v>478</v>
      </c>
      <c r="Z36" s="4">
        <v>0</v>
      </c>
      <c r="AA36" s="4">
        <v>0</v>
      </c>
      <c r="AB36" s="4">
        <v>0</v>
      </c>
      <c r="AC36" s="4" t="s">
        <v>479</v>
      </c>
      <c r="AD36" s="4">
        <v>0</v>
      </c>
      <c r="AE36" s="4">
        <v>0</v>
      </c>
      <c r="AF36" s="4">
        <v>0</v>
      </c>
    </row>
  </sheetData>
  <dataConsolidate/>
  <mergeCells count="2">
    <mergeCell ref="B1:Q1"/>
    <mergeCell ref="R1:A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6"/>
  <sheetViews>
    <sheetView topLeftCell="Y1" zoomScale="80" zoomScaleNormal="80" workbookViewId="0">
      <pane ySplit="2" topLeftCell="A3" activePane="bottomLeft" state="frozen"/>
      <selection pane="bottomLeft" activeCell="A45" sqref="A45"/>
    </sheetView>
  </sheetViews>
  <sheetFormatPr baseColWidth="10" defaultRowHeight="14.4" x14ac:dyDescent="0.3"/>
  <cols>
    <col min="1" max="1" width="10.6640625" style="71" customWidth="1"/>
    <col min="2" max="2" width="11.5546875" style="18"/>
    <col min="3" max="4" width="11.5546875" style="30"/>
    <col min="5" max="5" width="13.44140625" style="30" customWidth="1"/>
    <col min="6" max="17" width="11.5546875" style="30"/>
    <col min="18" max="18" width="11.5546875" style="36"/>
    <col min="19" max="20" width="11.5546875" style="33"/>
    <col min="21" max="21" width="12.6640625" style="33" customWidth="1"/>
    <col min="22" max="33" width="11.5546875" style="33"/>
    <col min="34" max="36" width="11.5546875" style="46"/>
    <col min="37" max="37" width="12.5546875" style="46" customWidth="1"/>
    <col min="38" max="48" width="11.5546875" style="46"/>
    <col min="49" max="49" width="11.5546875" style="47"/>
  </cols>
  <sheetData>
    <row r="1" spans="1:50" ht="15.6" x14ac:dyDescent="0.3">
      <c r="A1" s="68" t="s">
        <v>29</v>
      </c>
      <c r="B1" s="99" t="s">
        <v>398</v>
      </c>
      <c r="C1" s="100"/>
      <c r="D1" s="100"/>
      <c r="E1" s="100"/>
      <c r="F1" s="100"/>
      <c r="G1" s="100"/>
      <c r="H1" s="100"/>
      <c r="I1" s="100"/>
      <c r="J1" s="100"/>
      <c r="K1" s="100"/>
      <c r="L1" s="100"/>
      <c r="M1" s="100"/>
      <c r="N1" s="100"/>
      <c r="O1" s="100"/>
      <c r="P1" s="100"/>
      <c r="Q1" s="103"/>
      <c r="R1" s="104" t="s">
        <v>30</v>
      </c>
      <c r="S1" s="105"/>
      <c r="T1" s="105"/>
      <c r="U1" s="105"/>
      <c r="V1" s="105"/>
      <c r="W1" s="105"/>
      <c r="X1" s="105"/>
      <c r="Y1" s="105"/>
      <c r="Z1" s="105"/>
      <c r="AA1" s="105"/>
      <c r="AB1" s="105"/>
      <c r="AC1" s="105"/>
      <c r="AD1" s="105"/>
      <c r="AE1" s="105"/>
      <c r="AF1" s="105"/>
      <c r="AG1" s="105"/>
      <c r="AH1" s="106" t="s">
        <v>31</v>
      </c>
      <c r="AI1" s="107"/>
      <c r="AJ1" s="107"/>
      <c r="AK1" s="107"/>
      <c r="AL1" s="107"/>
      <c r="AM1" s="107"/>
      <c r="AN1" s="107"/>
      <c r="AO1" s="107"/>
      <c r="AP1" s="107"/>
      <c r="AQ1" s="107"/>
      <c r="AR1" s="107"/>
      <c r="AS1" s="107"/>
      <c r="AT1" s="107"/>
      <c r="AU1" s="107"/>
      <c r="AV1" s="107"/>
      <c r="AW1" s="108"/>
    </row>
    <row r="2" spans="1:50" ht="43.2" x14ac:dyDescent="0.3">
      <c r="A2" s="67"/>
      <c r="B2" s="27" t="s">
        <v>13</v>
      </c>
      <c r="C2" s="28" t="s">
        <v>14</v>
      </c>
      <c r="D2" s="28" t="s">
        <v>15</v>
      </c>
      <c r="E2" s="28" t="s">
        <v>16</v>
      </c>
      <c r="F2" s="28" t="s">
        <v>17</v>
      </c>
      <c r="G2" s="28" t="s">
        <v>18</v>
      </c>
      <c r="H2" s="28" t="s">
        <v>19</v>
      </c>
      <c r="I2" s="28" t="s">
        <v>20</v>
      </c>
      <c r="J2" s="28" t="s">
        <v>21</v>
      </c>
      <c r="K2" s="29" t="s">
        <v>22</v>
      </c>
      <c r="L2" s="28" t="s">
        <v>23</v>
      </c>
      <c r="M2" s="28" t="s">
        <v>24</v>
      </c>
      <c r="N2" s="28" t="s">
        <v>25</v>
      </c>
      <c r="O2" s="28" t="s">
        <v>26</v>
      </c>
      <c r="P2" s="28" t="s">
        <v>27</v>
      </c>
      <c r="Q2" s="28" t="s">
        <v>10</v>
      </c>
      <c r="R2" s="35" t="s">
        <v>13</v>
      </c>
      <c r="S2" s="37" t="s">
        <v>14</v>
      </c>
      <c r="T2" s="37" t="s">
        <v>15</v>
      </c>
      <c r="U2" s="37" t="s">
        <v>16</v>
      </c>
      <c r="V2" s="37" t="s">
        <v>17</v>
      </c>
      <c r="W2" s="37" t="s">
        <v>18</v>
      </c>
      <c r="X2" s="37" t="s">
        <v>19</v>
      </c>
      <c r="Y2" s="37" t="s">
        <v>20</v>
      </c>
      <c r="Z2" s="37" t="s">
        <v>21</v>
      </c>
      <c r="AA2" s="31" t="s">
        <v>22</v>
      </c>
      <c r="AB2" s="37" t="s">
        <v>23</v>
      </c>
      <c r="AC2" s="37" t="s">
        <v>24</v>
      </c>
      <c r="AD2" s="37" t="s">
        <v>25</v>
      </c>
      <c r="AE2" s="37" t="s">
        <v>26</v>
      </c>
      <c r="AF2" s="37" t="s">
        <v>27</v>
      </c>
      <c r="AG2" s="37" t="s">
        <v>10</v>
      </c>
      <c r="AH2" s="41" t="s">
        <v>13</v>
      </c>
      <c r="AI2" s="42" t="s">
        <v>14</v>
      </c>
      <c r="AJ2" s="42" t="s">
        <v>15</v>
      </c>
      <c r="AK2" s="42" t="s">
        <v>16</v>
      </c>
      <c r="AL2" s="42" t="s">
        <v>17</v>
      </c>
      <c r="AM2" s="42" t="s">
        <v>18</v>
      </c>
      <c r="AN2" s="42" t="s">
        <v>19</v>
      </c>
      <c r="AO2" s="42" t="s">
        <v>20</v>
      </c>
      <c r="AP2" s="42" t="s">
        <v>21</v>
      </c>
      <c r="AQ2" s="43" t="s">
        <v>22</v>
      </c>
      <c r="AR2" s="42" t="s">
        <v>23</v>
      </c>
      <c r="AS2" s="42" t="s">
        <v>24</v>
      </c>
      <c r="AT2" s="42" t="s">
        <v>25</v>
      </c>
      <c r="AU2" s="42" t="s">
        <v>26</v>
      </c>
      <c r="AV2" s="42" t="s">
        <v>27</v>
      </c>
      <c r="AW2" s="44" t="s">
        <v>10</v>
      </c>
    </row>
    <row r="3" spans="1:50" s="4" customFormat="1" x14ac:dyDescent="0.3">
      <c r="A3" s="68">
        <v>1</v>
      </c>
      <c r="B3" s="16">
        <v>1</v>
      </c>
      <c r="C3" s="16">
        <v>1</v>
      </c>
      <c r="D3" s="16">
        <v>1</v>
      </c>
      <c r="E3" s="16">
        <v>4</v>
      </c>
      <c r="F3" s="16">
        <v>4</v>
      </c>
      <c r="G3" s="16">
        <v>4</v>
      </c>
      <c r="H3" s="16">
        <v>1</v>
      </c>
      <c r="I3" s="16">
        <v>1</v>
      </c>
      <c r="J3" s="16">
        <v>1</v>
      </c>
      <c r="K3" s="16">
        <v>2</v>
      </c>
      <c r="L3" s="16">
        <v>2</v>
      </c>
      <c r="M3" s="16">
        <v>1</v>
      </c>
      <c r="N3" s="16">
        <v>3</v>
      </c>
      <c r="O3" s="16">
        <v>3</v>
      </c>
      <c r="P3" s="16">
        <v>3</v>
      </c>
      <c r="Q3" s="16">
        <v>4</v>
      </c>
      <c r="R3" s="34" t="s">
        <v>57</v>
      </c>
      <c r="S3" s="32" t="s">
        <v>58</v>
      </c>
      <c r="T3" s="32" t="s">
        <v>59</v>
      </c>
      <c r="U3" s="32">
        <v>0</v>
      </c>
      <c r="V3" s="32">
        <v>0</v>
      </c>
      <c r="W3" s="32">
        <v>0</v>
      </c>
      <c r="X3" s="32" t="s">
        <v>60</v>
      </c>
      <c r="Y3" s="32" t="s">
        <v>61</v>
      </c>
      <c r="Z3" s="32" t="s">
        <v>62</v>
      </c>
      <c r="AA3" s="32">
        <v>0</v>
      </c>
      <c r="AB3" s="32">
        <v>0</v>
      </c>
      <c r="AC3" s="32" t="s">
        <v>63</v>
      </c>
      <c r="AD3" s="32" t="s">
        <v>64</v>
      </c>
      <c r="AE3" s="32" t="s">
        <v>64</v>
      </c>
      <c r="AF3" s="32" t="s">
        <v>64</v>
      </c>
      <c r="AG3" s="32">
        <v>0</v>
      </c>
      <c r="AH3" s="45">
        <v>0</v>
      </c>
      <c r="AI3" s="45">
        <v>0</v>
      </c>
      <c r="AJ3" s="45">
        <v>0</v>
      </c>
      <c r="AK3" s="45">
        <v>0</v>
      </c>
      <c r="AL3" s="45">
        <v>0</v>
      </c>
      <c r="AM3" s="45">
        <v>0</v>
      </c>
      <c r="AN3" s="45">
        <v>0</v>
      </c>
      <c r="AO3" s="45">
        <v>0</v>
      </c>
      <c r="AP3" s="45">
        <v>0</v>
      </c>
      <c r="AQ3" s="45" t="s">
        <v>65</v>
      </c>
      <c r="AR3" s="45" t="s">
        <v>66</v>
      </c>
      <c r="AS3" s="45">
        <v>0</v>
      </c>
      <c r="AT3" s="45" t="s">
        <v>64</v>
      </c>
      <c r="AU3" s="45" t="s">
        <v>64</v>
      </c>
      <c r="AV3" s="45" t="s">
        <v>64</v>
      </c>
      <c r="AW3" s="45">
        <v>0</v>
      </c>
    </row>
    <row r="4" spans="1:50" s="4" customFormat="1" x14ac:dyDescent="0.3">
      <c r="A4" s="68">
        <v>2</v>
      </c>
      <c r="B4" s="16">
        <v>1</v>
      </c>
      <c r="C4" s="16">
        <v>4</v>
      </c>
      <c r="D4" s="16">
        <v>1</v>
      </c>
      <c r="E4" s="16">
        <v>4</v>
      </c>
      <c r="F4" s="16">
        <v>1</v>
      </c>
      <c r="G4" s="16">
        <v>1</v>
      </c>
      <c r="H4" s="16">
        <v>1</v>
      </c>
      <c r="I4" s="16">
        <v>4</v>
      </c>
      <c r="J4" s="16">
        <v>1</v>
      </c>
      <c r="K4" s="16">
        <v>4</v>
      </c>
      <c r="L4" s="16">
        <v>1</v>
      </c>
      <c r="M4" s="16">
        <v>1</v>
      </c>
      <c r="N4" s="16">
        <v>4</v>
      </c>
      <c r="O4" s="16">
        <v>4</v>
      </c>
      <c r="P4" s="16">
        <v>4</v>
      </c>
      <c r="Q4" s="16">
        <v>4</v>
      </c>
      <c r="R4" s="34" t="s">
        <v>85</v>
      </c>
      <c r="S4" s="34">
        <v>0</v>
      </c>
      <c r="T4" s="34" t="s">
        <v>86</v>
      </c>
      <c r="U4" s="34">
        <v>0</v>
      </c>
      <c r="V4" s="34" t="s">
        <v>87</v>
      </c>
      <c r="W4" s="34" t="s">
        <v>88</v>
      </c>
      <c r="X4" s="34" t="s">
        <v>89</v>
      </c>
      <c r="Y4" s="34">
        <v>0</v>
      </c>
      <c r="Z4" s="34" t="s">
        <v>90</v>
      </c>
      <c r="AA4" s="34">
        <v>0</v>
      </c>
      <c r="AB4" s="34" t="s">
        <v>91</v>
      </c>
      <c r="AC4" s="34" t="s">
        <v>92</v>
      </c>
      <c r="AD4" s="34">
        <v>0</v>
      </c>
      <c r="AE4" s="34">
        <v>0</v>
      </c>
      <c r="AF4" s="34">
        <v>0</v>
      </c>
      <c r="AG4" s="34">
        <v>0</v>
      </c>
      <c r="AH4" s="45">
        <v>0</v>
      </c>
      <c r="AI4" s="45">
        <v>0</v>
      </c>
      <c r="AJ4" s="45">
        <v>0</v>
      </c>
      <c r="AK4" s="45">
        <v>0</v>
      </c>
      <c r="AL4" s="45">
        <v>0</v>
      </c>
      <c r="AM4" s="45">
        <v>0</v>
      </c>
      <c r="AN4" s="45">
        <v>0</v>
      </c>
      <c r="AO4" s="45">
        <v>0</v>
      </c>
      <c r="AP4" s="45">
        <v>0</v>
      </c>
      <c r="AQ4" s="45">
        <v>0</v>
      </c>
      <c r="AR4" s="45">
        <v>0</v>
      </c>
      <c r="AS4" s="45">
        <v>0</v>
      </c>
      <c r="AT4" s="45">
        <v>0</v>
      </c>
      <c r="AU4" s="45">
        <v>0</v>
      </c>
      <c r="AV4" s="45">
        <v>0</v>
      </c>
      <c r="AW4" s="45">
        <v>0</v>
      </c>
    </row>
    <row r="5" spans="1:50" s="4" customFormat="1" x14ac:dyDescent="0.3">
      <c r="A5" s="68">
        <v>3</v>
      </c>
      <c r="B5" s="16">
        <v>1</v>
      </c>
      <c r="C5" s="16">
        <v>4</v>
      </c>
      <c r="D5" s="16">
        <v>4</v>
      </c>
      <c r="E5" s="16">
        <v>4</v>
      </c>
      <c r="F5" s="16">
        <v>4</v>
      </c>
      <c r="G5" s="16">
        <v>4</v>
      </c>
      <c r="H5" s="16">
        <v>4</v>
      </c>
      <c r="I5" s="16">
        <v>4</v>
      </c>
      <c r="J5" s="16">
        <v>1</v>
      </c>
      <c r="K5" s="16">
        <v>4</v>
      </c>
      <c r="L5" s="16">
        <v>4</v>
      </c>
      <c r="M5" s="16">
        <v>4</v>
      </c>
      <c r="N5" s="16">
        <v>4</v>
      </c>
      <c r="O5" s="16">
        <v>4</v>
      </c>
      <c r="P5" s="16">
        <v>1</v>
      </c>
      <c r="Q5" s="16">
        <v>4</v>
      </c>
      <c r="R5" s="34" t="s">
        <v>107</v>
      </c>
      <c r="S5" s="34">
        <v>0</v>
      </c>
      <c r="T5" s="34">
        <v>0</v>
      </c>
      <c r="U5" s="34">
        <v>0</v>
      </c>
      <c r="V5" s="34">
        <v>0</v>
      </c>
      <c r="W5" s="34">
        <v>0</v>
      </c>
      <c r="X5" s="34">
        <v>0</v>
      </c>
      <c r="Y5" s="34">
        <v>0</v>
      </c>
      <c r="Z5" s="34" t="s">
        <v>108</v>
      </c>
      <c r="AA5" s="34">
        <v>0</v>
      </c>
      <c r="AB5" s="34">
        <v>0</v>
      </c>
      <c r="AC5" s="34">
        <v>0</v>
      </c>
      <c r="AD5" s="34">
        <v>0</v>
      </c>
      <c r="AE5" s="34">
        <v>0</v>
      </c>
      <c r="AF5" s="34" t="s">
        <v>109</v>
      </c>
      <c r="AG5" s="34">
        <v>0</v>
      </c>
      <c r="AH5" s="45">
        <v>0</v>
      </c>
      <c r="AI5" s="45">
        <v>0</v>
      </c>
      <c r="AJ5" s="45">
        <v>0</v>
      </c>
      <c r="AK5" s="45">
        <v>0</v>
      </c>
      <c r="AL5" s="45">
        <v>0</v>
      </c>
      <c r="AM5" s="45">
        <v>0</v>
      </c>
      <c r="AN5" s="45">
        <v>0</v>
      </c>
      <c r="AO5" s="45">
        <v>0</v>
      </c>
      <c r="AP5" s="45">
        <v>0</v>
      </c>
      <c r="AQ5" s="45">
        <v>0</v>
      </c>
      <c r="AR5" s="45">
        <v>0</v>
      </c>
      <c r="AS5" s="45">
        <v>0</v>
      </c>
      <c r="AT5" s="45">
        <v>0</v>
      </c>
      <c r="AU5" s="45">
        <v>0</v>
      </c>
      <c r="AV5" s="45">
        <v>0</v>
      </c>
      <c r="AW5" s="45" t="s">
        <v>110</v>
      </c>
      <c r="AX5" s="4" t="s">
        <v>111</v>
      </c>
    </row>
    <row r="6" spans="1:50" s="4" customFormat="1" x14ac:dyDescent="0.3">
      <c r="A6" s="68">
        <v>4</v>
      </c>
      <c r="B6" s="16">
        <v>4</v>
      </c>
      <c r="C6" s="16">
        <v>4</v>
      </c>
      <c r="D6" s="16">
        <v>4</v>
      </c>
      <c r="E6" s="16">
        <v>4</v>
      </c>
      <c r="F6" s="16">
        <v>4</v>
      </c>
      <c r="G6" s="16">
        <v>4</v>
      </c>
      <c r="H6" s="16">
        <v>4</v>
      </c>
      <c r="I6" s="16">
        <v>4</v>
      </c>
      <c r="J6" s="16">
        <v>4</v>
      </c>
      <c r="K6" s="16">
        <v>4</v>
      </c>
      <c r="L6" s="16">
        <v>4</v>
      </c>
      <c r="M6" s="16">
        <v>4</v>
      </c>
      <c r="N6" s="16">
        <v>4</v>
      </c>
      <c r="O6" s="16">
        <v>4</v>
      </c>
      <c r="P6" s="16">
        <v>4</v>
      </c>
      <c r="Q6" s="16">
        <v>4</v>
      </c>
      <c r="R6" s="34">
        <v>0</v>
      </c>
      <c r="S6" s="34">
        <v>0</v>
      </c>
      <c r="T6" s="34">
        <v>0</v>
      </c>
      <c r="U6" s="34">
        <v>0</v>
      </c>
      <c r="V6" s="34">
        <v>0</v>
      </c>
      <c r="W6" s="34">
        <v>0</v>
      </c>
      <c r="X6" s="34">
        <v>0</v>
      </c>
      <c r="Y6" s="34">
        <v>0</v>
      </c>
      <c r="Z6" s="34">
        <v>0</v>
      </c>
      <c r="AA6" s="34">
        <v>0</v>
      </c>
      <c r="AB6" s="34">
        <v>0</v>
      </c>
      <c r="AC6" s="34">
        <v>0</v>
      </c>
      <c r="AD6" s="34">
        <v>0</v>
      </c>
      <c r="AE6" s="34">
        <v>0</v>
      </c>
      <c r="AF6" s="34">
        <v>0</v>
      </c>
      <c r="AG6" s="34">
        <v>0</v>
      </c>
      <c r="AH6" s="45">
        <v>0</v>
      </c>
      <c r="AI6" s="45">
        <v>0</v>
      </c>
      <c r="AJ6" s="45">
        <v>0</v>
      </c>
      <c r="AK6" s="45">
        <v>0</v>
      </c>
      <c r="AL6" s="45">
        <v>0</v>
      </c>
      <c r="AM6" s="45">
        <v>0</v>
      </c>
      <c r="AN6" s="45">
        <v>0</v>
      </c>
      <c r="AO6" s="45">
        <v>0</v>
      </c>
      <c r="AP6" s="45">
        <v>0</v>
      </c>
      <c r="AQ6" s="45">
        <v>0</v>
      </c>
      <c r="AR6" s="45">
        <v>0</v>
      </c>
      <c r="AS6" s="45">
        <v>0</v>
      </c>
      <c r="AT6" s="45">
        <v>0</v>
      </c>
      <c r="AU6" s="45">
        <v>0</v>
      </c>
      <c r="AV6" s="45">
        <v>0</v>
      </c>
      <c r="AW6" s="45">
        <v>0</v>
      </c>
    </row>
    <row r="7" spans="1:50" s="4" customFormat="1" x14ac:dyDescent="0.3">
      <c r="A7" s="68">
        <v>5</v>
      </c>
      <c r="B7" s="16">
        <v>3</v>
      </c>
      <c r="C7" s="16">
        <v>1</v>
      </c>
      <c r="D7" s="16">
        <v>4</v>
      </c>
      <c r="E7" s="16">
        <v>4</v>
      </c>
      <c r="F7" s="16">
        <v>4</v>
      </c>
      <c r="G7" s="16">
        <v>4</v>
      </c>
      <c r="H7" s="16">
        <v>4</v>
      </c>
      <c r="I7" s="16">
        <v>4</v>
      </c>
      <c r="J7" s="16">
        <v>4</v>
      </c>
      <c r="K7" s="16">
        <v>4</v>
      </c>
      <c r="L7" s="16">
        <v>4</v>
      </c>
      <c r="M7" s="16">
        <v>1</v>
      </c>
      <c r="N7" s="16">
        <v>1</v>
      </c>
      <c r="O7" s="16">
        <v>3</v>
      </c>
      <c r="P7" s="16">
        <v>4</v>
      </c>
      <c r="Q7" s="16">
        <v>4</v>
      </c>
      <c r="R7" s="34" t="s">
        <v>142</v>
      </c>
      <c r="S7" s="34" t="s">
        <v>143</v>
      </c>
      <c r="T7" s="34">
        <v>0</v>
      </c>
      <c r="U7" s="34">
        <v>0</v>
      </c>
      <c r="V7" s="34">
        <v>0</v>
      </c>
      <c r="W7" s="34">
        <v>0</v>
      </c>
      <c r="X7" s="34">
        <v>0</v>
      </c>
      <c r="Y7" s="34">
        <v>0</v>
      </c>
      <c r="Z7" s="34">
        <v>0</v>
      </c>
      <c r="AA7" s="34">
        <v>0</v>
      </c>
      <c r="AB7" s="34">
        <v>0</v>
      </c>
      <c r="AC7" s="34" t="s">
        <v>144</v>
      </c>
      <c r="AD7" s="34" t="s">
        <v>145</v>
      </c>
      <c r="AE7" s="34" t="s">
        <v>146</v>
      </c>
      <c r="AF7" s="34">
        <v>0</v>
      </c>
      <c r="AG7" s="34">
        <v>0</v>
      </c>
      <c r="AH7" s="45" t="s">
        <v>147</v>
      </c>
      <c r="AI7" s="45">
        <v>0</v>
      </c>
      <c r="AJ7" s="45">
        <v>0</v>
      </c>
      <c r="AK7" s="45">
        <v>0</v>
      </c>
      <c r="AL7" s="45">
        <v>0</v>
      </c>
      <c r="AM7" s="45">
        <v>0</v>
      </c>
      <c r="AN7" s="45">
        <v>0</v>
      </c>
      <c r="AO7" s="45">
        <v>0</v>
      </c>
      <c r="AP7" s="45">
        <v>0</v>
      </c>
      <c r="AQ7" s="45">
        <v>0</v>
      </c>
      <c r="AR7" s="45">
        <v>0</v>
      </c>
      <c r="AS7" s="45">
        <v>0</v>
      </c>
      <c r="AT7" s="45">
        <v>0</v>
      </c>
      <c r="AU7" s="45" t="s">
        <v>148</v>
      </c>
      <c r="AV7" s="45">
        <v>0</v>
      </c>
      <c r="AW7" s="45">
        <v>0</v>
      </c>
    </row>
    <row r="8" spans="1:50" s="4" customFormat="1" x14ac:dyDescent="0.3">
      <c r="A8" s="68">
        <v>6</v>
      </c>
      <c r="B8" s="16">
        <v>2</v>
      </c>
      <c r="C8" s="16">
        <v>4</v>
      </c>
      <c r="D8" s="16">
        <v>4</v>
      </c>
      <c r="E8" s="16">
        <v>4</v>
      </c>
      <c r="F8" s="16">
        <v>4</v>
      </c>
      <c r="G8" s="16">
        <v>4</v>
      </c>
      <c r="H8" s="16">
        <v>4</v>
      </c>
      <c r="I8" s="16">
        <v>4</v>
      </c>
      <c r="J8" s="16">
        <v>4</v>
      </c>
      <c r="K8" s="16">
        <v>4</v>
      </c>
      <c r="L8" s="16">
        <v>4</v>
      </c>
      <c r="M8" s="16">
        <v>4</v>
      </c>
      <c r="N8" s="16">
        <v>4</v>
      </c>
      <c r="O8" s="16">
        <v>4</v>
      </c>
      <c r="P8" s="16">
        <v>4</v>
      </c>
      <c r="Q8" s="16">
        <v>4</v>
      </c>
      <c r="R8" s="34">
        <v>0</v>
      </c>
      <c r="S8" s="34">
        <v>0</v>
      </c>
      <c r="T8" s="34">
        <v>0</v>
      </c>
      <c r="U8" s="34">
        <v>0</v>
      </c>
      <c r="V8" s="34">
        <v>0</v>
      </c>
      <c r="W8" s="34">
        <v>0</v>
      </c>
      <c r="X8" s="34">
        <v>0</v>
      </c>
      <c r="Y8" s="34">
        <v>0</v>
      </c>
      <c r="Z8" s="34">
        <v>0</v>
      </c>
      <c r="AA8" s="34">
        <v>0</v>
      </c>
      <c r="AB8" s="34">
        <v>0</v>
      </c>
      <c r="AC8" s="34">
        <v>0</v>
      </c>
      <c r="AD8" s="34">
        <v>0</v>
      </c>
      <c r="AE8" s="34">
        <v>0</v>
      </c>
      <c r="AF8" s="34">
        <v>0</v>
      </c>
      <c r="AG8" s="34">
        <v>0</v>
      </c>
      <c r="AH8" s="45" t="s">
        <v>155</v>
      </c>
      <c r="AI8" s="45">
        <v>0</v>
      </c>
      <c r="AJ8" s="45">
        <v>0</v>
      </c>
      <c r="AK8" s="45">
        <v>0</v>
      </c>
      <c r="AL8" s="45">
        <v>0</v>
      </c>
      <c r="AM8" s="45">
        <v>0</v>
      </c>
      <c r="AN8" s="45">
        <v>0</v>
      </c>
      <c r="AO8" s="45">
        <v>0</v>
      </c>
      <c r="AP8" s="45">
        <v>0</v>
      </c>
      <c r="AQ8" s="45">
        <v>0</v>
      </c>
      <c r="AR8" s="45">
        <v>0</v>
      </c>
      <c r="AS8" s="45">
        <v>0</v>
      </c>
      <c r="AT8" s="45">
        <v>0</v>
      </c>
      <c r="AU8" s="45">
        <v>0</v>
      </c>
      <c r="AV8" s="45">
        <v>0</v>
      </c>
      <c r="AW8" s="45">
        <v>0</v>
      </c>
    </row>
    <row r="9" spans="1:50" s="4" customFormat="1" x14ac:dyDescent="0.3">
      <c r="A9" s="68">
        <v>7</v>
      </c>
      <c r="B9" s="16">
        <v>1</v>
      </c>
      <c r="C9" s="16">
        <v>4</v>
      </c>
      <c r="D9" s="16">
        <v>3</v>
      </c>
      <c r="E9" s="16">
        <v>4</v>
      </c>
      <c r="F9" s="16">
        <v>4</v>
      </c>
      <c r="G9" s="16">
        <v>1</v>
      </c>
      <c r="H9" s="16">
        <v>4</v>
      </c>
      <c r="I9" s="16">
        <v>4</v>
      </c>
      <c r="J9" s="16">
        <v>4</v>
      </c>
      <c r="K9" s="16">
        <v>4</v>
      </c>
      <c r="L9" s="16">
        <v>4</v>
      </c>
      <c r="M9" s="16">
        <v>1</v>
      </c>
      <c r="N9" s="16">
        <v>4</v>
      </c>
      <c r="O9" s="16">
        <v>4</v>
      </c>
      <c r="P9" s="16">
        <v>4</v>
      </c>
      <c r="Q9" s="16">
        <v>4</v>
      </c>
      <c r="R9" s="34" t="s">
        <v>171</v>
      </c>
      <c r="S9" s="34">
        <v>0</v>
      </c>
      <c r="T9" s="34" t="s">
        <v>172</v>
      </c>
      <c r="U9" s="34">
        <v>0</v>
      </c>
      <c r="V9" s="34">
        <v>0</v>
      </c>
      <c r="W9" s="34" t="s">
        <v>173</v>
      </c>
      <c r="X9" s="34">
        <v>0</v>
      </c>
      <c r="Y9" s="34">
        <v>0</v>
      </c>
      <c r="Z9" s="34">
        <v>0</v>
      </c>
      <c r="AA9" s="34">
        <v>0</v>
      </c>
      <c r="AB9" s="34">
        <v>0</v>
      </c>
      <c r="AC9" s="34" t="s">
        <v>174</v>
      </c>
      <c r="AD9" s="34">
        <v>0</v>
      </c>
      <c r="AE9" s="34">
        <v>0</v>
      </c>
      <c r="AF9" s="34">
        <v>0</v>
      </c>
      <c r="AG9" s="34">
        <v>0</v>
      </c>
      <c r="AH9" s="45">
        <v>0</v>
      </c>
      <c r="AI9" s="45">
        <v>0</v>
      </c>
      <c r="AJ9" s="45" t="s">
        <v>175</v>
      </c>
      <c r="AK9" s="45">
        <v>0</v>
      </c>
      <c r="AL9" s="45">
        <v>0</v>
      </c>
      <c r="AM9" s="45">
        <v>0</v>
      </c>
      <c r="AN9" s="45">
        <v>0</v>
      </c>
      <c r="AO9" s="45">
        <v>0</v>
      </c>
      <c r="AP9" s="45">
        <v>0</v>
      </c>
      <c r="AQ9" s="45">
        <v>0</v>
      </c>
      <c r="AR9" s="45">
        <v>0</v>
      </c>
      <c r="AS9" s="45">
        <v>0</v>
      </c>
      <c r="AT9" s="45">
        <v>0</v>
      </c>
      <c r="AU9" s="45">
        <v>0</v>
      </c>
      <c r="AV9" s="45">
        <v>0</v>
      </c>
      <c r="AW9" s="45">
        <v>0</v>
      </c>
    </row>
    <row r="10" spans="1:50" s="4" customFormat="1" x14ac:dyDescent="0.3">
      <c r="A10" s="68">
        <v>8</v>
      </c>
      <c r="B10" s="16">
        <v>2</v>
      </c>
      <c r="C10" s="16">
        <v>4</v>
      </c>
      <c r="D10" s="16">
        <v>4</v>
      </c>
      <c r="E10" s="16">
        <v>4</v>
      </c>
      <c r="F10" s="16">
        <v>4</v>
      </c>
      <c r="G10" s="16">
        <v>4</v>
      </c>
      <c r="H10" s="16">
        <v>3</v>
      </c>
      <c r="I10" s="16">
        <v>4</v>
      </c>
      <c r="J10" s="16">
        <v>4</v>
      </c>
      <c r="K10" s="16">
        <v>4</v>
      </c>
      <c r="L10" s="16">
        <v>4</v>
      </c>
      <c r="M10" s="16">
        <v>2</v>
      </c>
      <c r="N10" s="16">
        <v>2</v>
      </c>
      <c r="O10" s="16">
        <v>3</v>
      </c>
      <c r="P10" s="16">
        <v>4</v>
      </c>
      <c r="Q10" s="16">
        <v>4</v>
      </c>
      <c r="R10" s="34">
        <v>0</v>
      </c>
      <c r="S10" s="34">
        <v>0</v>
      </c>
      <c r="T10" s="34">
        <v>0</v>
      </c>
      <c r="U10" s="34">
        <v>0</v>
      </c>
      <c r="V10" s="34">
        <v>0</v>
      </c>
      <c r="W10" s="34">
        <v>0</v>
      </c>
      <c r="X10" s="34" t="s">
        <v>189</v>
      </c>
      <c r="Y10" s="34">
        <v>0</v>
      </c>
      <c r="Z10" s="34">
        <v>0</v>
      </c>
      <c r="AA10" s="34">
        <v>0</v>
      </c>
      <c r="AB10" s="34">
        <v>0</v>
      </c>
      <c r="AC10" s="34">
        <v>0</v>
      </c>
      <c r="AD10" s="34">
        <v>0</v>
      </c>
      <c r="AE10" s="34" t="s">
        <v>190</v>
      </c>
      <c r="AF10" s="34">
        <v>0</v>
      </c>
      <c r="AG10" s="34">
        <v>0</v>
      </c>
      <c r="AH10" s="45" t="s">
        <v>191</v>
      </c>
      <c r="AI10" s="45">
        <v>0</v>
      </c>
      <c r="AJ10" s="45">
        <v>0</v>
      </c>
      <c r="AK10" s="45">
        <v>0</v>
      </c>
      <c r="AL10" s="45">
        <v>0</v>
      </c>
      <c r="AM10" s="45">
        <v>0</v>
      </c>
      <c r="AN10" s="45" t="s">
        <v>192</v>
      </c>
      <c r="AO10" s="45">
        <v>0</v>
      </c>
      <c r="AP10" s="45">
        <v>0</v>
      </c>
      <c r="AQ10" s="45">
        <v>0</v>
      </c>
      <c r="AR10" s="45">
        <v>0</v>
      </c>
      <c r="AS10" s="45" t="s">
        <v>193</v>
      </c>
      <c r="AT10" s="45" t="s">
        <v>194</v>
      </c>
      <c r="AU10" s="45" t="s">
        <v>195</v>
      </c>
      <c r="AV10" s="45">
        <v>0</v>
      </c>
      <c r="AW10" s="45">
        <v>0</v>
      </c>
    </row>
    <row r="11" spans="1:50" s="4" customFormat="1" x14ac:dyDescent="0.3">
      <c r="A11" s="68">
        <v>9</v>
      </c>
      <c r="B11" s="16">
        <v>3</v>
      </c>
      <c r="C11" s="16">
        <v>2</v>
      </c>
      <c r="D11" s="16">
        <v>3</v>
      </c>
      <c r="E11" s="16">
        <v>4</v>
      </c>
      <c r="F11" s="16">
        <v>3</v>
      </c>
      <c r="G11" s="16">
        <v>3</v>
      </c>
      <c r="H11" s="16">
        <v>4</v>
      </c>
      <c r="I11" s="16">
        <v>4</v>
      </c>
      <c r="J11" s="16">
        <v>4</v>
      </c>
      <c r="K11" s="16">
        <v>2</v>
      </c>
      <c r="L11" s="16">
        <v>4</v>
      </c>
      <c r="M11" s="16">
        <v>1</v>
      </c>
      <c r="N11" s="16">
        <v>4</v>
      </c>
      <c r="O11" s="16">
        <v>2</v>
      </c>
      <c r="P11" s="16">
        <v>4</v>
      </c>
      <c r="Q11" s="16">
        <v>4</v>
      </c>
      <c r="R11" s="34" t="s">
        <v>210</v>
      </c>
      <c r="S11" s="34">
        <v>0</v>
      </c>
      <c r="T11" s="34" t="s">
        <v>211</v>
      </c>
      <c r="U11" s="34">
        <v>0</v>
      </c>
      <c r="V11" s="34" t="s">
        <v>212</v>
      </c>
      <c r="W11" s="34" t="s">
        <v>213</v>
      </c>
      <c r="X11" s="34">
        <v>0</v>
      </c>
      <c r="Y11" s="34">
        <v>0</v>
      </c>
      <c r="Z11" s="34">
        <v>0</v>
      </c>
      <c r="AA11" s="34">
        <v>0</v>
      </c>
      <c r="AB11" s="34">
        <v>0</v>
      </c>
      <c r="AC11" s="34" t="s">
        <v>214</v>
      </c>
      <c r="AD11" s="34">
        <v>0</v>
      </c>
      <c r="AE11" s="34">
        <v>0</v>
      </c>
      <c r="AF11" s="34">
        <v>0</v>
      </c>
      <c r="AG11" s="34">
        <v>0</v>
      </c>
      <c r="AH11" s="45" t="s">
        <v>215</v>
      </c>
      <c r="AI11" s="45" t="s">
        <v>216</v>
      </c>
      <c r="AJ11" s="45" t="s">
        <v>217</v>
      </c>
      <c r="AK11" s="45">
        <v>0</v>
      </c>
      <c r="AL11" s="45" t="s">
        <v>218</v>
      </c>
      <c r="AM11" s="45" t="s">
        <v>219</v>
      </c>
      <c r="AN11" s="45">
        <v>0</v>
      </c>
      <c r="AO11" s="45">
        <v>0</v>
      </c>
      <c r="AP11" s="45">
        <v>0</v>
      </c>
      <c r="AQ11" s="45" t="s">
        <v>220</v>
      </c>
      <c r="AR11" s="45">
        <v>0</v>
      </c>
      <c r="AS11" s="45">
        <v>0</v>
      </c>
      <c r="AT11" s="45">
        <v>0</v>
      </c>
      <c r="AU11" s="45" t="s">
        <v>221</v>
      </c>
      <c r="AV11" s="45">
        <v>0</v>
      </c>
      <c r="AW11" s="45">
        <v>0</v>
      </c>
    </row>
    <row r="12" spans="1:50" s="4" customFormat="1" x14ac:dyDescent="0.3">
      <c r="A12" s="68">
        <v>10</v>
      </c>
      <c r="B12" s="16">
        <v>4</v>
      </c>
      <c r="C12" s="16">
        <v>2</v>
      </c>
      <c r="D12" s="16">
        <v>4</v>
      </c>
      <c r="E12" s="16">
        <v>1</v>
      </c>
      <c r="F12" s="16">
        <v>4</v>
      </c>
      <c r="G12" s="16">
        <v>4</v>
      </c>
      <c r="H12" s="16">
        <v>4</v>
      </c>
      <c r="I12" s="16">
        <v>4</v>
      </c>
      <c r="J12" s="16">
        <v>4</v>
      </c>
      <c r="K12" s="16">
        <v>4</v>
      </c>
      <c r="L12" s="16">
        <v>4</v>
      </c>
      <c r="M12" s="16">
        <v>1</v>
      </c>
      <c r="N12" s="16">
        <v>4</v>
      </c>
      <c r="O12" s="16">
        <v>2</v>
      </c>
      <c r="P12" s="16">
        <v>4</v>
      </c>
      <c r="Q12" s="16">
        <v>4</v>
      </c>
      <c r="R12" s="34">
        <v>0</v>
      </c>
      <c r="S12" s="34">
        <v>0</v>
      </c>
      <c r="T12" s="34">
        <v>0</v>
      </c>
      <c r="U12" s="34" t="s">
        <v>258</v>
      </c>
      <c r="V12" s="34">
        <v>0</v>
      </c>
      <c r="W12" s="34">
        <v>0</v>
      </c>
      <c r="X12" s="34">
        <v>0</v>
      </c>
      <c r="Y12" s="34">
        <v>0</v>
      </c>
      <c r="Z12" s="34">
        <v>0</v>
      </c>
      <c r="AA12" s="34">
        <v>0</v>
      </c>
      <c r="AB12" s="34">
        <v>0</v>
      </c>
      <c r="AC12" s="34" t="s">
        <v>259</v>
      </c>
      <c r="AD12" s="34">
        <v>0</v>
      </c>
      <c r="AE12" s="34">
        <v>0</v>
      </c>
      <c r="AF12" s="34">
        <v>0</v>
      </c>
      <c r="AG12" s="34">
        <v>0</v>
      </c>
      <c r="AH12" s="45">
        <v>0</v>
      </c>
      <c r="AI12" s="45" t="s">
        <v>260</v>
      </c>
      <c r="AJ12" s="45">
        <v>0</v>
      </c>
      <c r="AK12" s="45">
        <v>0</v>
      </c>
      <c r="AL12" s="45">
        <v>0</v>
      </c>
      <c r="AM12" s="45">
        <v>0</v>
      </c>
      <c r="AN12" s="45">
        <v>0</v>
      </c>
      <c r="AO12" s="45">
        <v>0</v>
      </c>
      <c r="AP12" s="45">
        <v>0</v>
      </c>
      <c r="AQ12" s="45">
        <v>0</v>
      </c>
      <c r="AR12" s="45">
        <v>0</v>
      </c>
      <c r="AS12" s="45">
        <v>0</v>
      </c>
      <c r="AT12" s="45">
        <v>0</v>
      </c>
      <c r="AU12" s="45" t="s">
        <v>261</v>
      </c>
      <c r="AV12" s="45">
        <v>0</v>
      </c>
      <c r="AW12" s="45">
        <v>0</v>
      </c>
    </row>
    <row r="13" spans="1:50" s="4" customFormat="1" x14ac:dyDescent="0.3">
      <c r="A13" s="68">
        <v>11</v>
      </c>
      <c r="B13" s="16">
        <v>3</v>
      </c>
      <c r="C13" s="16">
        <v>4</v>
      </c>
      <c r="D13" s="16">
        <v>4</v>
      </c>
      <c r="E13" s="16">
        <v>4</v>
      </c>
      <c r="F13" s="16">
        <v>2</v>
      </c>
      <c r="G13" s="16">
        <v>2</v>
      </c>
      <c r="H13" s="16">
        <v>4</v>
      </c>
      <c r="I13" s="16">
        <v>4</v>
      </c>
      <c r="J13" s="16">
        <v>4</v>
      </c>
      <c r="K13" s="16">
        <v>4</v>
      </c>
      <c r="L13" s="16">
        <v>2</v>
      </c>
      <c r="M13" s="16">
        <v>1</v>
      </c>
      <c r="N13" s="16">
        <v>4</v>
      </c>
      <c r="O13" s="16">
        <v>4</v>
      </c>
      <c r="P13" s="16">
        <v>4</v>
      </c>
      <c r="Q13" s="16">
        <v>4</v>
      </c>
      <c r="R13" s="34" t="s">
        <v>266</v>
      </c>
      <c r="S13" s="34">
        <v>0</v>
      </c>
      <c r="T13" s="34">
        <v>0</v>
      </c>
      <c r="U13" s="34">
        <v>0</v>
      </c>
      <c r="V13" s="34">
        <v>0</v>
      </c>
      <c r="W13" s="34">
        <v>0</v>
      </c>
      <c r="X13" s="34">
        <v>0</v>
      </c>
      <c r="Y13" s="34">
        <v>0</v>
      </c>
      <c r="Z13" s="34">
        <v>0</v>
      </c>
      <c r="AA13" s="34">
        <v>0</v>
      </c>
      <c r="AB13" s="34">
        <v>0</v>
      </c>
      <c r="AC13" s="34" t="s">
        <v>267</v>
      </c>
      <c r="AD13" s="34">
        <v>0</v>
      </c>
      <c r="AE13" s="34">
        <v>0</v>
      </c>
      <c r="AF13" s="34">
        <v>0</v>
      </c>
      <c r="AG13" s="34">
        <v>0</v>
      </c>
      <c r="AH13" s="45" t="s">
        <v>268</v>
      </c>
      <c r="AI13" s="45">
        <v>0</v>
      </c>
      <c r="AJ13" s="45">
        <v>0</v>
      </c>
      <c r="AK13" s="45">
        <v>0</v>
      </c>
      <c r="AL13" s="45" t="s">
        <v>268</v>
      </c>
      <c r="AM13" s="45" t="s">
        <v>268</v>
      </c>
      <c r="AN13" s="45">
        <v>0</v>
      </c>
      <c r="AO13" s="45">
        <v>0</v>
      </c>
      <c r="AP13" s="45">
        <v>0</v>
      </c>
      <c r="AQ13" s="45">
        <v>0</v>
      </c>
      <c r="AR13" s="45" t="s">
        <v>268</v>
      </c>
      <c r="AS13" s="45" t="s">
        <v>268</v>
      </c>
      <c r="AT13" s="45">
        <v>0</v>
      </c>
      <c r="AU13" s="45">
        <v>0</v>
      </c>
      <c r="AV13" s="45">
        <v>0</v>
      </c>
      <c r="AW13" s="45">
        <v>0</v>
      </c>
    </row>
    <row r="14" spans="1:50" s="4" customFormat="1" x14ac:dyDescent="0.3">
      <c r="A14" s="68">
        <v>12</v>
      </c>
      <c r="B14" s="16">
        <v>1</v>
      </c>
      <c r="C14" s="16">
        <v>4</v>
      </c>
      <c r="D14" s="16">
        <v>4</v>
      </c>
      <c r="E14" s="16">
        <v>4</v>
      </c>
      <c r="F14" s="16">
        <v>4</v>
      </c>
      <c r="G14" s="16">
        <v>4</v>
      </c>
      <c r="H14" s="16">
        <v>4</v>
      </c>
      <c r="I14" s="16">
        <v>4</v>
      </c>
      <c r="J14" s="16">
        <v>4</v>
      </c>
      <c r="K14" s="16">
        <v>4</v>
      </c>
      <c r="L14" s="16">
        <v>4</v>
      </c>
      <c r="M14" s="16">
        <v>1</v>
      </c>
      <c r="N14" s="16">
        <v>4</v>
      </c>
      <c r="O14" s="16">
        <v>2</v>
      </c>
      <c r="P14" s="16">
        <v>4</v>
      </c>
      <c r="Q14" s="16">
        <v>4</v>
      </c>
      <c r="R14" s="34" t="s">
        <v>274</v>
      </c>
      <c r="S14" s="34">
        <v>0</v>
      </c>
      <c r="T14" s="34">
        <v>0</v>
      </c>
      <c r="U14" s="34">
        <v>0</v>
      </c>
      <c r="V14" s="34">
        <v>0</v>
      </c>
      <c r="W14" s="34">
        <v>0</v>
      </c>
      <c r="X14" s="34">
        <v>0</v>
      </c>
      <c r="Y14" s="34">
        <v>0</v>
      </c>
      <c r="Z14" s="34">
        <v>0</v>
      </c>
      <c r="AA14" s="34">
        <v>0</v>
      </c>
      <c r="AB14" s="34">
        <v>0</v>
      </c>
      <c r="AC14" s="34" t="s">
        <v>275</v>
      </c>
      <c r="AD14" s="34">
        <v>0</v>
      </c>
      <c r="AE14" s="34">
        <v>0</v>
      </c>
      <c r="AF14" s="34">
        <v>0</v>
      </c>
      <c r="AG14" s="34">
        <v>0</v>
      </c>
      <c r="AH14" s="45">
        <v>0</v>
      </c>
      <c r="AI14" s="45">
        <v>0</v>
      </c>
      <c r="AJ14" s="45">
        <v>0</v>
      </c>
      <c r="AK14" s="45">
        <v>0</v>
      </c>
      <c r="AL14" s="45">
        <v>0</v>
      </c>
      <c r="AM14" s="45">
        <v>0</v>
      </c>
      <c r="AN14" s="45">
        <v>0</v>
      </c>
      <c r="AO14" s="45">
        <v>0</v>
      </c>
      <c r="AP14" s="45">
        <v>0</v>
      </c>
      <c r="AQ14" s="45">
        <v>0</v>
      </c>
      <c r="AR14" s="45">
        <v>0</v>
      </c>
      <c r="AS14" s="45">
        <v>0</v>
      </c>
      <c r="AT14" s="45">
        <v>0</v>
      </c>
      <c r="AU14" s="45" t="s">
        <v>276</v>
      </c>
      <c r="AV14" s="45">
        <v>0</v>
      </c>
      <c r="AW14" s="45">
        <v>0</v>
      </c>
    </row>
    <row r="15" spans="1:50" s="4" customFormat="1" x14ac:dyDescent="0.3">
      <c r="A15" s="68">
        <v>13</v>
      </c>
      <c r="B15" s="16">
        <v>4</v>
      </c>
      <c r="C15" s="16">
        <v>4</v>
      </c>
      <c r="D15" s="16">
        <v>4</v>
      </c>
      <c r="E15" s="16">
        <v>4</v>
      </c>
      <c r="F15" s="16">
        <v>4</v>
      </c>
      <c r="G15" s="16">
        <v>4</v>
      </c>
      <c r="H15" s="16">
        <v>4</v>
      </c>
      <c r="I15" s="16">
        <v>4</v>
      </c>
      <c r="J15" s="16">
        <v>4</v>
      </c>
      <c r="K15" s="16">
        <v>4</v>
      </c>
      <c r="L15" s="16">
        <v>4</v>
      </c>
      <c r="M15" s="16">
        <v>4</v>
      </c>
      <c r="N15" s="16">
        <v>4</v>
      </c>
      <c r="O15" s="16">
        <v>4</v>
      </c>
      <c r="P15" s="16">
        <v>2</v>
      </c>
      <c r="Q15" s="16">
        <v>4</v>
      </c>
      <c r="R15" s="34">
        <v>0</v>
      </c>
      <c r="S15" s="34">
        <v>0</v>
      </c>
      <c r="T15" s="34">
        <v>0</v>
      </c>
      <c r="U15" s="34">
        <v>0</v>
      </c>
      <c r="V15" s="34">
        <v>0</v>
      </c>
      <c r="W15" s="34">
        <v>0</v>
      </c>
      <c r="X15" s="34">
        <v>0</v>
      </c>
      <c r="Y15" s="34">
        <v>0</v>
      </c>
      <c r="Z15" s="34">
        <v>0</v>
      </c>
      <c r="AA15" s="34">
        <v>0</v>
      </c>
      <c r="AB15" s="34">
        <v>0</v>
      </c>
      <c r="AC15" s="34">
        <v>0</v>
      </c>
      <c r="AD15" s="34">
        <v>0</v>
      </c>
      <c r="AE15" s="34">
        <v>0</v>
      </c>
      <c r="AF15" s="34">
        <v>0</v>
      </c>
      <c r="AG15" s="34">
        <v>0</v>
      </c>
      <c r="AH15" s="45">
        <v>0</v>
      </c>
      <c r="AI15" s="45">
        <v>0</v>
      </c>
      <c r="AJ15" s="45">
        <v>0</v>
      </c>
      <c r="AK15" s="45">
        <v>0</v>
      </c>
      <c r="AL15" s="45">
        <v>0</v>
      </c>
      <c r="AM15" s="45">
        <v>0</v>
      </c>
      <c r="AN15" s="45">
        <v>0</v>
      </c>
      <c r="AO15" s="45">
        <v>0</v>
      </c>
      <c r="AP15" s="45">
        <v>0</v>
      </c>
      <c r="AQ15" s="45">
        <v>0</v>
      </c>
      <c r="AR15" s="45">
        <v>0</v>
      </c>
      <c r="AS15" s="45">
        <v>0</v>
      </c>
      <c r="AT15" s="45">
        <v>0</v>
      </c>
      <c r="AU15" s="45">
        <v>0</v>
      </c>
      <c r="AV15" s="45" t="s">
        <v>287</v>
      </c>
      <c r="AW15" s="45">
        <v>0</v>
      </c>
    </row>
    <row r="16" spans="1:50" s="4" customFormat="1" x14ac:dyDescent="0.3">
      <c r="A16" s="68">
        <v>14</v>
      </c>
      <c r="B16" s="16">
        <v>2</v>
      </c>
      <c r="C16" s="16">
        <v>4</v>
      </c>
      <c r="D16" s="16">
        <v>4</v>
      </c>
      <c r="E16" s="16">
        <v>4</v>
      </c>
      <c r="F16" s="16">
        <v>4</v>
      </c>
      <c r="G16" s="16">
        <v>4</v>
      </c>
      <c r="H16" s="16">
        <v>4</v>
      </c>
      <c r="I16" s="16">
        <v>4</v>
      </c>
      <c r="J16" s="16">
        <v>3</v>
      </c>
      <c r="K16" s="16">
        <v>4</v>
      </c>
      <c r="L16" s="16">
        <v>4</v>
      </c>
      <c r="M16" s="16">
        <v>1</v>
      </c>
      <c r="N16" s="16">
        <v>4</v>
      </c>
      <c r="O16" s="16">
        <v>4</v>
      </c>
      <c r="P16" s="16">
        <v>4</v>
      </c>
      <c r="Q16" s="16">
        <v>4</v>
      </c>
      <c r="R16" s="34">
        <v>0</v>
      </c>
      <c r="S16" s="34">
        <v>0</v>
      </c>
      <c r="T16" s="34">
        <v>0</v>
      </c>
      <c r="U16" s="34">
        <v>0</v>
      </c>
      <c r="V16" s="34">
        <v>0</v>
      </c>
      <c r="W16" s="34">
        <v>0</v>
      </c>
      <c r="X16" s="34">
        <v>0</v>
      </c>
      <c r="Y16" s="34">
        <v>0</v>
      </c>
      <c r="Z16" s="34" t="s">
        <v>291</v>
      </c>
      <c r="AA16" s="34">
        <v>0</v>
      </c>
      <c r="AB16" s="34">
        <v>0</v>
      </c>
      <c r="AC16" s="34" t="s">
        <v>291</v>
      </c>
      <c r="AD16" s="34">
        <v>0</v>
      </c>
      <c r="AE16" s="34">
        <v>0</v>
      </c>
      <c r="AF16" s="34">
        <v>0</v>
      </c>
      <c r="AG16" s="34">
        <v>0</v>
      </c>
      <c r="AH16" s="45" t="s">
        <v>292</v>
      </c>
      <c r="AI16" s="45">
        <v>0</v>
      </c>
      <c r="AJ16" s="45">
        <v>0</v>
      </c>
      <c r="AK16" s="45">
        <v>0</v>
      </c>
      <c r="AL16" s="45">
        <v>0</v>
      </c>
      <c r="AM16" s="45">
        <v>0</v>
      </c>
      <c r="AN16" s="45">
        <v>0</v>
      </c>
      <c r="AO16" s="45">
        <v>0</v>
      </c>
      <c r="AP16" s="45" t="s">
        <v>292</v>
      </c>
      <c r="AQ16" s="45">
        <v>0</v>
      </c>
      <c r="AR16" s="45">
        <v>0</v>
      </c>
      <c r="AS16" s="45">
        <v>0</v>
      </c>
      <c r="AT16" s="45">
        <v>0</v>
      </c>
      <c r="AU16" s="45">
        <v>0</v>
      </c>
      <c r="AV16" s="45">
        <v>0</v>
      </c>
      <c r="AW16" s="45">
        <v>0</v>
      </c>
    </row>
    <row r="17" spans="1:49" s="4" customFormat="1" x14ac:dyDescent="0.3">
      <c r="A17" s="68">
        <v>15</v>
      </c>
      <c r="B17" s="16">
        <v>3</v>
      </c>
      <c r="C17" s="16">
        <v>1</v>
      </c>
      <c r="D17" s="16">
        <v>4</v>
      </c>
      <c r="E17" s="16">
        <v>4</v>
      </c>
      <c r="F17" s="16">
        <v>4</v>
      </c>
      <c r="G17" s="16">
        <v>4</v>
      </c>
      <c r="H17" s="16">
        <v>4</v>
      </c>
      <c r="I17" s="16">
        <v>4</v>
      </c>
      <c r="J17" s="16">
        <v>2</v>
      </c>
      <c r="K17" s="16">
        <v>4</v>
      </c>
      <c r="L17" s="16">
        <v>4</v>
      </c>
      <c r="M17" s="16">
        <v>4</v>
      </c>
      <c r="N17" s="16">
        <v>4</v>
      </c>
      <c r="O17" s="16">
        <v>4</v>
      </c>
      <c r="P17" s="16">
        <v>4</v>
      </c>
      <c r="Q17" s="16">
        <v>4</v>
      </c>
      <c r="R17" s="34" t="s">
        <v>303</v>
      </c>
      <c r="S17" s="34" t="s">
        <v>304</v>
      </c>
      <c r="T17" s="34">
        <v>0</v>
      </c>
      <c r="U17" s="34">
        <v>0</v>
      </c>
      <c r="V17" s="34">
        <v>0</v>
      </c>
      <c r="W17" s="34">
        <v>0</v>
      </c>
      <c r="X17" s="34">
        <v>0</v>
      </c>
      <c r="Y17" s="34">
        <v>0</v>
      </c>
      <c r="Z17" s="34">
        <v>0</v>
      </c>
      <c r="AA17" s="34">
        <v>0</v>
      </c>
      <c r="AB17" s="34">
        <v>0</v>
      </c>
      <c r="AC17" s="34">
        <v>0</v>
      </c>
      <c r="AD17" s="34">
        <v>0</v>
      </c>
      <c r="AE17" s="34">
        <v>0</v>
      </c>
      <c r="AF17" s="34">
        <v>0</v>
      </c>
      <c r="AG17" s="34">
        <v>0</v>
      </c>
      <c r="AH17" s="45" t="s">
        <v>305</v>
      </c>
      <c r="AI17" s="45">
        <v>0</v>
      </c>
      <c r="AJ17" s="45">
        <v>0</v>
      </c>
      <c r="AK17" s="45">
        <v>0</v>
      </c>
      <c r="AL17" s="45">
        <v>0</v>
      </c>
      <c r="AM17" s="45">
        <v>0</v>
      </c>
      <c r="AN17" s="45">
        <v>0</v>
      </c>
      <c r="AO17" s="45">
        <v>0</v>
      </c>
      <c r="AP17" s="45" t="s">
        <v>306</v>
      </c>
      <c r="AQ17" s="45">
        <v>0</v>
      </c>
      <c r="AR17" s="45">
        <v>0</v>
      </c>
      <c r="AS17" s="45">
        <v>0</v>
      </c>
      <c r="AT17" s="45">
        <v>0</v>
      </c>
      <c r="AU17" s="45">
        <v>0</v>
      </c>
      <c r="AV17" s="45">
        <v>0</v>
      </c>
      <c r="AW17" s="45">
        <v>0</v>
      </c>
    </row>
    <row r="18" spans="1:49" s="4" customFormat="1" x14ac:dyDescent="0.3">
      <c r="A18" s="68">
        <v>16</v>
      </c>
      <c r="B18" s="16">
        <v>1</v>
      </c>
      <c r="C18" s="16">
        <v>4</v>
      </c>
      <c r="D18" s="16">
        <v>2</v>
      </c>
      <c r="E18" s="16">
        <v>4</v>
      </c>
      <c r="F18" s="16">
        <v>4</v>
      </c>
      <c r="G18" s="16">
        <v>4</v>
      </c>
      <c r="H18" s="16">
        <v>4</v>
      </c>
      <c r="I18" s="16">
        <v>4</v>
      </c>
      <c r="J18" s="16">
        <v>4</v>
      </c>
      <c r="K18" s="16">
        <v>4</v>
      </c>
      <c r="L18" s="16">
        <v>4</v>
      </c>
      <c r="M18" s="16">
        <v>1</v>
      </c>
      <c r="N18" s="16">
        <v>4</v>
      </c>
      <c r="O18" s="16">
        <v>4</v>
      </c>
      <c r="P18" s="16">
        <v>3</v>
      </c>
      <c r="Q18" s="16">
        <v>4</v>
      </c>
      <c r="R18" s="34" t="s">
        <v>311</v>
      </c>
      <c r="S18" s="34">
        <v>0</v>
      </c>
      <c r="T18" s="34">
        <v>0</v>
      </c>
      <c r="U18" s="34">
        <v>0</v>
      </c>
      <c r="V18" s="34">
        <v>0</v>
      </c>
      <c r="W18" s="34">
        <v>0</v>
      </c>
      <c r="X18" s="34">
        <v>0</v>
      </c>
      <c r="Y18" s="34">
        <v>0</v>
      </c>
      <c r="Z18" s="34">
        <v>0</v>
      </c>
      <c r="AA18" s="34">
        <v>0</v>
      </c>
      <c r="AB18" s="34">
        <v>0</v>
      </c>
      <c r="AC18" s="34" t="s">
        <v>312</v>
      </c>
      <c r="AD18" s="34">
        <v>0</v>
      </c>
      <c r="AE18" s="34">
        <v>0</v>
      </c>
      <c r="AF18" s="34" t="s">
        <v>313</v>
      </c>
      <c r="AG18" s="34">
        <v>0</v>
      </c>
      <c r="AH18" s="45">
        <v>0</v>
      </c>
      <c r="AI18" s="45">
        <v>0</v>
      </c>
      <c r="AJ18" s="45" t="s">
        <v>314</v>
      </c>
      <c r="AK18" s="45">
        <v>0</v>
      </c>
      <c r="AL18" s="45">
        <v>0</v>
      </c>
      <c r="AM18" s="45">
        <v>0</v>
      </c>
      <c r="AN18" s="45">
        <v>0</v>
      </c>
      <c r="AO18" s="45">
        <v>0</v>
      </c>
      <c r="AP18" s="45">
        <v>0</v>
      </c>
      <c r="AQ18" s="45">
        <v>0</v>
      </c>
      <c r="AR18" s="45">
        <v>0</v>
      </c>
      <c r="AS18" s="45">
        <v>0</v>
      </c>
      <c r="AT18" s="45">
        <v>0</v>
      </c>
      <c r="AU18" s="45">
        <v>0</v>
      </c>
      <c r="AV18" s="45" t="s">
        <v>314</v>
      </c>
      <c r="AW18" s="45">
        <v>0</v>
      </c>
    </row>
    <row r="19" spans="1:49" s="77" customFormat="1" x14ac:dyDescent="0.3">
      <c r="A19" s="75">
        <v>17</v>
      </c>
    </row>
    <row r="20" spans="1:49" s="4" customFormat="1" x14ac:dyDescent="0.3">
      <c r="A20" s="68">
        <v>18</v>
      </c>
      <c r="B20" s="16">
        <v>1</v>
      </c>
      <c r="C20" s="16">
        <v>3</v>
      </c>
      <c r="D20" s="16">
        <v>3</v>
      </c>
      <c r="E20" s="16">
        <v>4</v>
      </c>
      <c r="F20" s="16">
        <v>4</v>
      </c>
      <c r="G20" s="16">
        <v>4</v>
      </c>
      <c r="H20" s="16">
        <v>4</v>
      </c>
      <c r="I20" s="16">
        <v>4</v>
      </c>
      <c r="J20" s="16">
        <v>4</v>
      </c>
      <c r="K20" s="16">
        <v>4</v>
      </c>
      <c r="L20" s="16">
        <v>4</v>
      </c>
      <c r="M20" s="16">
        <v>4</v>
      </c>
      <c r="N20" s="16">
        <v>3</v>
      </c>
      <c r="O20" s="16">
        <v>3</v>
      </c>
      <c r="P20" s="16">
        <v>4</v>
      </c>
      <c r="Q20" s="16">
        <v>4</v>
      </c>
      <c r="R20" s="34" t="s">
        <v>320</v>
      </c>
      <c r="S20" s="34" t="s">
        <v>321</v>
      </c>
      <c r="T20" s="34" t="s">
        <v>321</v>
      </c>
      <c r="U20" s="34">
        <v>0</v>
      </c>
      <c r="V20" s="34">
        <v>0</v>
      </c>
      <c r="W20" s="34">
        <v>0</v>
      </c>
      <c r="X20" s="34">
        <v>0</v>
      </c>
      <c r="Y20" s="34">
        <v>0</v>
      </c>
      <c r="Z20" s="34">
        <v>0</v>
      </c>
      <c r="AA20" s="34">
        <v>0</v>
      </c>
      <c r="AB20" s="34">
        <v>0</v>
      </c>
      <c r="AC20" s="34">
        <v>0</v>
      </c>
      <c r="AD20" s="34" t="s">
        <v>322</v>
      </c>
      <c r="AE20" s="34" t="s">
        <v>322</v>
      </c>
      <c r="AF20" s="34">
        <v>0</v>
      </c>
      <c r="AG20" s="34">
        <v>0</v>
      </c>
      <c r="AH20" s="45">
        <v>0</v>
      </c>
      <c r="AI20" s="45" t="s">
        <v>323</v>
      </c>
      <c r="AJ20" s="45" t="s">
        <v>323</v>
      </c>
      <c r="AK20" s="45">
        <v>0</v>
      </c>
      <c r="AL20" s="45">
        <v>0</v>
      </c>
      <c r="AM20" s="45">
        <v>0</v>
      </c>
      <c r="AN20" s="45">
        <v>0</v>
      </c>
      <c r="AO20" s="45">
        <v>0</v>
      </c>
      <c r="AP20" s="45">
        <v>0</v>
      </c>
      <c r="AQ20" s="45">
        <v>0</v>
      </c>
      <c r="AR20" s="45">
        <v>0</v>
      </c>
      <c r="AS20" s="45">
        <v>0</v>
      </c>
      <c r="AT20" s="45" t="s">
        <v>323</v>
      </c>
      <c r="AU20" s="45" t="s">
        <v>323</v>
      </c>
      <c r="AV20" s="45">
        <v>0</v>
      </c>
      <c r="AW20" s="45">
        <v>0</v>
      </c>
    </row>
    <row r="21" spans="1:49" s="77" customFormat="1" x14ac:dyDescent="0.3">
      <c r="A21" s="75">
        <v>19</v>
      </c>
    </row>
    <row r="22" spans="1:49" s="4" customFormat="1" x14ac:dyDescent="0.3">
      <c r="A22" s="68">
        <v>20</v>
      </c>
      <c r="B22" s="16">
        <v>2</v>
      </c>
      <c r="C22" s="16">
        <v>4</v>
      </c>
      <c r="D22" s="16">
        <v>4</v>
      </c>
      <c r="E22" s="16">
        <v>4</v>
      </c>
      <c r="F22" s="16">
        <v>4</v>
      </c>
      <c r="G22" s="16">
        <v>4</v>
      </c>
      <c r="H22" s="16">
        <v>4</v>
      </c>
      <c r="I22" s="16">
        <v>4</v>
      </c>
      <c r="J22" s="16">
        <v>4</v>
      </c>
      <c r="K22" s="16">
        <v>4</v>
      </c>
      <c r="L22" s="16">
        <v>4</v>
      </c>
      <c r="M22" s="16">
        <v>1</v>
      </c>
      <c r="N22" s="16">
        <v>4</v>
      </c>
      <c r="O22" s="16">
        <v>4</v>
      </c>
      <c r="P22" s="16">
        <v>2</v>
      </c>
      <c r="Q22" s="16">
        <v>1</v>
      </c>
      <c r="R22" s="34">
        <v>0</v>
      </c>
      <c r="S22" s="34">
        <v>0</v>
      </c>
      <c r="T22" s="34">
        <v>0</v>
      </c>
      <c r="U22" s="34">
        <v>0</v>
      </c>
      <c r="V22" s="34">
        <v>0</v>
      </c>
      <c r="W22" s="34">
        <v>0</v>
      </c>
      <c r="X22" s="34">
        <v>0</v>
      </c>
      <c r="Y22" s="34">
        <v>0</v>
      </c>
      <c r="Z22" s="34">
        <v>0</v>
      </c>
      <c r="AA22" s="34">
        <v>0</v>
      </c>
      <c r="AB22" s="34">
        <v>0</v>
      </c>
      <c r="AC22" s="34" t="s">
        <v>335</v>
      </c>
      <c r="AD22" s="34">
        <v>0</v>
      </c>
      <c r="AE22" s="34">
        <v>0</v>
      </c>
      <c r="AF22" s="34">
        <v>0</v>
      </c>
      <c r="AG22" s="34" t="s">
        <v>336</v>
      </c>
      <c r="AH22" s="45" t="s">
        <v>337</v>
      </c>
      <c r="AI22" s="45">
        <v>0</v>
      </c>
      <c r="AJ22" s="45">
        <v>0</v>
      </c>
      <c r="AK22" s="45">
        <v>0</v>
      </c>
      <c r="AL22" s="45">
        <v>0</v>
      </c>
      <c r="AM22" s="45">
        <v>0</v>
      </c>
      <c r="AN22" s="45">
        <v>0</v>
      </c>
      <c r="AO22" s="45">
        <v>0</v>
      </c>
      <c r="AP22" s="45">
        <v>0</v>
      </c>
      <c r="AQ22" s="45">
        <v>0</v>
      </c>
      <c r="AR22" s="45">
        <v>0</v>
      </c>
      <c r="AS22" s="45">
        <v>0</v>
      </c>
      <c r="AT22" s="45">
        <v>0</v>
      </c>
      <c r="AU22" s="45">
        <v>0</v>
      </c>
      <c r="AV22" s="45" t="s">
        <v>338</v>
      </c>
      <c r="AW22" s="45">
        <v>0</v>
      </c>
    </row>
    <row r="23" spans="1:49" s="77" customFormat="1" x14ac:dyDescent="0.3">
      <c r="A23" s="75">
        <v>21</v>
      </c>
    </row>
    <row r="24" spans="1:49" s="4" customFormat="1" x14ac:dyDescent="0.3">
      <c r="A24" s="68">
        <v>22</v>
      </c>
      <c r="B24" s="16">
        <v>4</v>
      </c>
      <c r="C24" s="16">
        <v>4</v>
      </c>
      <c r="D24" s="16">
        <v>4</v>
      </c>
      <c r="E24" s="16">
        <v>4</v>
      </c>
      <c r="F24" s="16">
        <v>4</v>
      </c>
      <c r="G24" s="16">
        <v>4</v>
      </c>
      <c r="H24" s="16">
        <v>4</v>
      </c>
      <c r="I24" s="16">
        <v>4</v>
      </c>
      <c r="J24" s="16">
        <v>4</v>
      </c>
      <c r="K24" s="16">
        <v>4</v>
      </c>
      <c r="L24" s="16">
        <v>4</v>
      </c>
      <c r="M24" s="16">
        <v>4</v>
      </c>
      <c r="N24" s="16">
        <v>4</v>
      </c>
      <c r="O24" s="16">
        <v>1</v>
      </c>
      <c r="P24" s="16">
        <v>4</v>
      </c>
      <c r="Q24" s="16">
        <v>4</v>
      </c>
      <c r="R24" s="34">
        <v>0</v>
      </c>
      <c r="S24" s="34">
        <v>0</v>
      </c>
      <c r="T24" s="34">
        <v>0</v>
      </c>
      <c r="U24" s="34">
        <v>0</v>
      </c>
      <c r="V24" s="34">
        <v>0</v>
      </c>
      <c r="W24" s="34">
        <v>0</v>
      </c>
      <c r="X24" s="34">
        <v>0</v>
      </c>
      <c r="Y24" s="34">
        <v>0</v>
      </c>
      <c r="Z24" s="34">
        <v>0</v>
      </c>
      <c r="AA24" s="34">
        <v>0</v>
      </c>
      <c r="AB24" s="34">
        <v>0</v>
      </c>
      <c r="AC24" s="34">
        <v>0</v>
      </c>
      <c r="AD24" s="34">
        <v>0</v>
      </c>
      <c r="AE24" s="34" t="s">
        <v>349</v>
      </c>
      <c r="AF24" s="34">
        <v>0</v>
      </c>
      <c r="AG24" s="34">
        <v>0</v>
      </c>
      <c r="AH24" s="45">
        <v>0</v>
      </c>
      <c r="AI24" s="45">
        <v>0</v>
      </c>
      <c r="AJ24" s="45">
        <v>0</v>
      </c>
      <c r="AK24" s="45">
        <v>0</v>
      </c>
      <c r="AL24" s="45">
        <v>0</v>
      </c>
      <c r="AM24" s="45">
        <v>0</v>
      </c>
      <c r="AN24" s="45">
        <v>0</v>
      </c>
      <c r="AO24" s="45">
        <v>0</v>
      </c>
      <c r="AP24" s="45">
        <v>0</v>
      </c>
      <c r="AQ24" s="45">
        <v>0</v>
      </c>
      <c r="AR24" s="45">
        <v>0</v>
      </c>
      <c r="AS24" s="45">
        <v>0</v>
      </c>
      <c r="AT24" s="45">
        <v>0</v>
      </c>
      <c r="AU24" s="45">
        <v>0</v>
      </c>
      <c r="AV24" s="45">
        <v>0</v>
      </c>
      <c r="AW24" s="45">
        <v>0</v>
      </c>
    </row>
    <row r="25" spans="1:49" s="4" customFormat="1" x14ac:dyDescent="0.3">
      <c r="A25" s="68">
        <v>23</v>
      </c>
      <c r="B25" s="16">
        <v>4</v>
      </c>
      <c r="C25" s="16">
        <v>1</v>
      </c>
      <c r="D25" s="16">
        <v>2</v>
      </c>
      <c r="E25" s="16">
        <v>4</v>
      </c>
      <c r="F25" s="16">
        <v>4</v>
      </c>
      <c r="G25" s="16">
        <v>4</v>
      </c>
      <c r="H25" s="16">
        <v>4</v>
      </c>
      <c r="I25" s="16">
        <v>4</v>
      </c>
      <c r="J25" s="16">
        <v>4</v>
      </c>
      <c r="K25" s="16">
        <v>4</v>
      </c>
      <c r="L25" s="16">
        <v>4</v>
      </c>
      <c r="M25" s="16">
        <v>4</v>
      </c>
      <c r="N25" s="16">
        <v>4</v>
      </c>
      <c r="O25" s="16">
        <v>4</v>
      </c>
      <c r="P25" s="16">
        <v>4</v>
      </c>
      <c r="Q25" s="16">
        <v>4</v>
      </c>
      <c r="R25" s="34">
        <v>0</v>
      </c>
      <c r="S25" s="34" t="s">
        <v>361</v>
      </c>
      <c r="T25" s="34">
        <v>0</v>
      </c>
      <c r="U25" s="34">
        <v>0</v>
      </c>
      <c r="V25" s="34">
        <v>0</v>
      </c>
      <c r="W25" s="34">
        <v>0</v>
      </c>
      <c r="X25" s="34">
        <v>0</v>
      </c>
      <c r="Y25" s="34">
        <v>0</v>
      </c>
      <c r="Z25" s="34">
        <v>0</v>
      </c>
      <c r="AA25" s="34">
        <v>0</v>
      </c>
      <c r="AB25" s="34">
        <v>0</v>
      </c>
      <c r="AC25" s="34">
        <v>0</v>
      </c>
      <c r="AD25" s="34">
        <v>0</v>
      </c>
      <c r="AE25" s="34">
        <v>0</v>
      </c>
      <c r="AF25" s="34">
        <v>0</v>
      </c>
      <c r="AG25" s="34">
        <v>0</v>
      </c>
      <c r="AH25" s="45">
        <v>0</v>
      </c>
      <c r="AI25" s="45">
        <v>0</v>
      </c>
      <c r="AJ25" s="45" t="s">
        <v>362</v>
      </c>
      <c r="AK25" s="45">
        <v>0</v>
      </c>
      <c r="AL25" s="45">
        <v>0</v>
      </c>
      <c r="AM25" s="45">
        <v>0</v>
      </c>
      <c r="AN25" s="45">
        <v>0</v>
      </c>
      <c r="AO25" s="45">
        <v>0</v>
      </c>
      <c r="AP25" s="45">
        <v>0</v>
      </c>
      <c r="AQ25" s="45">
        <v>0</v>
      </c>
      <c r="AR25" s="45">
        <v>0</v>
      </c>
      <c r="AS25" s="45">
        <v>0</v>
      </c>
      <c r="AT25" s="45">
        <v>0</v>
      </c>
      <c r="AU25" s="45">
        <v>0</v>
      </c>
      <c r="AV25" s="45">
        <v>0</v>
      </c>
      <c r="AW25" s="45">
        <v>0</v>
      </c>
    </row>
    <row r="26" spans="1:49" s="77" customFormat="1" x14ac:dyDescent="0.3">
      <c r="A26" s="75">
        <v>24</v>
      </c>
    </row>
    <row r="27" spans="1:49" s="4" customFormat="1" x14ac:dyDescent="0.3">
      <c r="A27" s="68">
        <v>25</v>
      </c>
      <c r="B27" s="16">
        <v>1</v>
      </c>
      <c r="C27" s="16">
        <v>2</v>
      </c>
      <c r="D27" s="16">
        <v>4</v>
      </c>
      <c r="E27" s="16">
        <v>4</v>
      </c>
      <c r="F27" s="16">
        <v>4</v>
      </c>
      <c r="G27" s="16">
        <v>4</v>
      </c>
      <c r="H27" s="16">
        <v>4</v>
      </c>
      <c r="I27" s="16">
        <v>2</v>
      </c>
      <c r="J27" s="16">
        <v>3</v>
      </c>
      <c r="K27" s="16">
        <v>4</v>
      </c>
      <c r="L27" s="16">
        <v>4</v>
      </c>
      <c r="M27" s="16">
        <v>4</v>
      </c>
      <c r="N27" s="16">
        <v>4</v>
      </c>
      <c r="O27" s="16">
        <v>2</v>
      </c>
      <c r="P27" s="16">
        <v>4</v>
      </c>
      <c r="Q27" s="16">
        <v>4</v>
      </c>
      <c r="R27" s="34" t="s">
        <v>385</v>
      </c>
      <c r="S27" s="34">
        <v>0</v>
      </c>
      <c r="T27" s="34">
        <v>0</v>
      </c>
      <c r="U27" s="34">
        <v>0</v>
      </c>
      <c r="V27" s="34">
        <v>0</v>
      </c>
      <c r="W27" s="34">
        <v>0</v>
      </c>
      <c r="X27" s="34">
        <v>0</v>
      </c>
      <c r="Y27" s="34">
        <v>0</v>
      </c>
      <c r="Z27" s="34" t="s">
        <v>385</v>
      </c>
      <c r="AA27" s="34">
        <v>0</v>
      </c>
      <c r="AB27" s="34">
        <v>0</v>
      </c>
      <c r="AC27" s="34">
        <v>0</v>
      </c>
      <c r="AD27" s="34">
        <v>0</v>
      </c>
      <c r="AE27" s="34">
        <v>0</v>
      </c>
      <c r="AF27" s="34">
        <v>0</v>
      </c>
      <c r="AG27" s="34">
        <v>0</v>
      </c>
      <c r="AH27" s="45">
        <v>0</v>
      </c>
      <c r="AI27" s="45" t="s">
        <v>386</v>
      </c>
      <c r="AJ27" s="45">
        <v>0</v>
      </c>
      <c r="AK27" s="45">
        <v>0</v>
      </c>
      <c r="AL27" s="45">
        <v>0</v>
      </c>
      <c r="AM27" s="45">
        <v>0</v>
      </c>
      <c r="AN27" s="45">
        <v>0</v>
      </c>
      <c r="AO27" s="45" t="s">
        <v>386</v>
      </c>
      <c r="AP27" s="45" t="s">
        <v>386</v>
      </c>
      <c r="AQ27" s="45">
        <v>0</v>
      </c>
      <c r="AR27" s="45">
        <v>0</v>
      </c>
      <c r="AS27" s="45">
        <v>0</v>
      </c>
      <c r="AT27" s="45">
        <v>0</v>
      </c>
      <c r="AU27" s="45" t="s">
        <v>386</v>
      </c>
      <c r="AV27" s="45">
        <v>0</v>
      </c>
      <c r="AW27" s="45">
        <v>0</v>
      </c>
    </row>
    <row r="28" spans="1:49" s="89" customFormat="1" x14ac:dyDescent="0.3">
      <c r="A28" s="86">
        <v>26</v>
      </c>
      <c r="B28" s="87"/>
      <c r="C28" s="88"/>
      <c r="D28" s="88"/>
      <c r="E28" s="88"/>
      <c r="F28" s="88"/>
      <c r="G28" s="88"/>
      <c r="H28" s="88"/>
      <c r="I28" s="88"/>
      <c r="J28" s="88"/>
      <c r="K28" s="88"/>
      <c r="L28" s="88"/>
      <c r="M28" s="88"/>
      <c r="N28" s="88"/>
      <c r="O28" s="88"/>
      <c r="P28" s="88"/>
      <c r="Q28" s="88"/>
      <c r="R28" s="87"/>
      <c r="S28" s="88"/>
      <c r="T28" s="88"/>
      <c r="U28" s="88"/>
      <c r="V28" s="88"/>
      <c r="W28" s="88"/>
      <c r="X28" s="88"/>
      <c r="Y28" s="88"/>
      <c r="Z28" s="88"/>
      <c r="AA28" s="88"/>
      <c r="AB28" s="88"/>
      <c r="AC28" s="88"/>
      <c r="AD28" s="88"/>
      <c r="AE28" s="88"/>
      <c r="AF28" s="88"/>
      <c r="AG28" s="88"/>
      <c r="AW28" s="88"/>
    </row>
    <row r="29" spans="1:49" s="77" customFormat="1" x14ac:dyDescent="0.3">
      <c r="A29" s="75">
        <v>27</v>
      </c>
    </row>
    <row r="30" spans="1:49" s="4" customFormat="1" x14ac:dyDescent="0.3">
      <c r="A30" s="68">
        <v>28</v>
      </c>
      <c r="B30" s="16">
        <v>3</v>
      </c>
      <c r="C30" s="16">
        <v>4</v>
      </c>
      <c r="D30" s="16">
        <v>3</v>
      </c>
      <c r="E30" s="16">
        <v>4</v>
      </c>
      <c r="F30" s="16">
        <v>4</v>
      </c>
      <c r="G30" s="16">
        <v>4</v>
      </c>
      <c r="H30" s="16">
        <v>4</v>
      </c>
      <c r="I30" s="16">
        <v>2</v>
      </c>
      <c r="J30" s="16">
        <v>4</v>
      </c>
      <c r="K30" s="16">
        <v>4</v>
      </c>
      <c r="L30" s="16">
        <v>4</v>
      </c>
      <c r="M30" s="16">
        <v>4</v>
      </c>
      <c r="N30" s="16">
        <v>4</v>
      </c>
      <c r="O30" s="16">
        <v>2</v>
      </c>
      <c r="P30" s="16">
        <v>4</v>
      </c>
      <c r="Q30" s="16">
        <v>4</v>
      </c>
      <c r="R30" s="34" t="s">
        <v>321</v>
      </c>
      <c r="S30" s="34">
        <v>0</v>
      </c>
      <c r="T30" s="34" t="s">
        <v>321</v>
      </c>
      <c r="U30" s="34">
        <v>0</v>
      </c>
      <c r="V30" s="34">
        <v>0</v>
      </c>
      <c r="W30" s="34">
        <v>0</v>
      </c>
      <c r="X30" s="34">
        <v>0</v>
      </c>
      <c r="Y30" s="34">
        <v>0</v>
      </c>
      <c r="Z30" s="34">
        <v>0</v>
      </c>
      <c r="AA30" s="34">
        <v>0</v>
      </c>
      <c r="AB30" s="34">
        <v>0</v>
      </c>
      <c r="AC30" s="34">
        <v>0</v>
      </c>
      <c r="AD30" s="34">
        <v>0</v>
      </c>
      <c r="AE30" s="34">
        <v>0</v>
      </c>
      <c r="AF30" s="34">
        <v>0</v>
      </c>
      <c r="AG30" s="34">
        <v>0</v>
      </c>
      <c r="AH30" s="45" t="s">
        <v>460</v>
      </c>
      <c r="AI30" s="45">
        <v>0</v>
      </c>
      <c r="AJ30" s="45" t="s">
        <v>460</v>
      </c>
      <c r="AK30" s="45">
        <v>0</v>
      </c>
      <c r="AL30" s="45">
        <v>0</v>
      </c>
      <c r="AM30" s="45">
        <v>0</v>
      </c>
      <c r="AN30" s="45">
        <v>0</v>
      </c>
      <c r="AO30" s="45" t="s">
        <v>461</v>
      </c>
      <c r="AP30" s="45">
        <v>0</v>
      </c>
      <c r="AQ30" s="45">
        <v>0</v>
      </c>
      <c r="AR30" s="45">
        <v>0</v>
      </c>
      <c r="AS30" s="45">
        <v>0</v>
      </c>
      <c r="AT30" s="45">
        <v>0</v>
      </c>
      <c r="AU30" s="45" t="s">
        <v>462</v>
      </c>
      <c r="AV30" s="45">
        <v>0</v>
      </c>
      <c r="AW30" s="45">
        <v>0</v>
      </c>
    </row>
    <row r="31" spans="1:49" s="77" customFormat="1" x14ac:dyDescent="0.3">
      <c r="A31" s="75">
        <v>29</v>
      </c>
    </row>
    <row r="32" spans="1:49" s="77" customFormat="1" x14ac:dyDescent="0.3">
      <c r="A32" s="75">
        <v>30</v>
      </c>
    </row>
    <row r="33" spans="1:49" s="4" customFormat="1" x14ac:dyDescent="0.3">
      <c r="A33" s="68">
        <v>31</v>
      </c>
      <c r="B33" s="16"/>
      <c r="C33" s="16"/>
      <c r="D33" s="16"/>
      <c r="E33" s="16"/>
      <c r="F33" s="16"/>
      <c r="G33" s="16"/>
      <c r="H33" s="16"/>
      <c r="I33" s="16"/>
      <c r="J33" s="16"/>
      <c r="K33" s="16"/>
      <c r="L33" s="16"/>
      <c r="M33" s="16"/>
      <c r="N33" s="16"/>
      <c r="O33" s="16"/>
      <c r="P33" s="16"/>
      <c r="Q33" s="16"/>
      <c r="R33" s="34"/>
      <c r="S33" s="34"/>
      <c r="T33" s="34"/>
      <c r="U33" s="34"/>
      <c r="V33" s="34"/>
      <c r="W33" s="34"/>
      <c r="X33" s="34"/>
      <c r="Y33" s="34"/>
      <c r="Z33" s="34"/>
      <c r="AA33" s="34"/>
      <c r="AB33" s="34"/>
      <c r="AC33" s="34"/>
      <c r="AD33" s="34"/>
      <c r="AE33" s="34"/>
      <c r="AF33" s="34"/>
      <c r="AG33" s="34"/>
      <c r="AH33" s="45"/>
      <c r="AI33" s="45"/>
      <c r="AJ33" s="45"/>
      <c r="AK33" s="45"/>
      <c r="AL33" s="45"/>
      <c r="AM33" s="45"/>
      <c r="AN33" s="45"/>
      <c r="AO33" s="45"/>
      <c r="AP33" s="45"/>
      <c r="AQ33" s="45"/>
      <c r="AR33" s="45"/>
      <c r="AS33" s="45"/>
      <c r="AT33" s="45"/>
      <c r="AU33" s="45"/>
      <c r="AV33" s="45"/>
      <c r="AW33" s="45"/>
    </row>
    <row r="34" spans="1:49" s="77" customFormat="1" x14ac:dyDescent="0.3">
      <c r="A34" s="75">
        <v>32</v>
      </c>
    </row>
    <row r="35" spans="1:49" s="77" customFormat="1" x14ac:dyDescent="0.3">
      <c r="A35" s="75">
        <v>33</v>
      </c>
    </row>
    <row r="36" spans="1:49" s="4" customFormat="1" x14ac:dyDescent="0.3">
      <c r="A36" s="68">
        <v>34</v>
      </c>
      <c r="B36" s="16">
        <v>2</v>
      </c>
      <c r="C36" s="16">
        <v>4</v>
      </c>
      <c r="D36" s="16">
        <v>4</v>
      </c>
      <c r="E36" s="16">
        <v>4</v>
      </c>
      <c r="F36" s="16">
        <v>4</v>
      </c>
      <c r="G36" s="16">
        <v>4</v>
      </c>
      <c r="H36" s="16">
        <v>4</v>
      </c>
      <c r="I36" s="16">
        <v>4</v>
      </c>
      <c r="J36" s="16">
        <v>4</v>
      </c>
      <c r="K36" s="16">
        <v>4</v>
      </c>
      <c r="L36" s="16">
        <v>4</v>
      </c>
      <c r="M36" s="16">
        <v>1</v>
      </c>
      <c r="N36" s="16">
        <v>4</v>
      </c>
      <c r="O36" s="16">
        <v>4</v>
      </c>
      <c r="P36" s="16">
        <v>4</v>
      </c>
      <c r="Q36" s="16"/>
      <c r="R36" s="34">
        <v>0</v>
      </c>
      <c r="S36" s="34">
        <v>0</v>
      </c>
      <c r="T36" s="34">
        <v>0</v>
      </c>
      <c r="U36" s="34">
        <v>0</v>
      </c>
      <c r="V36" s="34">
        <v>0</v>
      </c>
      <c r="W36" s="34">
        <v>0</v>
      </c>
      <c r="X36" s="34">
        <v>0</v>
      </c>
      <c r="Y36" s="34">
        <v>0</v>
      </c>
      <c r="Z36" s="34">
        <v>0</v>
      </c>
      <c r="AA36" s="34">
        <v>0</v>
      </c>
      <c r="AB36" s="34">
        <v>0</v>
      </c>
      <c r="AC36" s="34" t="s">
        <v>480</v>
      </c>
      <c r="AD36" s="34">
        <v>0</v>
      </c>
      <c r="AE36" s="34">
        <v>0</v>
      </c>
      <c r="AF36" s="34">
        <v>0</v>
      </c>
      <c r="AG36" s="34">
        <v>0</v>
      </c>
      <c r="AH36" s="45" t="s">
        <v>481</v>
      </c>
      <c r="AI36" s="45">
        <v>0</v>
      </c>
      <c r="AJ36" s="45">
        <v>0</v>
      </c>
      <c r="AK36" s="45">
        <v>0</v>
      </c>
      <c r="AL36" s="45">
        <v>0</v>
      </c>
      <c r="AM36" s="45">
        <v>0</v>
      </c>
      <c r="AN36" s="45">
        <v>0</v>
      </c>
      <c r="AO36" s="45">
        <v>0</v>
      </c>
      <c r="AP36" s="45">
        <v>0</v>
      </c>
      <c r="AQ36" s="45">
        <v>0</v>
      </c>
      <c r="AR36" s="45">
        <v>0</v>
      </c>
      <c r="AS36" s="45">
        <v>0</v>
      </c>
      <c r="AT36" s="45">
        <v>0</v>
      </c>
      <c r="AU36" s="45">
        <v>0</v>
      </c>
      <c r="AV36" s="45">
        <v>0</v>
      </c>
      <c r="AW36" s="45">
        <v>0</v>
      </c>
    </row>
  </sheetData>
  <mergeCells count="3">
    <mergeCell ref="B1:Q1"/>
    <mergeCell ref="R1:AG1"/>
    <mergeCell ref="AH1:AW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
  <sheetViews>
    <sheetView tabSelected="1" topLeftCell="T1" workbookViewId="0">
      <pane ySplit="2" topLeftCell="A3" activePane="bottomLeft" state="frozen"/>
      <selection pane="bottomLeft" activeCell="A7" sqref="A7"/>
    </sheetView>
  </sheetViews>
  <sheetFormatPr baseColWidth="10" defaultRowHeight="14.4" x14ac:dyDescent="0.3"/>
  <cols>
    <col min="1" max="1" width="25.21875" style="65" customWidth="1"/>
    <col min="2" max="2" width="15.33203125" style="17" customWidth="1"/>
    <col min="3" max="3" width="16.44140625" style="17" customWidth="1"/>
    <col min="4" max="4" width="19" style="17" customWidth="1"/>
    <col min="5" max="5" width="15.21875" style="17" customWidth="1"/>
    <col min="6" max="6" width="11.5546875" style="17"/>
    <col min="7" max="7" width="20.88671875" style="17" customWidth="1"/>
    <col min="8" max="8" width="27.88671875" style="17" customWidth="1"/>
    <col min="9" max="10" width="11.5546875" style="17"/>
    <col min="11" max="11" width="10.109375" style="18" customWidth="1"/>
    <col min="12" max="12" width="11.5546875" style="21"/>
    <col min="13" max="13" width="15.77734375" style="21" customWidth="1"/>
    <col min="14" max="14" width="15.44140625" style="21" customWidth="1"/>
    <col min="15" max="15" width="11.5546875" style="21"/>
    <col min="16" max="16" width="16.5546875" style="21" customWidth="1"/>
    <col min="17" max="17" width="12.21875" style="21" customWidth="1"/>
    <col min="18" max="18" width="15.109375" style="21" customWidth="1"/>
    <col min="19" max="19" width="16.6640625" style="21" customWidth="1"/>
    <col min="20" max="20" width="21.33203125" style="21" customWidth="1"/>
    <col min="21" max="21" width="11.5546875" style="22"/>
    <col min="22" max="22" width="11.5546875" style="25"/>
    <col min="23" max="23" width="17.5546875" style="25" customWidth="1"/>
    <col min="24" max="24" width="18.6640625" style="25" customWidth="1"/>
    <col min="25" max="25" width="17.21875" style="25" customWidth="1"/>
    <col min="26" max="26" width="16.6640625" style="25" customWidth="1"/>
    <col min="27" max="27" width="11.5546875" style="25"/>
    <col min="28" max="28" width="20.44140625" style="25" customWidth="1"/>
    <col min="29" max="29" width="16.77734375" style="25" customWidth="1"/>
    <col min="30" max="30" width="11.5546875" style="25"/>
    <col min="31" max="31" width="16.21875" style="25" customWidth="1"/>
    <col min="32" max="32" width="18" style="26" customWidth="1"/>
    <col min="33" max="33" width="41.33203125" customWidth="1"/>
  </cols>
  <sheetData>
    <row r="1" spans="1:34" ht="15.6" x14ac:dyDescent="0.3">
      <c r="A1" s="65" t="s">
        <v>490</v>
      </c>
      <c r="B1" s="109" t="s">
        <v>32</v>
      </c>
      <c r="C1" s="110"/>
      <c r="D1" s="110"/>
      <c r="E1" s="110"/>
      <c r="F1" s="110"/>
      <c r="G1" s="110"/>
      <c r="H1" s="110"/>
      <c r="I1" s="110"/>
      <c r="J1" s="110"/>
      <c r="K1" s="111"/>
      <c r="L1" s="112" t="s">
        <v>151</v>
      </c>
      <c r="M1" s="113"/>
      <c r="N1" s="113"/>
      <c r="O1" s="113"/>
      <c r="P1" s="113"/>
      <c r="Q1" s="113"/>
      <c r="R1" s="113"/>
      <c r="S1" s="113"/>
      <c r="T1" s="113"/>
      <c r="U1" s="114"/>
      <c r="V1" s="115" t="s">
        <v>33</v>
      </c>
      <c r="W1" s="116"/>
      <c r="X1" s="116"/>
      <c r="Y1" s="116"/>
      <c r="Z1" s="116"/>
      <c r="AA1" s="116"/>
      <c r="AB1" s="116"/>
      <c r="AC1" s="116"/>
      <c r="AD1" s="116"/>
      <c r="AE1" s="116"/>
      <c r="AF1" s="117"/>
    </row>
    <row r="2" spans="1:34" s="5" customFormat="1" ht="59.4" customHeight="1" x14ac:dyDescent="0.3">
      <c r="A2" s="72"/>
      <c r="B2" s="48" t="s">
        <v>127</v>
      </c>
      <c r="C2" s="48" t="s">
        <v>262</v>
      </c>
      <c r="D2" s="48" t="s">
        <v>176</v>
      </c>
      <c r="E2" s="48" t="s">
        <v>196</v>
      </c>
      <c r="F2" s="48" t="s">
        <v>222</v>
      </c>
      <c r="G2" s="48" t="s">
        <v>363</v>
      </c>
      <c r="H2" s="48" t="s">
        <v>387</v>
      </c>
      <c r="I2" s="48"/>
      <c r="J2" s="48"/>
      <c r="K2" s="49"/>
      <c r="L2" s="50" t="s">
        <v>67</v>
      </c>
      <c r="M2" s="50" t="s">
        <v>68</v>
      </c>
      <c r="N2" s="50" t="s">
        <v>388</v>
      </c>
      <c r="O2" s="50" t="s">
        <v>128</v>
      </c>
      <c r="P2" s="50" t="s">
        <v>177</v>
      </c>
      <c r="Q2" s="50" t="s">
        <v>198</v>
      </c>
      <c r="R2" s="50" t="s">
        <v>197</v>
      </c>
      <c r="S2" s="50" t="s">
        <v>463</v>
      </c>
      <c r="T2" s="50" t="s">
        <v>350</v>
      </c>
      <c r="U2" s="51"/>
      <c r="V2" s="52" t="s">
        <v>69</v>
      </c>
      <c r="W2" s="52" t="s">
        <v>324</v>
      </c>
      <c r="X2" s="52" t="s">
        <v>93</v>
      </c>
      <c r="Y2" s="52" t="s">
        <v>112</v>
      </c>
      <c r="Z2" s="52" t="s">
        <v>149</v>
      </c>
      <c r="AA2" s="52" t="s">
        <v>150</v>
      </c>
      <c r="AB2" s="52" t="s">
        <v>178</v>
      </c>
      <c r="AC2" s="52" t="s">
        <v>223</v>
      </c>
      <c r="AD2" s="52" t="s">
        <v>224</v>
      </c>
      <c r="AE2" s="52" t="s">
        <v>293</v>
      </c>
      <c r="AF2" s="53" t="s">
        <v>339</v>
      </c>
      <c r="AG2" s="5" t="s">
        <v>113</v>
      </c>
    </row>
    <row r="3" spans="1:34" s="11" customFormat="1" x14ac:dyDescent="0.3">
      <c r="A3" s="62">
        <v>1</v>
      </c>
      <c r="B3" s="15">
        <v>1</v>
      </c>
      <c r="C3" s="15">
        <v>0</v>
      </c>
      <c r="D3" s="15">
        <v>0</v>
      </c>
      <c r="E3" s="15">
        <v>0</v>
      </c>
      <c r="F3" s="15">
        <v>0</v>
      </c>
      <c r="G3" s="15">
        <v>0</v>
      </c>
      <c r="H3" s="15">
        <v>0</v>
      </c>
      <c r="I3" s="15">
        <v>0</v>
      </c>
      <c r="J3" s="15">
        <v>0</v>
      </c>
      <c r="K3" s="16">
        <v>0</v>
      </c>
      <c r="L3" s="19">
        <v>1</v>
      </c>
      <c r="M3" s="19">
        <v>1</v>
      </c>
      <c r="N3" s="19">
        <v>0</v>
      </c>
      <c r="O3" s="19">
        <v>0</v>
      </c>
      <c r="P3" s="19">
        <v>0</v>
      </c>
      <c r="Q3" s="19">
        <v>0</v>
      </c>
      <c r="R3" s="19">
        <v>0</v>
      </c>
      <c r="S3" s="19">
        <v>0</v>
      </c>
      <c r="T3" s="19">
        <v>0</v>
      </c>
      <c r="U3" s="20">
        <v>0</v>
      </c>
      <c r="V3" s="23">
        <v>1</v>
      </c>
      <c r="W3" s="23">
        <v>1</v>
      </c>
      <c r="X3" s="23">
        <v>0</v>
      </c>
      <c r="Y3" s="23">
        <v>0</v>
      </c>
      <c r="Z3" s="23">
        <v>0</v>
      </c>
      <c r="AA3" s="23">
        <v>0</v>
      </c>
      <c r="AB3" s="23">
        <v>0</v>
      </c>
      <c r="AC3" s="23">
        <v>0</v>
      </c>
      <c r="AD3" s="23">
        <v>0</v>
      </c>
      <c r="AE3" s="23">
        <v>0</v>
      </c>
      <c r="AF3" s="24">
        <v>0</v>
      </c>
    </row>
    <row r="4" spans="1:34" s="4" customFormat="1" x14ac:dyDescent="0.3">
      <c r="A4" s="63">
        <v>2</v>
      </c>
      <c r="B4" s="16">
        <v>1</v>
      </c>
      <c r="C4" s="16">
        <v>0</v>
      </c>
      <c r="D4" s="16">
        <v>0</v>
      </c>
      <c r="E4" s="16">
        <v>0</v>
      </c>
      <c r="F4" s="16">
        <v>0</v>
      </c>
      <c r="G4" s="16">
        <v>0</v>
      </c>
      <c r="H4" s="16">
        <v>0</v>
      </c>
      <c r="I4" s="16">
        <v>0</v>
      </c>
      <c r="J4" s="16">
        <v>0</v>
      </c>
      <c r="K4" s="16">
        <v>0</v>
      </c>
      <c r="L4" s="20">
        <v>0</v>
      </c>
      <c r="M4" s="20">
        <v>1</v>
      </c>
      <c r="N4" s="20">
        <v>0</v>
      </c>
      <c r="O4" s="20">
        <v>0</v>
      </c>
      <c r="P4" s="20">
        <v>0</v>
      </c>
      <c r="Q4" s="20">
        <v>0</v>
      </c>
      <c r="R4" s="20">
        <v>0</v>
      </c>
      <c r="S4" s="20">
        <v>0</v>
      </c>
      <c r="T4" s="20">
        <v>0</v>
      </c>
      <c r="U4" s="20">
        <v>0</v>
      </c>
      <c r="V4" s="24">
        <v>0</v>
      </c>
      <c r="W4" s="24">
        <v>0</v>
      </c>
      <c r="X4" s="24">
        <v>1</v>
      </c>
      <c r="Y4" s="24">
        <v>0</v>
      </c>
      <c r="Z4" s="24">
        <v>0</v>
      </c>
      <c r="AA4" s="24">
        <v>0</v>
      </c>
      <c r="AB4" s="24">
        <v>0</v>
      </c>
      <c r="AC4" s="24">
        <v>0</v>
      </c>
      <c r="AD4" s="24">
        <v>0</v>
      </c>
      <c r="AE4" s="24">
        <v>0</v>
      </c>
      <c r="AF4" s="24">
        <v>0</v>
      </c>
      <c r="AG4" s="4" t="s">
        <v>485</v>
      </c>
      <c r="AH4" s="4" t="s">
        <v>96</v>
      </c>
    </row>
    <row r="5" spans="1:34" s="4" customFormat="1" x14ac:dyDescent="0.3">
      <c r="A5" s="64">
        <v>3</v>
      </c>
      <c r="B5" s="16">
        <v>0</v>
      </c>
      <c r="C5" s="16">
        <v>1</v>
      </c>
      <c r="D5" s="16">
        <v>0</v>
      </c>
      <c r="E5" s="16">
        <v>0</v>
      </c>
      <c r="F5" s="16">
        <v>0</v>
      </c>
      <c r="G5" s="16">
        <v>0</v>
      </c>
      <c r="H5" s="16">
        <v>0</v>
      </c>
      <c r="I5" s="16">
        <v>0</v>
      </c>
      <c r="J5" s="16">
        <v>0</v>
      </c>
      <c r="K5" s="16">
        <v>0</v>
      </c>
      <c r="L5" s="20">
        <v>0</v>
      </c>
      <c r="M5" s="20">
        <v>0</v>
      </c>
      <c r="N5" s="20">
        <v>1</v>
      </c>
      <c r="O5" s="20">
        <v>0</v>
      </c>
      <c r="P5" s="20">
        <v>0</v>
      </c>
      <c r="Q5" s="20">
        <v>0</v>
      </c>
      <c r="R5" s="20">
        <v>0</v>
      </c>
      <c r="S5" s="20">
        <v>0</v>
      </c>
      <c r="T5" s="20">
        <v>0</v>
      </c>
      <c r="U5" s="20">
        <v>0</v>
      </c>
      <c r="V5" s="24">
        <v>0</v>
      </c>
      <c r="W5" s="24">
        <v>0</v>
      </c>
      <c r="X5" s="24">
        <v>0</v>
      </c>
      <c r="Y5" s="24">
        <v>1</v>
      </c>
      <c r="Z5" s="24">
        <v>0</v>
      </c>
      <c r="AA5" s="24">
        <v>0</v>
      </c>
      <c r="AB5" s="24">
        <v>0</v>
      </c>
      <c r="AC5" s="24">
        <v>0</v>
      </c>
      <c r="AD5" s="24">
        <v>0</v>
      </c>
      <c r="AE5" s="24">
        <v>0</v>
      </c>
      <c r="AF5" s="24">
        <v>0</v>
      </c>
      <c r="AG5" s="4" t="s">
        <v>483</v>
      </c>
      <c r="AH5" s="4" t="s">
        <v>111</v>
      </c>
    </row>
    <row r="6" spans="1:34" s="4" customFormat="1" x14ac:dyDescent="0.3">
      <c r="A6" s="64">
        <v>4</v>
      </c>
      <c r="B6" s="16">
        <v>1</v>
      </c>
      <c r="C6" s="16">
        <v>0</v>
      </c>
      <c r="D6" s="16">
        <v>0</v>
      </c>
      <c r="E6" s="16">
        <v>0</v>
      </c>
      <c r="F6" s="16">
        <v>0</v>
      </c>
      <c r="G6" s="16">
        <v>0</v>
      </c>
      <c r="H6" s="16">
        <v>0</v>
      </c>
      <c r="I6" s="16">
        <v>0</v>
      </c>
      <c r="J6" s="16">
        <v>0</v>
      </c>
      <c r="K6" s="16">
        <v>0</v>
      </c>
      <c r="L6" s="20">
        <v>0</v>
      </c>
      <c r="M6" s="20">
        <v>0</v>
      </c>
      <c r="N6" s="20">
        <v>0</v>
      </c>
      <c r="O6" s="20">
        <v>1</v>
      </c>
      <c r="P6" s="20">
        <v>0</v>
      </c>
      <c r="Q6" s="20">
        <v>0</v>
      </c>
      <c r="R6" s="20">
        <v>0</v>
      </c>
      <c r="S6" s="20">
        <v>0</v>
      </c>
      <c r="T6" s="20">
        <v>0</v>
      </c>
      <c r="U6" s="20">
        <v>0</v>
      </c>
      <c r="V6" s="24">
        <v>0</v>
      </c>
      <c r="W6" s="24">
        <v>0</v>
      </c>
      <c r="X6" s="24">
        <v>0</v>
      </c>
      <c r="Y6" s="24">
        <v>0</v>
      </c>
      <c r="Z6" s="24">
        <v>1</v>
      </c>
      <c r="AA6" s="24">
        <v>0</v>
      </c>
      <c r="AB6" s="24">
        <v>0</v>
      </c>
      <c r="AC6" s="24">
        <v>0</v>
      </c>
      <c r="AD6" s="24">
        <v>0</v>
      </c>
      <c r="AE6" s="24">
        <v>0</v>
      </c>
      <c r="AF6" s="24">
        <v>0</v>
      </c>
      <c r="AG6" s="4" t="s">
        <v>484</v>
      </c>
      <c r="AH6" s="4" t="s">
        <v>96</v>
      </c>
    </row>
    <row r="7" spans="1:34" s="4" customFormat="1" x14ac:dyDescent="0.3">
      <c r="A7" s="64">
        <v>5</v>
      </c>
      <c r="B7" s="16">
        <v>1</v>
      </c>
      <c r="C7" s="16">
        <v>0</v>
      </c>
      <c r="D7" s="16">
        <v>0</v>
      </c>
      <c r="E7" s="16">
        <v>0</v>
      </c>
      <c r="F7" s="16">
        <v>0</v>
      </c>
      <c r="G7" s="16">
        <v>0</v>
      </c>
      <c r="H7" s="16">
        <v>0</v>
      </c>
      <c r="I7" s="16">
        <v>0</v>
      </c>
      <c r="J7" s="16">
        <v>0</v>
      </c>
      <c r="K7" s="16">
        <v>0</v>
      </c>
      <c r="L7" s="20">
        <v>0</v>
      </c>
      <c r="M7" s="20">
        <v>1</v>
      </c>
      <c r="N7" s="20">
        <v>0</v>
      </c>
      <c r="O7" s="20">
        <v>1</v>
      </c>
      <c r="P7" s="20">
        <v>0</v>
      </c>
      <c r="Q7" s="20">
        <v>0</v>
      </c>
      <c r="R7" s="20">
        <v>0</v>
      </c>
      <c r="S7" s="20">
        <v>0</v>
      </c>
      <c r="T7" s="20">
        <v>0</v>
      </c>
      <c r="U7" s="20">
        <v>0</v>
      </c>
      <c r="V7" s="24">
        <v>0</v>
      </c>
      <c r="W7" s="24">
        <v>0</v>
      </c>
      <c r="X7" s="24">
        <v>0</v>
      </c>
      <c r="Y7" s="24">
        <v>0</v>
      </c>
      <c r="Z7" s="24">
        <v>1</v>
      </c>
      <c r="AA7" s="24">
        <v>1</v>
      </c>
      <c r="AB7" s="24">
        <v>0</v>
      </c>
      <c r="AC7" s="24">
        <v>0</v>
      </c>
      <c r="AD7" s="24">
        <v>0</v>
      </c>
      <c r="AE7" s="24">
        <v>0</v>
      </c>
      <c r="AF7" s="24">
        <v>0</v>
      </c>
      <c r="AG7" s="4" t="s">
        <v>487</v>
      </c>
      <c r="AH7" s="4" t="s">
        <v>96</v>
      </c>
    </row>
    <row r="8" spans="1:34" s="4" customFormat="1" x14ac:dyDescent="0.3">
      <c r="A8" s="64">
        <v>6</v>
      </c>
      <c r="B8" s="16">
        <v>1</v>
      </c>
      <c r="C8" s="16">
        <v>0</v>
      </c>
      <c r="D8" s="16">
        <v>0</v>
      </c>
      <c r="E8" s="16">
        <v>0</v>
      </c>
      <c r="F8" s="16">
        <v>0</v>
      </c>
      <c r="G8" s="16">
        <v>0</v>
      </c>
      <c r="H8" s="16">
        <v>0</v>
      </c>
      <c r="I8" s="16">
        <v>0</v>
      </c>
      <c r="J8" s="16">
        <v>0</v>
      </c>
      <c r="K8" s="16">
        <v>0</v>
      </c>
      <c r="L8" s="20">
        <v>0</v>
      </c>
      <c r="M8" s="20">
        <v>0</v>
      </c>
      <c r="N8" s="20">
        <v>0</v>
      </c>
      <c r="O8" s="20">
        <v>0</v>
      </c>
      <c r="P8" s="20">
        <v>0</v>
      </c>
      <c r="Q8" s="20">
        <v>0</v>
      </c>
      <c r="R8" s="20">
        <v>0</v>
      </c>
      <c r="S8" s="20">
        <v>0</v>
      </c>
      <c r="T8" s="20">
        <v>0</v>
      </c>
      <c r="U8" s="20">
        <v>0</v>
      </c>
      <c r="V8" s="24">
        <v>0</v>
      </c>
      <c r="W8" s="24">
        <v>0</v>
      </c>
      <c r="X8" s="24">
        <v>0</v>
      </c>
      <c r="Y8" s="24">
        <v>0</v>
      </c>
      <c r="Z8" s="24">
        <v>0</v>
      </c>
      <c r="AA8" s="24">
        <v>0</v>
      </c>
      <c r="AB8" s="24">
        <v>0</v>
      </c>
      <c r="AC8" s="24">
        <v>0</v>
      </c>
      <c r="AD8" s="24">
        <v>0</v>
      </c>
      <c r="AE8" s="24">
        <v>0</v>
      </c>
      <c r="AF8" s="24">
        <v>0</v>
      </c>
    </row>
    <row r="9" spans="1:34" s="4" customFormat="1" x14ac:dyDescent="0.3">
      <c r="A9" s="64">
        <v>7</v>
      </c>
      <c r="B9" s="16">
        <v>0</v>
      </c>
      <c r="C9" s="16">
        <v>0</v>
      </c>
      <c r="D9" s="16">
        <v>1</v>
      </c>
      <c r="E9" s="16">
        <v>0</v>
      </c>
      <c r="F9" s="16">
        <v>0</v>
      </c>
      <c r="G9" s="16">
        <v>0</v>
      </c>
      <c r="H9" s="16">
        <v>0</v>
      </c>
      <c r="I9" s="16">
        <v>0</v>
      </c>
      <c r="J9" s="16">
        <v>0</v>
      </c>
      <c r="K9" s="16">
        <v>0</v>
      </c>
      <c r="L9" s="20">
        <v>1</v>
      </c>
      <c r="M9" s="20">
        <v>0</v>
      </c>
      <c r="N9" s="20">
        <v>0</v>
      </c>
      <c r="O9" s="20">
        <v>0</v>
      </c>
      <c r="P9" s="20">
        <v>1</v>
      </c>
      <c r="Q9" s="20">
        <v>1</v>
      </c>
      <c r="R9" s="20">
        <v>0</v>
      </c>
      <c r="S9" s="20">
        <v>0</v>
      </c>
      <c r="T9" s="20">
        <v>0</v>
      </c>
      <c r="U9" s="20">
        <v>0</v>
      </c>
      <c r="V9" s="24">
        <v>0</v>
      </c>
      <c r="W9" s="24">
        <v>0</v>
      </c>
      <c r="X9" s="24">
        <v>0</v>
      </c>
      <c r="Y9" s="24">
        <v>0</v>
      </c>
      <c r="Z9" s="24">
        <v>0</v>
      </c>
      <c r="AA9" s="24">
        <v>0</v>
      </c>
      <c r="AB9" s="24">
        <v>1</v>
      </c>
      <c r="AC9" s="24">
        <v>0</v>
      </c>
      <c r="AD9" s="24">
        <v>0</v>
      </c>
      <c r="AE9" s="24">
        <v>0</v>
      </c>
      <c r="AF9" s="24">
        <v>0</v>
      </c>
      <c r="AG9" s="4" t="s">
        <v>482</v>
      </c>
      <c r="AH9" s="4" t="s">
        <v>111</v>
      </c>
    </row>
    <row r="10" spans="1:34" s="4" customFormat="1" x14ac:dyDescent="0.3">
      <c r="A10" s="64">
        <v>8</v>
      </c>
      <c r="B10" s="16">
        <v>1</v>
      </c>
      <c r="C10" s="16">
        <v>1</v>
      </c>
      <c r="D10" s="16">
        <v>0</v>
      </c>
      <c r="E10" s="16">
        <v>1</v>
      </c>
      <c r="F10" s="16">
        <v>0</v>
      </c>
      <c r="G10" s="16">
        <v>0</v>
      </c>
      <c r="H10" s="16">
        <v>0</v>
      </c>
      <c r="I10" s="16">
        <v>0</v>
      </c>
      <c r="J10" s="16">
        <v>0</v>
      </c>
      <c r="K10" s="16">
        <v>0</v>
      </c>
      <c r="L10" s="20">
        <v>0</v>
      </c>
      <c r="M10" s="20">
        <v>0</v>
      </c>
      <c r="N10" s="20">
        <v>0</v>
      </c>
      <c r="O10" s="20">
        <v>0</v>
      </c>
      <c r="P10" s="20">
        <v>1</v>
      </c>
      <c r="Q10" s="20">
        <v>1</v>
      </c>
      <c r="R10" s="20">
        <v>1</v>
      </c>
      <c r="S10" s="20">
        <v>1</v>
      </c>
      <c r="T10" s="20">
        <v>0</v>
      </c>
      <c r="U10" s="20">
        <v>0</v>
      </c>
      <c r="V10" s="24">
        <v>0</v>
      </c>
      <c r="W10" s="24">
        <v>0</v>
      </c>
      <c r="X10" s="24">
        <v>0</v>
      </c>
      <c r="Y10" s="24">
        <v>0</v>
      </c>
      <c r="Z10" s="24">
        <v>1</v>
      </c>
      <c r="AA10" s="24">
        <v>0</v>
      </c>
      <c r="AB10" s="24">
        <v>0</v>
      </c>
      <c r="AC10" s="24">
        <v>0</v>
      </c>
      <c r="AD10" s="24">
        <v>0</v>
      </c>
      <c r="AE10" s="24">
        <v>0</v>
      </c>
      <c r="AF10" s="24">
        <v>0</v>
      </c>
      <c r="AG10" s="4" t="s">
        <v>486</v>
      </c>
      <c r="AH10" s="4" t="s">
        <v>96</v>
      </c>
    </row>
    <row r="11" spans="1:34" s="4" customFormat="1" x14ac:dyDescent="0.3">
      <c r="A11" s="64">
        <v>9</v>
      </c>
      <c r="B11" s="16">
        <v>1</v>
      </c>
      <c r="C11" s="16">
        <v>0</v>
      </c>
      <c r="D11" s="16">
        <v>0</v>
      </c>
      <c r="E11" s="16">
        <v>0</v>
      </c>
      <c r="F11" s="16">
        <v>1</v>
      </c>
      <c r="G11" s="16">
        <v>0</v>
      </c>
      <c r="H11" s="16">
        <v>0</v>
      </c>
      <c r="I11" s="16">
        <v>0</v>
      </c>
      <c r="J11" s="16">
        <v>0</v>
      </c>
      <c r="K11" s="16">
        <v>0</v>
      </c>
      <c r="L11" s="20">
        <v>0</v>
      </c>
      <c r="M11" s="20">
        <v>0</v>
      </c>
      <c r="N11" s="20">
        <v>0</v>
      </c>
      <c r="O11" s="20">
        <v>1</v>
      </c>
      <c r="P11" s="20">
        <v>0</v>
      </c>
      <c r="Q11" s="20">
        <v>0</v>
      </c>
      <c r="R11" s="20">
        <v>0</v>
      </c>
      <c r="S11" s="20">
        <v>0</v>
      </c>
      <c r="T11" s="20">
        <v>0</v>
      </c>
      <c r="U11" s="20">
        <v>0</v>
      </c>
      <c r="V11" s="24">
        <v>0</v>
      </c>
      <c r="W11" s="24">
        <v>0</v>
      </c>
      <c r="X11" s="24">
        <v>0</v>
      </c>
      <c r="Y11" s="24">
        <v>0</v>
      </c>
      <c r="Z11" s="24">
        <v>0</v>
      </c>
      <c r="AA11" s="24">
        <v>1</v>
      </c>
      <c r="AB11" s="24">
        <v>0</v>
      </c>
      <c r="AC11" s="24">
        <v>1</v>
      </c>
      <c r="AD11" s="24">
        <v>1</v>
      </c>
      <c r="AE11" s="24">
        <v>0</v>
      </c>
      <c r="AF11" s="24">
        <v>0</v>
      </c>
      <c r="AG11" s="4" t="s">
        <v>225</v>
      </c>
      <c r="AH11" s="4" t="s">
        <v>96</v>
      </c>
    </row>
    <row r="12" spans="1:34" s="4" customFormat="1" x14ac:dyDescent="0.3">
      <c r="A12" s="64">
        <v>10</v>
      </c>
      <c r="B12" s="16">
        <v>0</v>
      </c>
      <c r="C12" s="16">
        <v>1</v>
      </c>
      <c r="D12" s="16">
        <v>0</v>
      </c>
      <c r="E12" s="16">
        <v>0</v>
      </c>
      <c r="F12" s="16">
        <v>0</v>
      </c>
      <c r="G12" s="16">
        <v>0</v>
      </c>
      <c r="H12" s="16">
        <v>0</v>
      </c>
      <c r="I12" s="16">
        <v>0</v>
      </c>
      <c r="J12" s="16">
        <v>0</v>
      </c>
      <c r="K12" s="16">
        <v>0</v>
      </c>
      <c r="L12" s="20">
        <v>0</v>
      </c>
      <c r="M12" s="20">
        <v>1</v>
      </c>
      <c r="N12" s="20">
        <v>0</v>
      </c>
      <c r="O12" s="20">
        <v>0</v>
      </c>
      <c r="P12" s="20">
        <v>0</v>
      </c>
      <c r="Q12" s="20">
        <v>0</v>
      </c>
      <c r="R12" s="20">
        <v>0</v>
      </c>
      <c r="S12" s="20">
        <v>0</v>
      </c>
      <c r="T12" s="20">
        <v>1</v>
      </c>
      <c r="U12" s="20">
        <v>0</v>
      </c>
      <c r="V12" s="24">
        <v>0</v>
      </c>
      <c r="W12" s="24">
        <v>1</v>
      </c>
      <c r="X12" s="24">
        <v>0</v>
      </c>
      <c r="Y12" s="24">
        <v>0</v>
      </c>
      <c r="Z12" s="24">
        <v>0</v>
      </c>
      <c r="AA12" s="24">
        <v>0</v>
      </c>
      <c r="AB12" s="24">
        <v>0</v>
      </c>
      <c r="AC12" s="24">
        <v>0</v>
      </c>
      <c r="AD12" s="24">
        <v>1</v>
      </c>
      <c r="AE12" s="24">
        <v>0</v>
      </c>
      <c r="AF12" s="24">
        <v>1</v>
      </c>
      <c r="AG12" s="4" t="s">
        <v>489</v>
      </c>
      <c r="AH12" s="4" t="s">
        <v>96</v>
      </c>
    </row>
    <row r="13" spans="1:34" s="4" customFormat="1" x14ac:dyDescent="0.3">
      <c r="A13" s="64">
        <v>11</v>
      </c>
      <c r="B13" s="16">
        <v>0</v>
      </c>
      <c r="C13" s="16">
        <v>0</v>
      </c>
      <c r="D13" s="16">
        <v>0</v>
      </c>
      <c r="E13" s="16">
        <v>0</v>
      </c>
      <c r="F13" s="16">
        <v>0</v>
      </c>
      <c r="G13" s="16">
        <v>0</v>
      </c>
      <c r="H13" s="16">
        <v>0</v>
      </c>
      <c r="I13" s="16">
        <v>0</v>
      </c>
      <c r="J13" s="16">
        <v>0</v>
      </c>
      <c r="K13" s="16">
        <v>0</v>
      </c>
      <c r="L13" s="20">
        <v>0</v>
      </c>
      <c r="M13" s="20">
        <v>0</v>
      </c>
      <c r="N13" s="20">
        <v>1</v>
      </c>
      <c r="O13" s="20">
        <v>1</v>
      </c>
      <c r="P13" s="20">
        <v>0</v>
      </c>
      <c r="Q13" s="20">
        <v>0</v>
      </c>
      <c r="R13" s="20">
        <v>0</v>
      </c>
      <c r="S13" s="20">
        <v>0</v>
      </c>
      <c r="T13" s="20">
        <v>0</v>
      </c>
      <c r="U13" s="20">
        <v>0</v>
      </c>
      <c r="V13" s="24">
        <v>1</v>
      </c>
      <c r="W13" s="24">
        <v>0</v>
      </c>
      <c r="X13" s="24">
        <v>0</v>
      </c>
      <c r="Y13" s="24">
        <v>0</v>
      </c>
      <c r="Z13" s="24">
        <v>0</v>
      </c>
      <c r="AA13" s="24">
        <v>0</v>
      </c>
      <c r="AB13" s="24">
        <v>0</v>
      </c>
      <c r="AC13" s="24">
        <v>0</v>
      </c>
      <c r="AD13" s="24">
        <v>0</v>
      </c>
      <c r="AE13" s="24">
        <v>0</v>
      </c>
      <c r="AF13" s="24">
        <v>0</v>
      </c>
      <c r="AG13" s="4" t="s">
        <v>488</v>
      </c>
      <c r="AH13" s="4" t="s">
        <v>96</v>
      </c>
    </row>
    <row r="14" spans="1:34" s="4" customFormat="1" x14ac:dyDescent="0.3">
      <c r="A14" s="63">
        <v>12</v>
      </c>
      <c r="B14" s="16">
        <v>1</v>
      </c>
      <c r="C14" s="16">
        <v>1</v>
      </c>
      <c r="D14" s="16">
        <v>0</v>
      </c>
      <c r="E14" s="16">
        <v>0</v>
      </c>
      <c r="F14" s="16">
        <v>0</v>
      </c>
      <c r="G14" s="16">
        <v>0</v>
      </c>
      <c r="H14" s="16">
        <v>0</v>
      </c>
      <c r="I14" s="16">
        <v>0</v>
      </c>
      <c r="J14" s="16">
        <v>0</v>
      </c>
      <c r="K14" s="16">
        <v>0</v>
      </c>
      <c r="L14" s="20">
        <v>0</v>
      </c>
      <c r="M14" s="20">
        <v>0</v>
      </c>
      <c r="N14" s="20">
        <v>0</v>
      </c>
      <c r="O14" s="20">
        <v>1</v>
      </c>
      <c r="P14" s="20">
        <v>0</v>
      </c>
      <c r="Q14" s="20">
        <v>0</v>
      </c>
      <c r="R14" s="20">
        <v>0</v>
      </c>
      <c r="S14" s="20">
        <v>0</v>
      </c>
      <c r="T14" s="20">
        <v>0</v>
      </c>
      <c r="U14" s="20">
        <v>0</v>
      </c>
      <c r="V14" s="24">
        <v>0</v>
      </c>
      <c r="W14" s="24">
        <v>0</v>
      </c>
      <c r="X14" s="24">
        <v>0</v>
      </c>
      <c r="Y14" s="24">
        <v>0</v>
      </c>
      <c r="Z14" s="24">
        <v>1</v>
      </c>
      <c r="AA14" s="24">
        <v>0</v>
      </c>
      <c r="AB14" s="24">
        <v>0</v>
      </c>
      <c r="AC14" s="24">
        <v>0</v>
      </c>
      <c r="AD14" s="24">
        <v>0</v>
      </c>
      <c r="AE14" s="24">
        <v>0</v>
      </c>
      <c r="AF14" s="24">
        <v>0</v>
      </c>
    </row>
    <row r="15" spans="1:34" s="4" customFormat="1" x14ac:dyDescent="0.3">
      <c r="A15" s="63">
        <v>13</v>
      </c>
      <c r="B15" s="16">
        <v>0</v>
      </c>
      <c r="C15" s="16">
        <v>0</v>
      </c>
      <c r="D15" s="16">
        <v>1</v>
      </c>
      <c r="E15" s="16">
        <v>0</v>
      </c>
      <c r="F15" s="16">
        <v>0</v>
      </c>
      <c r="G15" s="16">
        <v>1</v>
      </c>
      <c r="H15" s="16">
        <v>0</v>
      </c>
      <c r="I15" s="16">
        <v>0</v>
      </c>
      <c r="J15" s="16">
        <v>0</v>
      </c>
      <c r="K15" s="16">
        <v>0</v>
      </c>
      <c r="L15" s="20">
        <v>0</v>
      </c>
      <c r="M15" s="20">
        <v>0</v>
      </c>
      <c r="N15" s="20">
        <v>0</v>
      </c>
      <c r="O15" s="20">
        <v>0</v>
      </c>
      <c r="P15" s="20">
        <v>0</v>
      </c>
      <c r="Q15" s="20">
        <v>0</v>
      </c>
      <c r="R15" s="20">
        <v>0</v>
      </c>
      <c r="S15" s="20">
        <v>0</v>
      </c>
      <c r="T15" s="20">
        <v>1</v>
      </c>
      <c r="U15" s="20">
        <v>0</v>
      </c>
      <c r="V15" s="24">
        <v>0</v>
      </c>
      <c r="W15" s="24">
        <v>0</v>
      </c>
      <c r="X15" s="24">
        <v>0</v>
      </c>
      <c r="Y15" s="24">
        <v>0</v>
      </c>
      <c r="Z15" s="24">
        <v>0</v>
      </c>
      <c r="AA15" s="24">
        <v>0</v>
      </c>
      <c r="AB15" s="24">
        <v>1</v>
      </c>
      <c r="AC15" s="24">
        <v>0</v>
      </c>
      <c r="AD15" s="24">
        <v>0</v>
      </c>
      <c r="AE15" s="24">
        <v>0</v>
      </c>
      <c r="AF15" s="24">
        <v>0</v>
      </c>
      <c r="AG15" s="4" t="s">
        <v>288</v>
      </c>
      <c r="AH15" s="4" t="s">
        <v>96</v>
      </c>
    </row>
    <row r="16" spans="1:34" s="4" customFormat="1" x14ac:dyDescent="0.3">
      <c r="A16" s="63">
        <v>14</v>
      </c>
      <c r="B16" s="16">
        <v>1</v>
      </c>
      <c r="C16" s="16">
        <v>0</v>
      </c>
      <c r="D16" s="16">
        <v>0</v>
      </c>
      <c r="E16" s="16">
        <v>0</v>
      </c>
      <c r="F16" s="16">
        <v>0</v>
      </c>
      <c r="G16" s="16">
        <v>0</v>
      </c>
      <c r="H16" s="16">
        <v>0</v>
      </c>
      <c r="I16" s="16">
        <v>0</v>
      </c>
      <c r="J16" s="16">
        <v>0</v>
      </c>
      <c r="K16" s="16">
        <v>0</v>
      </c>
      <c r="L16" s="20">
        <v>0</v>
      </c>
      <c r="M16" s="20">
        <v>0</v>
      </c>
      <c r="N16" s="20">
        <v>1</v>
      </c>
      <c r="O16" s="20">
        <v>1</v>
      </c>
      <c r="P16" s="20">
        <v>0</v>
      </c>
      <c r="Q16" s="20">
        <v>0</v>
      </c>
      <c r="R16" s="20">
        <v>0</v>
      </c>
      <c r="S16" s="20">
        <v>0</v>
      </c>
      <c r="T16" s="20">
        <v>0</v>
      </c>
      <c r="U16" s="20">
        <v>0</v>
      </c>
      <c r="V16" s="24">
        <v>0</v>
      </c>
      <c r="W16" s="24">
        <v>0</v>
      </c>
      <c r="X16" s="24">
        <v>0</v>
      </c>
      <c r="Y16" s="24">
        <v>0</v>
      </c>
      <c r="Z16" s="24">
        <v>0</v>
      </c>
      <c r="AA16" s="24">
        <v>0</v>
      </c>
      <c r="AB16" s="24">
        <v>0</v>
      </c>
      <c r="AC16" s="24">
        <v>0</v>
      </c>
      <c r="AD16" s="24">
        <v>0</v>
      </c>
      <c r="AE16" s="24">
        <v>1</v>
      </c>
      <c r="AF16" s="24">
        <v>0</v>
      </c>
      <c r="AG16" s="58" t="s">
        <v>294</v>
      </c>
      <c r="AH16" s="58" t="s">
        <v>96</v>
      </c>
    </row>
    <row r="17" spans="1:34" s="4" customFormat="1" x14ac:dyDescent="0.3">
      <c r="A17" s="63">
        <v>15</v>
      </c>
      <c r="B17" s="16">
        <v>1</v>
      </c>
      <c r="C17" s="16">
        <v>1</v>
      </c>
      <c r="D17" s="16">
        <v>0</v>
      </c>
      <c r="E17" s="16">
        <v>0</v>
      </c>
      <c r="F17" s="16">
        <v>0</v>
      </c>
      <c r="G17" s="16">
        <v>0</v>
      </c>
      <c r="H17" s="16">
        <v>0</v>
      </c>
      <c r="I17" s="16">
        <v>0</v>
      </c>
      <c r="J17" s="16">
        <v>0</v>
      </c>
      <c r="K17" s="16">
        <v>0</v>
      </c>
      <c r="L17" s="20">
        <v>0</v>
      </c>
      <c r="M17" s="20">
        <v>0</v>
      </c>
      <c r="N17" s="20">
        <v>1</v>
      </c>
      <c r="O17" s="20">
        <v>0</v>
      </c>
      <c r="P17" s="20">
        <v>0</v>
      </c>
      <c r="Q17" s="20">
        <v>0</v>
      </c>
      <c r="R17" s="20">
        <v>0</v>
      </c>
      <c r="S17" s="20">
        <v>0</v>
      </c>
      <c r="T17" s="20">
        <v>0</v>
      </c>
      <c r="U17" s="20">
        <v>0</v>
      </c>
      <c r="V17" s="24">
        <v>0</v>
      </c>
      <c r="W17" s="24">
        <v>0</v>
      </c>
      <c r="X17" s="24">
        <v>0</v>
      </c>
      <c r="Y17" s="24">
        <v>0</v>
      </c>
      <c r="Z17" s="24">
        <v>1</v>
      </c>
      <c r="AA17" s="24">
        <v>1</v>
      </c>
      <c r="AB17" s="24">
        <v>0</v>
      </c>
      <c r="AC17" s="24">
        <v>0</v>
      </c>
      <c r="AD17" s="24">
        <v>0</v>
      </c>
      <c r="AE17" s="24">
        <v>0</v>
      </c>
      <c r="AF17" s="24">
        <v>0</v>
      </c>
      <c r="AG17" s="58" t="s">
        <v>307</v>
      </c>
      <c r="AH17" s="58" t="s">
        <v>96</v>
      </c>
    </row>
    <row r="18" spans="1:34" s="4" customFormat="1" x14ac:dyDescent="0.3">
      <c r="A18" s="63">
        <v>16</v>
      </c>
      <c r="B18" s="16">
        <v>1</v>
      </c>
      <c r="C18" s="16">
        <v>0</v>
      </c>
      <c r="D18" s="16">
        <v>0</v>
      </c>
      <c r="E18" s="16">
        <v>0</v>
      </c>
      <c r="F18" s="16">
        <v>0</v>
      </c>
      <c r="G18" s="16">
        <v>1</v>
      </c>
      <c r="H18" s="16">
        <v>0</v>
      </c>
      <c r="I18" s="16">
        <v>0</v>
      </c>
      <c r="J18" s="16">
        <v>0</v>
      </c>
      <c r="K18" s="16">
        <v>0</v>
      </c>
      <c r="L18" s="20">
        <v>1</v>
      </c>
      <c r="M18" s="20">
        <v>0</v>
      </c>
      <c r="N18" s="20">
        <v>0</v>
      </c>
      <c r="O18" s="20">
        <v>0</v>
      </c>
      <c r="P18" s="20">
        <v>0</v>
      </c>
      <c r="Q18" s="20">
        <v>0</v>
      </c>
      <c r="R18" s="20">
        <v>0</v>
      </c>
      <c r="S18" s="20">
        <v>0</v>
      </c>
      <c r="T18" s="20">
        <v>1</v>
      </c>
      <c r="U18" s="20">
        <v>0</v>
      </c>
      <c r="V18" s="24">
        <v>0</v>
      </c>
      <c r="W18" s="24">
        <v>0</v>
      </c>
      <c r="X18" s="24">
        <v>0</v>
      </c>
      <c r="Y18" s="24">
        <v>0</v>
      </c>
      <c r="Z18" s="24">
        <v>0</v>
      </c>
      <c r="AA18" s="24">
        <v>0</v>
      </c>
      <c r="AB18" s="24">
        <v>0</v>
      </c>
      <c r="AC18" s="24">
        <v>0</v>
      </c>
      <c r="AD18" s="24">
        <v>0</v>
      </c>
      <c r="AE18" s="24">
        <v>0</v>
      </c>
      <c r="AF18" s="24">
        <v>1</v>
      </c>
      <c r="AG18" s="58">
        <v>0</v>
      </c>
    </row>
    <row r="19" spans="1:34" s="77" customFormat="1" x14ac:dyDescent="0.3">
      <c r="A19" s="78">
        <v>17</v>
      </c>
      <c r="B19" s="77">
        <v>0</v>
      </c>
      <c r="C19" s="77">
        <v>0</v>
      </c>
      <c r="D19" s="77">
        <v>0</v>
      </c>
      <c r="E19" s="77">
        <v>0</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row>
    <row r="20" spans="1:34" s="4" customFormat="1" x14ac:dyDescent="0.3">
      <c r="A20" s="63">
        <v>18</v>
      </c>
      <c r="B20" s="16">
        <v>1</v>
      </c>
      <c r="C20" s="16">
        <v>0</v>
      </c>
      <c r="D20" s="16">
        <v>0</v>
      </c>
      <c r="E20" s="16">
        <v>0</v>
      </c>
      <c r="F20" s="16">
        <v>0</v>
      </c>
      <c r="G20" s="16">
        <v>0</v>
      </c>
      <c r="H20" s="16">
        <v>0</v>
      </c>
      <c r="I20" s="16">
        <v>0</v>
      </c>
      <c r="J20" s="16">
        <v>0</v>
      </c>
      <c r="K20" s="16">
        <v>0</v>
      </c>
      <c r="L20" s="20">
        <v>0</v>
      </c>
      <c r="M20" s="20">
        <v>1</v>
      </c>
      <c r="N20" s="20">
        <v>0</v>
      </c>
      <c r="O20" s="20">
        <v>1</v>
      </c>
      <c r="P20" s="20">
        <v>0</v>
      </c>
      <c r="Q20" s="20">
        <v>0</v>
      </c>
      <c r="R20" s="20">
        <v>0</v>
      </c>
      <c r="S20" s="20">
        <v>0</v>
      </c>
      <c r="T20" s="20">
        <v>0</v>
      </c>
      <c r="U20" s="20">
        <v>0</v>
      </c>
      <c r="V20" s="24">
        <v>0</v>
      </c>
      <c r="W20" s="24">
        <v>1</v>
      </c>
      <c r="X20" s="24">
        <v>0</v>
      </c>
      <c r="Y20" s="24">
        <v>0</v>
      </c>
      <c r="Z20" s="24">
        <v>0</v>
      </c>
      <c r="AA20" s="24">
        <v>0</v>
      </c>
      <c r="AB20" s="24">
        <v>0</v>
      </c>
      <c r="AC20" s="24">
        <v>0</v>
      </c>
      <c r="AD20" s="24">
        <v>0</v>
      </c>
      <c r="AE20" s="24">
        <v>0</v>
      </c>
      <c r="AF20" s="24">
        <v>0</v>
      </c>
      <c r="AG20" s="24">
        <v>0</v>
      </c>
    </row>
    <row r="21" spans="1:34" s="77" customFormat="1" x14ac:dyDescent="0.3">
      <c r="A21" s="78">
        <v>19</v>
      </c>
    </row>
    <row r="22" spans="1:34" s="4" customFormat="1" x14ac:dyDescent="0.3">
      <c r="A22" s="63">
        <v>20</v>
      </c>
      <c r="B22" s="16">
        <v>1</v>
      </c>
      <c r="C22" s="16">
        <v>0</v>
      </c>
      <c r="D22" s="16">
        <v>0</v>
      </c>
      <c r="E22" s="16">
        <v>0</v>
      </c>
      <c r="F22" s="16">
        <v>1</v>
      </c>
      <c r="G22" s="16">
        <v>0</v>
      </c>
      <c r="H22" s="16">
        <v>0</v>
      </c>
      <c r="I22" s="16">
        <v>0</v>
      </c>
      <c r="J22" s="16">
        <v>0</v>
      </c>
      <c r="K22" s="16">
        <v>0</v>
      </c>
      <c r="L22" s="20">
        <v>0</v>
      </c>
      <c r="M22" s="20">
        <v>0</v>
      </c>
      <c r="N22" s="20">
        <v>0</v>
      </c>
      <c r="O22" s="20">
        <v>0</v>
      </c>
      <c r="P22" s="20">
        <v>0</v>
      </c>
      <c r="Q22" s="20">
        <v>0</v>
      </c>
      <c r="R22" s="20">
        <v>0</v>
      </c>
      <c r="S22" s="20">
        <v>0</v>
      </c>
      <c r="T22" s="20">
        <v>0</v>
      </c>
      <c r="U22" s="20">
        <v>0</v>
      </c>
      <c r="V22" s="24">
        <v>0</v>
      </c>
      <c r="W22" s="24">
        <v>1</v>
      </c>
      <c r="X22" s="24">
        <v>0</v>
      </c>
      <c r="Y22" s="24">
        <v>0</v>
      </c>
      <c r="Z22" s="24">
        <v>0</v>
      </c>
      <c r="AA22" s="24">
        <v>0</v>
      </c>
      <c r="AB22" s="24">
        <v>0</v>
      </c>
      <c r="AC22" s="24">
        <v>0</v>
      </c>
      <c r="AD22" s="24">
        <v>0</v>
      </c>
      <c r="AE22" s="24">
        <v>0</v>
      </c>
      <c r="AF22" s="24">
        <v>1</v>
      </c>
    </row>
    <row r="23" spans="1:34" s="77" customFormat="1" x14ac:dyDescent="0.3">
      <c r="A23" s="78">
        <v>21</v>
      </c>
    </row>
    <row r="24" spans="1:34" s="4" customFormat="1" x14ac:dyDescent="0.3">
      <c r="A24" s="63">
        <v>22</v>
      </c>
      <c r="B24" s="16">
        <v>1</v>
      </c>
      <c r="C24" s="16">
        <v>1</v>
      </c>
      <c r="D24" s="16">
        <v>0</v>
      </c>
      <c r="E24" s="16">
        <v>0</v>
      </c>
      <c r="F24" s="16">
        <v>0</v>
      </c>
      <c r="G24" s="16">
        <v>0</v>
      </c>
      <c r="H24" s="16">
        <v>0</v>
      </c>
      <c r="I24" s="16">
        <v>0</v>
      </c>
      <c r="J24" s="16">
        <v>0</v>
      </c>
      <c r="K24" s="16">
        <v>0</v>
      </c>
      <c r="L24" s="20">
        <v>0</v>
      </c>
      <c r="M24" s="20">
        <v>0</v>
      </c>
      <c r="N24" s="20">
        <v>0</v>
      </c>
      <c r="O24" s="20">
        <v>0</v>
      </c>
      <c r="P24" s="20">
        <v>0</v>
      </c>
      <c r="Q24" s="20">
        <v>0</v>
      </c>
      <c r="R24" s="20">
        <v>0</v>
      </c>
      <c r="S24" s="20">
        <v>0</v>
      </c>
      <c r="T24" s="20">
        <v>1</v>
      </c>
      <c r="U24" s="20">
        <v>0</v>
      </c>
      <c r="V24" s="24">
        <v>0</v>
      </c>
      <c r="W24" s="24">
        <v>0</v>
      </c>
      <c r="X24" s="24">
        <v>0</v>
      </c>
      <c r="Y24" s="24">
        <v>0</v>
      </c>
      <c r="Z24" s="24">
        <v>1</v>
      </c>
      <c r="AA24" s="24">
        <v>0</v>
      </c>
      <c r="AB24" s="24">
        <v>0</v>
      </c>
      <c r="AC24" s="24">
        <v>0</v>
      </c>
      <c r="AD24" s="24">
        <v>0</v>
      </c>
      <c r="AE24" s="24">
        <v>0</v>
      </c>
      <c r="AF24" s="24">
        <v>0</v>
      </c>
    </row>
    <row r="25" spans="1:34" s="4" customFormat="1" x14ac:dyDescent="0.3">
      <c r="A25" s="63">
        <v>23</v>
      </c>
      <c r="B25" s="16">
        <v>1</v>
      </c>
      <c r="C25" s="16">
        <v>0</v>
      </c>
      <c r="D25" s="16">
        <v>0</v>
      </c>
      <c r="E25" s="16">
        <v>0</v>
      </c>
      <c r="F25" s="16">
        <v>0</v>
      </c>
      <c r="G25" s="16">
        <v>1</v>
      </c>
      <c r="H25" s="16">
        <v>0</v>
      </c>
      <c r="I25" s="16">
        <v>0</v>
      </c>
      <c r="J25" s="16">
        <v>0</v>
      </c>
      <c r="K25" s="16">
        <v>0</v>
      </c>
      <c r="L25" s="20">
        <v>0</v>
      </c>
      <c r="M25" s="20">
        <v>1</v>
      </c>
      <c r="N25" s="20">
        <v>0</v>
      </c>
      <c r="O25" s="20">
        <v>0</v>
      </c>
      <c r="P25" s="20">
        <v>0</v>
      </c>
      <c r="Q25" s="20">
        <v>0</v>
      </c>
      <c r="R25" s="20">
        <v>0</v>
      </c>
      <c r="S25" s="20">
        <v>0</v>
      </c>
      <c r="T25" s="20">
        <v>0</v>
      </c>
      <c r="U25" s="20">
        <v>0</v>
      </c>
      <c r="V25" s="24">
        <v>0</v>
      </c>
      <c r="W25" s="24">
        <v>0</v>
      </c>
      <c r="X25" s="24">
        <v>0</v>
      </c>
      <c r="Y25" s="24">
        <v>0</v>
      </c>
      <c r="Z25" s="24">
        <v>1</v>
      </c>
      <c r="AA25" s="24">
        <v>0</v>
      </c>
      <c r="AB25" s="24">
        <v>0</v>
      </c>
      <c r="AC25" s="24">
        <v>0</v>
      </c>
      <c r="AD25" s="24">
        <v>0</v>
      </c>
      <c r="AE25" s="24">
        <v>0</v>
      </c>
      <c r="AF25" s="24">
        <v>0</v>
      </c>
    </row>
    <row r="26" spans="1:34" s="77" customFormat="1" x14ac:dyDescent="0.3">
      <c r="A26" s="78">
        <v>24</v>
      </c>
    </row>
    <row r="27" spans="1:34" s="4" customFormat="1" x14ac:dyDescent="0.3">
      <c r="A27" s="63">
        <v>25</v>
      </c>
      <c r="B27" s="16">
        <v>0</v>
      </c>
      <c r="C27" s="16">
        <v>0</v>
      </c>
      <c r="D27" s="16">
        <v>0</v>
      </c>
      <c r="E27" s="16">
        <v>0</v>
      </c>
      <c r="F27" s="16">
        <v>0</v>
      </c>
      <c r="G27" s="16">
        <v>0</v>
      </c>
      <c r="H27" s="16">
        <v>1</v>
      </c>
      <c r="I27" s="16">
        <v>0</v>
      </c>
      <c r="J27" s="16">
        <v>0</v>
      </c>
      <c r="K27" s="16">
        <v>0</v>
      </c>
      <c r="L27" s="20">
        <v>0</v>
      </c>
      <c r="M27" s="20">
        <v>0</v>
      </c>
      <c r="N27" s="20">
        <v>1</v>
      </c>
      <c r="O27" s="20">
        <v>0</v>
      </c>
      <c r="P27" s="20">
        <v>0</v>
      </c>
      <c r="Q27" s="20">
        <v>0</v>
      </c>
      <c r="R27" s="20">
        <v>0</v>
      </c>
      <c r="S27" s="20">
        <v>0</v>
      </c>
      <c r="T27" s="20">
        <v>0</v>
      </c>
      <c r="U27" s="20">
        <v>0</v>
      </c>
      <c r="V27" s="24">
        <v>0</v>
      </c>
      <c r="W27" s="24">
        <v>0</v>
      </c>
      <c r="X27" s="24">
        <v>0</v>
      </c>
      <c r="Y27" s="24">
        <v>0</v>
      </c>
      <c r="Z27" s="24">
        <v>0</v>
      </c>
      <c r="AA27" s="24">
        <v>0</v>
      </c>
      <c r="AB27" s="24">
        <v>0</v>
      </c>
      <c r="AC27" s="24">
        <v>0</v>
      </c>
      <c r="AD27" s="24">
        <v>0</v>
      </c>
      <c r="AE27" s="24">
        <v>0</v>
      </c>
      <c r="AF27" s="24">
        <v>0</v>
      </c>
      <c r="AG27" s="4" t="s">
        <v>389</v>
      </c>
      <c r="AH27" s="4" t="s">
        <v>96</v>
      </c>
    </row>
    <row r="28" spans="1:34" s="77" customFormat="1" x14ac:dyDescent="0.3">
      <c r="A28" s="78">
        <v>26</v>
      </c>
    </row>
    <row r="29" spans="1:34" s="77" customFormat="1" x14ac:dyDescent="0.3">
      <c r="A29" s="78">
        <v>27</v>
      </c>
    </row>
    <row r="30" spans="1:34" s="4" customFormat="1" x14ac:dyDescent="0.3">
      <c r="A30" s="63">
        <v>28</v>
      </c>
      <c r="B30" s="16">
        <v>1</v>
      </c>
      <c r="C30" s="16">
        <v>0</v>
      </c>
      <c r="D30" s="16">
        <v>1</v>
      </c>
      <c r="E30" s="16">
        <v>0</v>
      </c>
      <c r="F30" s="16">
        <v>0</v>
      </c>
      <c r="G30" s="16">
        <v>0</v>
      </c>
      <c r="H30" s="16">
        <v>0</v>
      </c>
      <c r="I30" s="16">
        <v>0</v>
      </c>
      <c r="J30" s="16">
        <v>0</v>
      </c>
      <c r="K30" s="16">
        <v>0</v>
      </c>
      <c r="L30" s="20">
        <v>0</v>
      </c>
      <c r="M30" s="20">
        <v>1</v>
      </c>
      <c r="N30" s="20">
        <v>0</v>
      </c>
      <c r="O30" s="20">
        <v>0</v>
      </c>
      <c r="P30" s="20">
        <v>0</v>
      </c>
      <c r="Q30" s="20">
        <v>0</v>
      </c>
      <c r="R30" s="20">
        <v>0</v>
      </c>
      <c r="S30" s="20">
        <v>1</v>
      </c>
      <c r="T30" s="20">
        <v>0</v>
      </c>
      <c r="U30" s="20">
        <v>0</v>
      </c>
      <c r="V30" s="24">
        <v>0</v>
      </c>
      <c r="W30" s="24">
        <v>0</v>
      </c>
      <c r="X30" s="24">
        <v>0</v>
      </c>
      <c r="Y30" s="24">
        <v>0</v>
      </c>
      <c r="Z30" s="24">
        <v>0</v>
      </c>
      <c r="AA30" s="24">
        <v>0</v>
      </c>
      <c r="AB30" s="24">
        <v>0</v>
      </c>
      <c r="AC30" s="24">
        <v>0</v>
      </c>
      <c r="AD30" s="24">
        <v>0</v>
      </c>
      <c r="AE30" s="24">
        <v>0</v>
      </c>
      <c r="AF30" s="24">
        <v>0</v>
      </c>
    </row>
    <row r="31" spans="1:34" s="77" customFormat="1" x14ac:dyDescent="0.3">
      <c r="A31" s="78">
        <v>29</v>
      </c>
    </row>
    <row r="32" spans="1:34" s="77" customFormat="1" x14ac:dyDescent="0.3">
      <c r="A32" s="78">
        <v>30</v>
      </c>
    </row>
    <row r="33" spans="1:32" s="4" customFormat="1" x14ac:dyDescent="0.3">
      <c r="A33" s="63">
        <v>31</v>
      </c>
      <c r="B33" s="16"/>
      <c r="C33" s="16"/>
      <c r="D33" s="16"/>
      <c r="E33" s="16"/>
      <c r="F33" s="16"/>
      <c r="G33" s="16"/>
      <c r="H33" s="16"/>
      <c r="I33" s="16"/>
      <c r="J33" s="16"/>
      <c r="K33" s="16"/>
      <c r="L33" s="20"/>
      <c r="M33" s="20"/>
      <c r="N33" s="20"/>
      <c r="O33" s="20"/>
      <c r="P33" s="20"/>
      <c r="Q33" s="20"/>
      <c r="R33" s="20"/>
      <c r="S33" s="20"/>
      <c r="T33" s="20"/>
      <c r="U33" s="20"/>
      <c r="V33" s="24"/>
      <c r="W33" s="24"/>
      <c r="X33" s="24"/>
      <c r="Y33" s="24"/>
      <c r="Z33" s="24"/>
      <c r="AA33" s="24"/>
      <c r="AB33" s="24"/>
      <c r="AC33" s="24"/>
      <c r="AD33" s="24"/>
      <c r="AE33" s="24"/>
      <c r="AF33" s="24"/>
    </row>
    <row r="34" spans="1:32" s="77" customFormat="1" x14ac:dyDescent="0.3">
      <c r="A34" s="78">
        <v>32</v>
      </c>
    </row>
    <row r="35" spans="1:32" s="77" customFormat="1" x14ac:dyDescent="0.3">
      <c r="A35" s="78">
        <v>33</v>
      </c>
    </row>
    <row r="36" spans="1:32" s="4" customFormat="1" x14ac:dyDescent="0.3">
      <c r="A36" s="63">
        <v>34</v>
      </c>
      <c r="B36" s="16">
        <v>1</v>
      </c>
      <c r="C36" s="16">
        <v>1</v>
      </c>
      <c r="D36" s="16">
        <v>0</v>
      </c>
      <c r="E36" s="16">
        <v>0</v>
      </c>
      <c r="F36" s="16">
        <v>0</v>
      </c>
      <c r="G36" s="16">
        <v>0</v>
      </c>
      <c r="H36" s="16">
        <v>0</v>
      </c>
      <c r="I36" s="16">
        <v>0</v>
      </c>
      <c r="J36" s="16">
        <v>0</v>
      </c>
      <c r="K36" s="16">
        <v>0</v>
      </c>
      <c r="L36" s="20">
        <v>0</v>
      </c>
      <c r="M36" s="20">
        <v>0</v>
      </c>
      <c r="N36" s="20">
        <v>0</v>
      </c>
      <c r="O36" s="20">
        <v>0</v>
      </c>
      <c r="P36" s="20">
        <v>1</v>
      </c>
      <c r="Q36" s="20">
        <v>0</v>
      </c>
      <c r="R36" s="20">
        <v>0</v>
      </c>
      <c r="S36" s="20">
        <v>0</v>
      </c>
      <c r="T36" s="20">
        <v>1</v>
      </c>
      <c r="U36" s="20">
        <v>0</v>
      </c>
      <c r="V36" s="24">
        <v>0</v>
      </c>
      <c r="W36" s="24">
        <v>0</v>
      </c>
      <c r="X36" s="24">
        <v>0</v>
      </c>
      <c r="Y36" s="24">
        <v>0</v>
      </c>
      <c r="Z36" s="24">
        <v>0</v>
      </c>
      <c r="AA36" s="24">
        <v>1</v>
      </c>
      <c r="AB36" s="24">
        <v>0</v>
      </c>
      <c r="AC36" s="24">
        <v>0</v>
      </c>
      <c r="AD36" s="24">
        <v>0</v>
      </c>
      <c r="AE36" s="24">
        <v>0</v>
      </c>
      <c r="AF36" s="24">
        <v>0</v>
      </c>
    </row>
  </sheetData>
  <mergeCells count="3">
    <mergeCell ref="B1:K1"/>
    <mergeCell ref="L1:U1"/>
    <mergeCell ref="V1:A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90" zoomScaleNormal="90" workbookViewId="0">
      <selection activeCell="D3" sqref="D3"/>
    </sheetView>
  </sheetViews>
  <sheetFormatPr baseColWidth="10" defaultRowHeight="14.4" x14ac:dyDescent="0.3"/>
  <cols>
    <col min="1" max="1" width="23.88671875" style="2" customWidth="1"/>
    <col min="2" max="2" width="11.5546875" style="81"/>
    <col min="3" max="3" width="23.5546875" customWidth="1"/>
    <col min="4" max="4" width="16.109375" customWidth="1"/>
    <col min="5" max="5" width="4.6640625" customWidth="1"/>
    <col min="6" max="6" width="20.33203125" customWidth="1"/>
    <col min="7" max="7" width="17.5546875" customWidth="1"/>
    <col min="8" max="8" width="23.5546875" customWidth="1"/>
    <col min="9" max="9" width="14.44140625" customWidth="1"/>
    <col min="10" max="10" width="5.77734375" customWidth="1"/>
    <col min="11" max="11" width="23.33203125" customWidth="1"/>
    <col min="12" max="12" width="15.33203125" customWidth="1"/>
    <col min="13" max="13" width="24.88671875" customWidth="1"/>
    <col min="14" max="14" width="12.44140625" customWidth="1"/>
  </cols>
  <sheetData>
    <row r="1" spans="1:14" ht="15.6" x14ac:dyDescent="0.3">
      <c r="A1" s="120" t="s">
        <v>394</v>
      </c>
      <c r="B1" s="121"/>
      <c r="C1" s="120" t="s">
        <v>395</v>
      </c>
      <c r="D1" s="121"/>
      <c r="F1" s="122" t="s">
        <v>402</v>
      </c>
      <c r="G1" s="123"/>
      <c r="H1" s="122" t="s">
        <v>403</v>
      </c>
      <c r="I1" s="123"/>
      <c r="K1" s="118" t="s">
        <v>404</v>
      </c>
      <c r="L1" s="119"/>
      <c r="M1" s="118" t="s">
        <v>405</v>
      </c>
      <c r="N1" s="119"/>
    </row>
    <row r="2" spans="1:14" x14ac:dyDescent="0.3">
      <c r="A2" s="82" t="s">
        <v>390</v>
      </c>
      <c r="B2" s="83"/>
      <c r="C2" s="82" t="s">
        <v>390</v>
      </c>
      <c r="D2" s="83"/>
      <c r="F2" s="82" t="s">
        <v>390</v>
      </c>
      <c r="G2" s="83"/>
      <c r="H2" s="82" t="s">
        <v>390</v>
      </c>
      <c r="I2" s="83"/>
      <c r="K2" s="82" t="s">
        <v>390</v>
      </c>
      <c r="L2" s="83"/>
      <c r="M2" s="82" t="s">
        <v>390</v>
      </c>
      <c r="N2" s="83"/>
    </row>
    <row r="3" spans="1:14" x14ac:dyDescent="0.3">
      <c r="A3" s="82" t="s">
        <v>391</v>
      </c>
      <c r="B3" s="83">
        <f>SUMIF('Connaissance approches'!B3:B150,1)</f>
        <v>17</v>
      </c>
      <c r="C3" s="82" t="s">
        <v>396</v>
      </c>
      <c r="D3" s="83">
        <f>SUMIF('Utilisation approche'!B3:B150,1)</f>
        <v>8</v>
      </c>
      <c r="F3" s="82" t="s">
        <v>391</v>
      </c>
      <c r="G3" s="83">
        <f>SUMIF('Connaissance approches'!C3:C150,1)</f>
        <v>9</v>
      </c>
      <c r="H3" s="82" t="s">
        <v>396</v>
      </c>
      <c r="I3" s="83">
        <f>SUMIF('Utilisation approche'!C3:C150,1)</f>
        <v>4</v>
      </c>
      <c r="K3" s="82" t="s">
        <v>391</v>
      </c>
      <c r="L3" s="83">
        <f>SUMIF('Connaissance approches'!D3:D150,1)</f>
        <v>12</v>
      </c>
      <c r="M3" s="82" t="s">
        <v>396</v>
      </c>
      <c r="N3" s="83">
        <f>SUMIF('Utilisation approche'!D3:D150,1)</f>
        <v>2</v>
      </c>
    </row>
    <row r="4" spans="1:14" x14ac:dyDescent="0.3">
      <c r="A4" s="82" t="s">
        <v>392</v>
      </c>
      <c r="B4" s="83">
        <f>SUMIF('Connaissance approches'!B3:B150,2)/2</f>
        <v>6</v>
      </c>
      <c r="C4" s="82" t="s">
        <v>397</v>
      </c>
      <c r="D4" s="83">
        <f>SUMIF('Utilisation approche'!B3:B150,2)/2</f>
        <v>5</v>
      </c>
      <c r="F4" s="82" t="s">
        <v>392</v>
      </c>
      <c r="G4" s="83">
        <f>SUMIF('Connaissance approches'!C3:C150,2)/2</f>
        <v>12</v>
      </c>
      <c r="H4" s="82" t="s">
        <v>397</v>
      </c>
      <c r="I4" s="83">
        <f>SUMIF('Utilisation approche'!C3:C150,2)/2</f>
        <v>3</v>
      </c>
      <c r="K4" s="82" t="s">
        <v>392</v>
      </c>
      <c r="L4" s="83">
        <f>SUMIF('Connaissance approches'!D3:D150,2)/2</f>
        <v>7</v>
      </c>
      <c r="M4" s="82" t="s">
        <v>397</v>
      </c>
      <c r="N4" s="83">
        <f>SUMIF('Utilisation approche'!D3:D150,2)/2</f>
        <v>2</v>
      </c>
    </row>
    <row r="5" spans="1:14" x14ac:dyDescent="0.3">
      <c r="A5" s="82" t="s">
        <v>393</v>
      </c>
      <c r="B5" s="83">
        <f>SUMIF('Connaissance approches'!B3:B150,3)/3</f>
        <v>1</v>
      </c>
      <c r="C5" s="82" t="s">
        <v>401</v>
      </c>
      <c r="D5" s="83">
        <f>SUMIF('Utilisation approche'!B3:B150,3)/3</f>
        <v>5</v>
      </c>
      <c r="F5" s="82" t="s">
        <v>393</v>
      </c>
      <c r="G5" s="83">
        <f>SUMIF('Connaissance approches'!C3:C150,3)/3</f>
        <v>3</v>
      </c>
      <c r="H5" s="82" t="s">
        <v>401</v>
      </c>
      <c r="I5" s="83">
        <f>SUMIF('Utilisation approche'!C3:C150,3)/3</f>
        <v>1</v>
      </c>
      <c r="K5" s="82" t="s">
        <v>393</v>
      </c>
      <c r="L5" s="83">
        <f>SUMIF('Connaissance approches'!D3:D150,3)/3</f>
        <v>5</v>
      </c>
      <c r="M5" s="82" t="s">
        <v>401</v>
      </c>
      <c r="N5" s="83">
        <f>SUMIF('Utilisation approche'!D3:D150,3)/3</f>
        <v>4</v>
      </c>
    </row>
    <row r="6" spans="1:14" x14ac:dyDescent="0.3">
      <c r="A6" s="82" t="s">
        <v>412</v>
      </c>
      <c r="B6" s="83">
        <f>B3+B4+B5</f>
        <v>24</v>
      </c>
      <c r="C6" s="82" t="s">
        <v>400</v>
      </c>
      <c r="D6" s="83">
        <f>SUMIF('Utilisation approche'!B3:B150,4)/4</f>
        <v>5</v>
      </c>
      <c r="F6" s="82" t="s">
        <v>412</v>
      </c>
      <c r="G6" s="83">
        <f>G3+G4+G5</f>
        <v>24</v>
      </c>
      <c r="H6" s="82" t="s">
        <v>400</v>
      </c>
      <c r="I6" s="83">
        <f>SUMIF('Utilisation approche'!C3:C150,4)/4</f>
        <v>15</v>
      </c>
      <c r="K6" s="82" t="s">
        <v>412</v>
      </c>
      <c r="L6" s="83">
        <f>L3+L4+L5</f>
        <v>24</v>
      </c>
      <c r="M6" s="82" t="s">
        <v>400</v>
      </c>
      <c r="N6" s="83">
        <f>SUMIF('Utilisation approche'!D3:D150,4)/4</f>
        <v>15</v>
      </c>
    </row>
    <row r="7" spans="1:14" x14ac:dyDescent="0.3">
      <c r="A7" s="82" t="s">
        <v>399</v>
      </c>
      <c r="B7" s="83">
        <f>SUM(B3,B4)</f>
        <v>23</v>
      </c>
      <c r="C7" s="82" t="s">
        <v>412</v>
      </c>
      <c r="D7" s="83">
        <f>D3+D4+D5+D6</f>
        <v>23</v>
      </c>
      <c r="F7" s="82" t="s">
        <v>399</v>
      </c>
      <c r="G7" s="83">
        <f>SUM(G3,G4)</f>
        <v>21</v>
      </c>
      <c r="H7" s="82" t="s">
        <v>412</v>
      </c>
      <c r="I7" s="83">
        <f>I3+I4+I5+I6</f>
        <v>23</v>
      </c>
      <c r="K7" s="82" t="s">
        <v>399</v>
      </c>
      <c r="L7" s="83">
        <f>SUM(L3,L4)</f>
        <v>19</v>
      </c>
      <c r="M7" s="82" t="s">
        <v>412</v>
      </c>
      <c r="N7" s="83">
        <f>N3+N4+N5+N6</f>
        <v>23</v>
      </c>
    </row>
    <row r="8" spans="1:14" ht="15" thickBot="1" x14ac:dyDescent="0.35">
      <c r="A8" s="84"/>
      <c r="B8" s="85"/>
      <c r="C8" s="84" t="s">
        <v>431</v>
      </c>
      <c r="D8" s="85">
        <f>D3+D5</f>
        <v>13</v>
      </c>
      <c r="F8" s="84"/>
      <c r="G8" s="85"/>
      <c r="H8" s="84" t="s">
        <v>431</v>
      </c>
      <c r="I8" s="85">
        <f>I3+I5</f>
        <v>5</v>
      </c>
      <c r="K8" s="84"/>
      <c r="L8" s="85"/>
      <c r="M8" s="84" t="s">
        <v>431</v>
      </c>
      <c r="N8" s="85">
        <f>N3+N5</f>
        <v>6</v>
      </c>
    </row>
    <row r="9" spans="1:14" ht="15" thickBot="1" x14ac:dyDescent="0.35"/>
    <row r="10" spans="1:14" ht="15.6" x14ac:dyDescent="0.3">
      <c r="A10" s="126" t="s">
        <v>406</v>
      </c>
      <c r="B10" s="127"/>
      <c r="C10" s="126" t="s">
        <v>407</v>
      </c>
      <c r="D10" s="127"/>
      <c r="F10" s="128" t="s">
        <v>408</v>
      </c>
      <c r="G10" s="129"/>
      <c r="H10" s="128" t="s">
        <v>409</v>
      </c>
      <c r="I10" s="129"/>
      <c r="K10" s="130" t="s">
        <v>410</v>
      </c>
      <c r="L10" s="131"/>
      <c r="M10" s="130" t="s">
        <v>411</v>
      </c>
      <c r="N10" s="131"/>
    </row>
    <row r="11" spans="1:14" x14ac:dyDescent="0.3">
      <c r="A11" s="82" t="s">
        <v>390</v>
      </c>
      <c r="B11" s="83"/>
      <c r="C11" s="82" t="s">
        <v>390</v>
      </c>
      <c r="D11" s="83"/>
      <c r="F11" s="82" t="s">
        <v>390</v>
      </c>
      <c r="G11" s="83"/>
      <c r="H11" s="82" t="s">
        <v>390</v>
      </c>
      <c r="I11" s="83"/>
      <c r="K11" s="82" t="s">
        <v>390</v>
      </c>
      <c r="L11" s="83"/>
      <c r="M11" s="82" t="s">
        <v>390</v>
      </c>
      <c r="N11" s="83"/>
    </row>
    <row r="12" spans="1:14" x14ac:dyDescent="0.3">
      <c r="A12" s="82" t="s">
        <v>391</v>
      </c>
      <c r="B12" s="83">
        <f>SUMIF('Connaissance approches'!E3:E150,1)</f>
        <v>6</v>
      </c>
      <c r="C12" s="82" t="s">
        <v>396</v>
      </c>
      <c r="D12" s="83">
        <f>SUMIF('Utilisation approche'!E3:E150,1)</f>
        <v>1</v>
      </c>
      <c r="F12" s="82" t="s">
        <v>391</v>
      </c>
      <c r="G12" s="83">
        <f>SUMIF('Connaissance approches'!F3:F150,1)</f>
        <v>5</v>
      </c>
      <c r="H12" s="82" t="s">
        <v>396</v>
      </c>
      <c r="I12" s="83">
        <f>SUMIF('Utilisation approche'!F3:F150,1)</f>
        <v>1</v>
      </c>
      <c r="K12" s="82" t="s">
        <v>391</v>
      </c>
      <c r="L12" s="83">
        <f>SUMIF('Connaissance approches'!G3:G150,1)</f>
        <v>7</v>
      </c>
      <c r="M12" s="82" t="s">
        <v>396</v>
      </c>
      <c r="N12" s="83">
        <f>SUMIF('Utilisation approche'!G3:G150,1)</f>
        <v>2</v>
      </c>
    </row>
    <row r="13" spans="1:14" x14ac:dyDescent="0.3">
      <c r="A13" s="82" t="s">
        <v>392</v>
      </c>
      <c r="B13" s="83">
        <f>SUMIF('Connaissance approches'!E3:E150,2)/2</f>
        <v>2</v>
      </c>
      <c r="C13" s="82" t="s">
        <v>397</v>
      </c>
      <c r="D13" s="83">
        <f>SUMIF('Utilisation approche'!E3:E150,2)/2</f>
        <v>0</v>
      </c>
      <c r="F13" s="82" t="s">
        <v>392</v>
      </c>
      <c r="G13" s="83">
        <f>SUMIF('Connaissance approches'!F3:F150,2)/2</f>
        <v>6</v>
      </c>
      <c r="H13" s="82" t="s">
        <v>397</v>
      </c>
      <c r="I13" s="83">
        <f>SUMIF('Utilisation approche'!F3:F150,2)/2</f>
        <v>1</v>
      </c>
      <c r="K13" s="82" t="s">
        <v>392</v>
      </c>
      <c r="L13" s="83">
        <f>SUMIF('Connaissance approches'!G3:G150,2)/2</f>
        <v>12</v>
      </c>
      <c r="M13" s="82" t="s">
        <v>397</v>
      </c>
      <c r="N13" s="83">
        <f>SUMIF('Utilisation approche'!G3:G150,2)/2</f>
        <v>1</v>
      </c>
    </row>
    <row r="14" spans="1:14" x14ac:dyDescent="0.3">
      <c r="A14" s="82" t="s">
        <v>393</v>
      </c>
      <c r="B14" s="83">
        <f>SUMIF('Connaissance approches'!E3:E150,3)/3</f>
        <v>16</v>
      </c>
      <c r="C14" s="82" t="s">
        <v>401</v>
      </c>
      <c r="D14" s="83">
        <f>SUMIF('Utilisation approche'!E3:E150,3)/3</f>
        <v>0</v>
      </c>
      <c r="F14" s="82" t="s">
        <v>393</v>
      </c>
      <c r="G14" s="83">
        <f>SUMIF('Connaissance approches'!F3:F150,3)/3</f>
        <v>13</v>
      </c>
      <c r="H14" s="82" t="s">
        <v>401</v>
      </c>
      <c r="I14" s="83">
        <f>SUMIF('Utilisation approche'!F3:F150,3)/3</f>
        <v>1</v>
      </c>
      <c r="K14" s="82" t="s">
        <v>393</v>
      </c>
      <c r="L14" s="83">
        <f>SUMIF('Connaissance approches'!G3:G150,3)/3</f>
        <v>5</v>
      </c>
      <c r="M14" s="82" t="s">
        <v>401</v>
      </c>
      <c r="N14" s="83">
        <f>SUMIF('Utilisation approche'!G3:G150,3)/3</f>
        <v>1</v>
      </c>
    </row>
    <row r="15" spans="1:14" x14ac:dyDescent="0.3">
      <c r="A15" s="82" t="s">
        <v>412</v>
      </c>
      <c r="B15" s="83">
        <f>B12+B13+B14</f>
        <v>24</v>
      </c>
      <c r="C15" s="82" t="s">
        <v>400</v>
      </c>
      <c r="D15" s="83">
        <f>SUMIF('Utilisation approche'!E3:E150,4)/4</f>
        <v>22</v>
      </c>
      <c r="F15" s="82" t="s">
        <v>412</v>
      </c>
      <c r="G15" s="83">
        <f>G12+G13+G14</f>
        <v>24</v>
      </c>
      <c r="H15" s="82" t="s">
        <v>400</v>
      </c>
      <c r="I15" s="83">
        <f>SUMIF('Utilisation approche'!F3:F150,4)/4</f>
        <v>20</v>
      </c>
      <c r="K15" s="82" t="s">
        <v>412</v>
      </c>
      <c r="L15" s="83">
        <f>L12+L13+L14</f>
        <v>24</v>
      </c>
      <c r="M15" s="82" t="s">
        <v>400</v>
      </c>
      <c r="N15" s="83">
        <f>SUMIF('Utilisation approche'!G3:G150,4)/4</f>
        <v>19</v>
      </c>
    </row>
    <row r="16" spans="1:14" x14ac:dyDescent="0.3">
      <c r="A16" s="82" t="s">
        <v>399</v>
      </c>
      <c r="B16" s="83">
        <f>SUM(B12,B13)</f>
        <v>8</v>
      </c>
      <c r="C16" s="82" t="s">
        <v>412</v>
      </c>
      <c r="D16" s="83">
        <f>D12+D13+D14+D15</f>
        <v>23</v>
      </c>
      <c r="F16" s="82" t="s">
        <v>399</v>
      </c>
      <c r="G16" s="83">
        <f>SUM(G12,G13)</f>
        <v>11</v>
      </c>
      <c r="H16" s="82" t="s">
        <v>412</v>
      </c>
      <c r="I16" s="83">
        <f>I12+I13+I14+I15</f>
        <v>23</v>
      </c>
      <c r="K16" s="82" t="s">
        <v>399</v>
      </c>
      <c r="L16" s="83">
        <f>SUM(L12,L13)</f>
        <v>19</v>
      </c>
      <c r="M16" s="82" t="s">
        <v>412</v>
      </c>
      <c r="N16" s="83">
        <f>N12+N13+N14+N15</f>
        <v>23</v>
      </c>
    </row>
    <row r="17" spans="1:14" ht="15" thickBot="1" x14ac:dyDescent="0.35">
      <c r="A17" s="84"/>
      <c r="B17" s="85"/>
      <c r="C17" s="84" t="s">
        <v>431</v>
      </c>
      <c r="D17" s="85">
        <f>D12+D14</f>
        <v>1</v>
      </c>
      <c r="F17" s="84"/>
      <c r="G17" s="85"/>
      <c r="H17" s="84" t="s">
        <v>431</v>
      </c>
      <c r="I17" s="85">
        <f>I12+I14</f>
        <v>2</v>
      </c>
      <c r="K17" s="84"/>
      <c r="L17" s="85"/>
      <c r="M17" s="84" t="s">
        <v>431</v>
      </c>
      <c r="N17" s="85">
        <f>N12+N14</f>
        <v>3</v>
      </c>
    </row>
    <row r="18" spans="1:14" ht="15" thickBot="1" x14ac:dyDescent="0.35"/>
    <row r="19" spans="1:14" ht="15.6" x14ac:dyDescent="0.3">
      <c r="A19" s="132" t="s">
        <v>413</v>
      </c>
      <c r="B19" s="133"/>
      <c r="C19" s="132" t="s">
        <v>414</v>
      </c>
      <c r="D19" s="133"/>
      <c r="F19" s="134" t="s">
        <v>415</v>
      </c>
      <c r="G19" s="135"/>
      <c r="H19" s="134" t="s">
        <v>416</v>
      </c>
      <c r="I19" s="135"/>
      <c r="K19" s="124" t="s">
        <v>417</v>
      </c>
      <c r="L19" s="125"/>
      <c r="M19" s="124" t="s">
        <v>418</v>
      </c>
      <c r="N19" s="125"/>
    </row>
    <row r="20" spans="1:14" x14ac:dyDescent="0.3">
      <c r="A20" s="82" t="s">
        <v>390</v>
      </c>
      <c r="B20" s="83"/>
      <c r="C20" s="82" t="s">
        <v>390</v>
      </c>
      <c r="D20" s="83"/>
      <c r="F20" s="82" t="s">
        <v>390</v>
      </c>
      <c r="G20" s="83"/>
      <c r="H20" s="82" t="s">
        <v>390</v>
      </c>
      <c r="I20" s="83"/>
      <c r="K20" s="82" t="s">
        <v>390</v>
      </c>
      <c r="L20" s="83"/>
      <c r="M20" s="82" t="s">
        <v>390</v>
      </c>
      <c r="N20" s="83"/>
    </row>
    <row r="21" spans="1:14" x14ac:dyDescent="0.3">
      <c r="A21" s="82" t="s">
        <v>391</v>
      </c>
      <c r="B21" s="83">
        <f>SUMIF('Connaissance approches'!H3:H150,1)</f>
        <v>7</v>
      </c>
      <c r="C21" s="82" t="s">
        <v>396</v>
      </c>
      <c r="D21" s="83">
        <f>SUMIF('Utilisation approche'!H3:H150,1)</f>
        <v>2</v>
      </c>
      <c r="F21" s="82" t="s">
        <v>391</v>
      </c>
      <c r="G21" s="83">
        <f>SUMIF('Connaissance approches'!I3:I150,1)</f>
        <v>10</v>
      </c>
      <c r="H21" s="82" t="s">
        <v>396</v>
      </c>
      <c r="I21" s="83">
        <f>SUMIF('Utilisation approche'!I3:I150,1)</f>
        <v>1</v>
      </c>
      <c r="K21" s="82" t="s">
        <v>391</v>
      </c>
      <c r="L21" s="83">
        <f>SUMIF('Connaissance approches'!J3:J150,1)</f>
        <v>11</v>
      </c>
      <c r="M21" s="82" t="s">
        <v>396</v>
      </c>
      <c r="N21" s="83">
        <f>SUMIF('Utilisation approche'!J3:J150,1)</f>
        <v>3</v>
      </c>
    </row>
    <row r="22" spans="1:14" x14ac:dyDescent="0.3">
      <c r="A22" s="82" t="s">
        <v>392</v>
      </c>
      <c r="B22" s="83">
        <f>SUMIF('Connaissance approches'!H3:H150,2)/2</f>
        <v>12</v>
      </c>
      <c r="C22" s="82" t="s">
        <v>397</v>
      </c>
      <c r="D22" s="83">
        <f>SUMIF('Utilisation approche'!H3:H150,2)/2</f>
        <v>0</v>
      </c>
      <c r="F22" s="82" t="s">
        <v>392</v>
      </c>
      <c r="G22" s="83">
        <f>SUMIF('Connaissance approches'!I3:I150,2)/2</f>
        <v>9</v>
      </c>
      <c r="H22" s="82" t="s">
        <v>397</v>
      </c>
      <c r="I22" s="83">
        <f>SUMIF('Utilisation approche'!I3:I150,2)/2</f>
        <v>2</v>
      </c>
      <c r="K22" s="82" t="s">
        <v>392</v>
      </c>
      <c r="L22" s="83">
        <f>SUMIF('Connaissance approches'!J3:J150,2)/2</f>
        <v>7</v>
      </c>
      <c r="M22" s="82" t="s">
        <v>397</v>
      </c>
      <c r="N22" s="83">
        <f>SUMIF('Utilisation approche'!J3:J150,2)/2</f>
        <v>1</v>
      </c>
    </row>
    <row r="23" spans="1:14" x14ac:dyDescent="0.3">
      <c r="A23" s="82" t="s">
        <v>393</v>
      </c>
      <c r="B23" s="83">
        <f>SUMIF('Connaissance approches'!H3:H150,3)/3</f>
        <v>5</v>
      </c>
      <c r="C23" s="82" t="s">
        <v>401</v>
      </c>
      <c r="D23" s="83">
        <f>SUMIF('Utilisation approche'!H3:H150,3)/3</f>
        <v>1</v>
      </c>
      <c r="F23" s="82" t="s">
        <v>393</v>
      </c>
      <c r="G23" s="83">
        <f>SUMIF('Connaissance approches'!I3:I150,3)/3</f>
        <v>5</v>
      </c>
      <c r="H23" s="82" t="s">
        <v>401</v>
      </c>
      <c r="I23" s="83">
        <f>SUMIF('Utilisation approche'!I3:I150,3)/3</f>
        <v>0</v>
      </c>
      <c r="K23" s="82" t="s">
        <v>393</v>
      </c>
      <c r="L23" s="83">
        <f>SUMIF('Connaissance approches'!J3:J150,3)/3</f>
        <v>6</v>
      </c>
      <c r="M23" s="82" t="s">
        <v>401</v>
      </c>
      <c r="N23" s="83">
        <f>SUMIF('Utilisation approche'!J3:J150,3)/3</f>
        <v>2</v>
      </c>
    </row>
    <row r="24" spans="1:14" x14ac:dyDescent="0.3">
      <c r="A24" s="82" t="s">
        <v>412</v>
      </c>
      <c r="B24" s="83">
        <f>B21+B22+B23</f>
        <v>24</v>
      </c>
      <c r="C24" s="82" t="s">
        <v>400</v>
      </c>
      <c r="D24" s="83">
        <f>SUMIF('Utilisation approche'!H3:H150,4)/4</f>
        <v>20</v>
      </c>
      <c r="F24" s="82" t="s">
        <v>412</v>
      </c>
      <c r="G24" s="83">
        <f>G21+G22+G23</f>
        <v>24</v>
      </c>
      <c r="H24" s="82" t="s">
        <v>400</v>
      </c>
      <c r="I24" s="83">
        <f>SUMIF('Utilisation approche'!I3:I150,4)/4</f>
        <v>20</v>
      </c>
      <c r="K24" s="82" t="s">
        <v>412</v>
      </c>
      <c r="L24" s="83">
        <f>L21+L22+L23</f>
        <v>24</v>
      </c>
      <c r="M24" s="82" t="s">
        <v>400</v>
      </c>
      <c r="N24" s="83">
        <f>SUMIF('Utilisation approche'!J3:J150,4)/4</f>
        <v>17</v>
      </c>
    </row>
    <row r="25" spans="1:14" x14ac:dyDescent="0.3">
      <c r="A25" s="82" t="s">
        <v>399</v>
      </c>
      <c r="B25" s="83">
        <f>SUM(B21,B22)</f>
        <v>19</v>
      </c>
      <c r="C25" s="82" t="s">
        <v>412</v>
      </c>
      <c r="D25" s="83">
        <f>D21+D22+D23+D24</f>
        <v>23</v>
      </c>
      <c r="F25" s="82" t="s">
        <v>399</v>
      </c>
      <c r="G25" s="83">
        <f>SUM(G21,G22)</f>
        <v>19</v>
      </c>
      <c r="H25" s="82" t="s">
        <v>412</v>
      </c>
      <c r="I25" s="83">
        <f>I21+I22+I23+I24</f>
        <v>23</v>
      </c>
      <c r="K25" s="82" t="s">
        <v>399</v>
      </c>
      <c r="L25" s="83">
        <f>SUM(L21,L22)</f>
        <v>18</v>
      </c>
      <c r="M25" s="82" t="s">
        <v>412</v>
      </c>
      <c r="N25" s="83">
        <f>N21+N22+N23+N24</f>
        <v>23</v>
      </c>
    </row>
    <row r="26" spans="1:14" ht="15" thickBot="1" x14ac:dyDescent="0.35">
      <c r="A26" s="84"/>
      <c r="B26" s="85"/>
      <c r="C26" s="84" t="s">
        <v>431</v>
      </c>
      <c r="D26" s="85">
        <f>D21+D23</f>
        <v>3</v>
      </c>
      <c r="F26" s="84"/>
      <c r="G26" s="85"/>
      <c r="H26" s="84" t="s">
        <v>431</v>
      </c>
      <c r="I26" s="85">
        <f>I21+I23</f>
        <v>1</v>
      </c>
      <c r="K26" s="84"/>
      <c r="L26" s="85"/>
      <c r="M26" s="84" t="s">
        <v>431</v>
      </c>
      <c r="N26" s="85">
        <f>N21+N23</f>
        <v>5</v>
      </c>
    </row>
    <row r="27" spans="1:14" ht="15" thickBot="1" x14ac:dyDescent="0.35"/>
    <row r="28" spans="1:14" ht="15.6" x14ac:dyDescent="0.3">
      <c r="A28" s="138" t="s">
        <v>419</v>
      </c>
      <c r="B28" s="139"/>
      <c r="C28" s="138" t="s">
        <v>420</v>
      </c>
      <c r="D28" s="139"/>
      <c r="F28" s="140" t="s">
        <v>421</v>
      </c>
      <c r="G28" s="141"/>
      <c r="H28" s="140" t="s">
        <v>422</v>
      </c>
      <c r="I28" s="141"/>
      <c r="K28" s="142" t="s">
        <v>423</v>
      </c>
      <c r="L28" s="143"/>
      <c r="M28" s="142" t="s">
        <v>424</v>
      </c>
      <c r="N28" s="143"/>
    </row>
    <row r="29" spans="1:14" x14ac:dyDescent="0.3">
      <c r="A29" s="82" t="s">
        <v>390</v>
      </c>
      <c r="B29" s="83"/>
      <c r="C29" s="82" t="s">
        <v>390</v>
      </c>
      <c r="D29" s="83"/>
      <c r="F29" s="82" t="s">
        <v>390</v>
      </c>
      <c r="G29" s="83"/>
      <c r="H29" s="82" t="s">
        <v>390</v>
      </c>
      <c r="I29" s="83"/>
      <c r="K29" s="82" t="s">
        <v>390</v>
      </c>
      <c r="L29" s="83"/>
      <c r="M29" s="82" t="s">
        <v>390</v>
      </c>
      <c r="N29" s="83"/>
    </row>
    <row r="30" spans="1:14" x14ac:dyDescent="0.3">
      <c r="A30" s="82" t="s">
        <v>391</v>
      </c>
      <c r="B30" s="83">
        <f>SUMIF('Connaissance approches'!K3:K150,1)</f>
        <v>1</v>
      </c>
      <c r="C30" s="82" t="s">
        <v>396</v>
      </c>
      <c r="D30" s="83">
        <f>SUMIF('Utilisation approche'!K3:K150,1)</f>
        <v>0</v>
      </c>
      <c r="F30" s="82" t="s">
        <v>391</v>
      </c>
      <c r="G30" s="83">
        <f>SUMIF('Connaissance approches'!L3:L150,1)</f>
        <v>2</v>
      </c>
      <c r="H30" s="82" t="s">
        <v>396</v>
      </c>
      <c r="I30" s="83">
        <f>SUMIF('Utilisation approche'!L3:L150,1)</f>
        <v>1</v>
      </c>
      <c r="K30" s="82" t="s">
        <v>391</v>
      </c>
      <c r="L30" s="83">
        <f>SUMIF('Connaissance approches'!M3:M150,1)</f>
        <v>13</v>
      </c>
      <c r="M30" s="82" t="s">
        <v>396</v>
      </c>
      <c r="N30" s="83">
        <f>SUMIF('Utilisation approche'!M3:M150,1)</f>
        <v>12</v>
      </c>
    </row>
    <row r="31" spans="1:14" x14ac:dyDescent="0.3">
      <c r="A31" s="82" t="s">
        <v>392</v>
      </c>
      <c r="B31" s="83">
        <f>SUMIF('Connaissance approches'!K3:K150,2)/2</f>
        <v>6</v>
      </c>
      <c r="C31" s="82" t="s">
        <v>397</v>
      </c>
      <c r="D31" s="83">
        <f>SUMIF('Utilisation approche'!K3:K150,2)/2</f>
        <v>2</v>
      </c>
      <c r="F31" s="82" t="s">
        <v>392</v>
      </c>
      <c r="G31" s="83">
        <f>SUMIF('Connaissance approches'!L3:L150,2)/2</f>
        <v>6</v>
      </c>
      <c r="H31" s="82" t="s">
        <v>397</v>
      </c>
      <c r="I31" s="83">
        <f>SUMIF('Utilisation approche'!L3:L150,2)/2</f>
        <v>2</v>
      </c>
      <c r="K31" s="82" t="s">
        <v>392</v>
      </c>
      <c r="L31" s="83">
        <f>SUMIF('Connaissance approches'!M3:M150,2)/2</f>
        <v>8</v>
      </c>
      <c r="M31" s="82" t="s">
        <v>397</v>
      </c>
      <c r="N31" s="83">
        <f>SUMIF('Utilisation approche'!M3:M150,2)/2</f>
        <v>1</v>
      </c>
    </row>
    <row r="32" spans="1:14" x14ac:dyDescent="0.3">
      <c r="A32" s="82" t="s">
        <v>393</v>
      </c>
      <c r="B32" s="83">
        <f>SUMIF('Connaissance approches'!K3:K150,3)/3</f>
        <v>17</v>
      </c>
      <c r="C32" s="82" t="s">
        <v>401</v>
      </c>
      <c r="D32" s="83">
        <f>SUMIF('Utilisation approche'!K3:K150,3)/3</f>
        <v>0</v>
      </c>
      <c r="F32" s="82" t="s">
        <v>393</v>
      </c>
      <c r="G32" s="83">
        <f>SUMIF('Connaissance approches'!L3:L150,3)/3</f>
        <v>16</v>
      </c>
      <c r="H32" s="82" t="s">
        <v>401</v>
      </c>
      <c r="I32" s="83">
        <f>SUMIF('Utilisation approche'!L3:L150,3)/3</f>
        <v>0</v>
      </c>
      <c r="K32" s="82" t="s">
        <v>393</v>
      </c>
      <c r="L32" s="83">
        <f>SUMIF('Connaissance approches'!M3:M150,3)/3</f>
        <v>3</v>
      </c>
      <c r="M32" s="82" t="s">
        <v>401</v>
      </c>
      <c r="N32" s="83">
        <f>SUMIF('Utilisation approche'!M3:M150,3)/3</f>
        <v>0</v>
      </c>
    </row>
    <row r="33" spans="1:14" x14ac:dyDescent="0.3">
      <c r="A33" s="82" t="s">
        <v>412</v>
      </c>
      <c r="B33" s="83">
        <f>B30+B31+B32</f>
        <v>24</v>
      </c>
      <c r="C33" s="82" t="s">
        <v>400</v>
      </c>
      <c r="D33" s="83">
        <f>SUMIF('Utilisation approche'!K3:K150,4)/4</f>
        <v>21</v>
      </c>
      <c r="F33" s="82" t="s">
        <v>412</v>
      </c>
      <c r="G33" s="83">
        <f>G30+G31+G32</f>
        <v>24</v>
      </c>
      <c r="H33" s="82" t="s">
        <v>400</v>
      </c>
      <c r="I33" s="83">
        <f>SUMIF('Utilisation approche'!L3:L150,4)/4</f>
        <v>20</v>
      </c>
      <c r="K33" s="82" t="s">
        <v>412</v>
      </c>
      <c r="L33" s="83">
        <f>L30+L31+L32</f>
        <v>24</v>
      </c>
      <c r="M33" s="82" t="s">
        <v>400</v>
      </c>
      <c r="N33" s="83">
        <f>SUMIF('Utilisation approche'!M3:M150,4)/4</f>
        <v>10</v>
      </c>
    </row>
    <row r="34" spans="1:14" x14ac:dyDescent="0.3">
      <c r="A34" s="82" t="s">
        <v>399</v>
      </c>
      <c r="B34" s="83">
        <f>SUM(B30,B31)</f>
        <v>7</v>
      </c>
      <c r="C34" s="82" t="s">
        <v>412</v>
      </c>
      <c r="D34" s="83">
        <f>D30+D31+D32+D33</f>
        <v>23</v>
      </c>
      <c r="F34" s="82" t="s">
        <v>399</v>
      </c>
      <c r="G34" s="83">
        <f>SUM(G30,G31)</f>
        <v>8</v>
      </c>
      <c r="H34" s="82" t="s">
        <v>412</v>
      </c>
      <c r="I34" s="83">
        <f>I30+I31+I32+I33</f>
        <v>23</v>
      </c>
      <c r="K34" s="82" t="s">
        <v>399</v>
      </c>
      <c r="L34" s="83">
        <f>SUM(L30,L31)</f>
        <v>21</v>
      </c>
      <c r="M34" s="82" t="s">
        <v>412</v>
      </c>
      <c r="N34" s="83">
        <f>N30+N31+N32+N33</f>
        <v>23</v>
      </c>
    </row>
    <row r="35" spans="1:14" ht="15" thickBot="1" x14ac:dyDescent="0.35">
      <c r="A35" s="84"/>
      <c r="B35" s="85"/>
      <c r="C35" s="84" t="s">
        <v>431</v>
      </c>
      <c r="D35" s="85">
        <f>D30+D32</f>
        <v>0</v>
      </c>
      <c r="F35" s="84"/>
      <c r="G35" s="85"/>
      <c r="H35" s="84" t="s">
        <v>431</v>
      </c>
      <c r="I35" s="85">
        <f>I30+I32</f>
        <v>1</v>
      </c>
      <c r="K35" s="84"/>
      <c r="L35" s="85"/>
      <c r="M35" s="84" t="s">
        <v>431</v>
      </c>
      <c r="N35" s="85">
        <f>N30+N32</f>
        <v>12</v>
      </c>
    </row>
    <row r="36" spans="1:14" ht="15" thickBot="1" x14ac:dyDescent="0.35"/>
    <row r="37" spans="1:14" ht="15.6" x14ac:dyDescent="0.3">
      <c r="A37" s="144" t="s">
        <v>425</v>
      </c>
      <c r="B37" s="145"/>
      <c r="C37" s="144" t="s">
        <v>426</v>
      </c>
      <c r="D37" s="145"/>
      <c r="F37" s="146" t="s">
        <v>427</v>
      </c>
      <c r="G37" s="147"/>
      <c r="H37" s="146" t="s">
        <v>428</v>
      </c>
      <c r="I37" s="147"/>
      <c r="K37" s="136" t="s">
        <v>429</v>
      </c>
      <c r="L37" s="137"/>
      <c r="M37" s="136" t="s">
        <v>430</v>
      </c>
      <c r="N37" s="137"/>
    </row>
    <row r="38" spans="1:14" x14ac:dyDescent="0.3">
      <c r="A38" s="82" t="s">
        <v>390</v>
      </c>
      <c r="B38" s="83"/>
      <c r="C38" s="82" t="s">
        <v>390</v>
      </c>
      <c r="D38" s="83"/>
      <c r="F38" s="82" t="s">
        <v>390</v>
      </c>
      <c r="G38" s="83"/>
      <c r="H38" s="82" t="s">
        <v>390</v>
      </c>
      <c r="I38" s="83"/>
      <c r="K38" s="82" t="s">
        <v>390</v>
      </c>
      <c r="L38" s="83"/>
      <c r="M38" s="82" t="s">
        <v>390</v>
      </c>
      <c r="N38" s="83"/>
    </row>
    <row r="39" spans="1:14" x14ac:dyDescent="0.3">
      <c r="A39" s="82" t="s">
        <v>391</v>
      </c>
      <c r="B39" s="83">
        <f>SUMIF('Connaissance approches'!N3:N150,1)</f>
        <v>4</v>
      </c>
      <c r="C39" s="82" t="s">
        <v>396</v>
      </c>
      <c r="D39" s="83">
        <f>SUMIF('Utilisation approche'!N3:N150,1)</f>
        <v>1</v>
      </c>
      <c r="F39" s="82" t="s">
        <v>391</v>
      </c>
      <c r="G39" s="83">
        <f>SUMIF('Connaissance approches'!O3:O150,1)</f>
        <v>8</v>
      </c>
      <c r="H39" s="82" t="s">
        <v>396</v>
      </c>
      <c r="I39" s="83">
        <f>SUMIF('Utilisation approche'!O3:O150,1)</f>
        <v>1</v>
      </c>
      <c r="K39" s="82" t="s">
        <v>391</v>
      </c>
      <c r="L39" s="83">
        <f>SUMIF('Connaissance approches'!P3:P150,1)</f>
        <v>3</v>
      </c>
      <c r="M39" s="82" t="s">
        <v>396</v>
      </c>
      <c r="N39" s="83">
        <f>SUMIF('Utilisation approche'!P3:P150,1)</f>
        <v>1</v>
      </c>
    </row>
    <row r="40" spans="1:14" x14ac:dyDescent="0.3">
      <c r="A40" s="82" t="s">
        <v>392</v>
      </c>
      <c r="B40" s="83">
        <f>SUMIF('Connaissance approches'!N3:N150,2)/2</f>
        <v>5</v>
      </c>
      <c r="C40" s="82" t="s">
        <v>397</v>
      </c>
      <c r="D40" s="83">
        <f>SUMIF('Utilisation approche'!N3:N150,2)/2</f>
        <v>1</v>
      </c>
      <c r="F40" s="82" t="s">
        <v>392</v>
      </c>
      <c r="G40" s="83">
        <f>SUMIF('Connaissance approches'!O3:O150,2)/2</f>
        <v>10</v>
      </c>
      <c r="H40" s="82" t="s">
        <v>397</v>
      </c>
      <c r="I40" s="83">
        <f>SUMIF('Utilisation approche'!O3:O150,2)/2</f>
        <v>5</v>
      </c>
      <c r="K40" s="82" t="s">
        <v>392</v>
      </c>
      <c r="L40" s="83">
        <f>SUMIF('Connaissance approches'!P3:P150,2)/2</f>
        <v>7</v>
      </c>
      <c r="M40" s="82" t="s">
        <v>397</v>
      </c>
      <c r="N40" s="83">
        <f>SUMIF('Utilisation approche'!P3:P150,2)/2</f>
        <v>2</v>
      </c>
    </row>
    <row r="41" spans="1:14" x14ac:dyDescent="0.3">
      <c r="A41" s="82" t="s">
        <v>393</v>
      </c>
      <c r="B41" s="83">
        <f>SUMIF('Connaissance approches'!N3:N150,3)/3</f>
        <v>15</v>
      </c>
      <c r="C41" s="82" t="s">
        <v>401</v>
      </c>
      <c r="D41" s="83">
        <f>SUMIF('Utilisation approche'!N3:N150,3)/3</f>
        <v>2</v>
      </c>
      <c r="F41" s="82" t="s">
        <v>393</v>
      </c>
      <c r="G41" s="83">
        <f>SUMIF('Connaissance approches'!O3:O150,3)/3</f>
        <v>6</v>
      </c>
      <c r="H41" s="82" t="s">
        <v>401</v>
      </c>
      <c r="I41" s="83">
        <f>SUMIF('Utilisation approche'!O3:O150,3)/3</f>
        <v>4</v>
      </c>
      <c r="K41" s="82" t="s">
        <v>393</v>
      </c>
      <c r="L41" s="83">
        <f>SUMIF('Connaissance approches'!P3:P150,3)/3</f>
        <v>14</v>
      </c>
      <c r="M41" s="82" t="s">
        <v>401</v>
      </c>
      <c r="N41" s="83">
        <f>SUMIF('Utilisation approche'!P3:P150,3)/3</f>
        <v>2</v>
      </c>
    </row>
    <row r="42" spans="1:14" x14ac:dyDescent="0.3">
      <c r="A42" s="82" t="s">
        <v>412</v>
      </c>
      <c r="B42" s="83">
        <f>B39+B40+B41</f>
        <v>24</v>
      </c>
      <c r="C42" s="82" t="s">
        <v>400</v>
      </c>
      <c r="D42" s="83">
        <f>SUMIF('Utilisation approche'!N3:N150,4)/4</f>
        <v>19</v>
      </c>
      <c r="F42" s="82" t="s">
        <v>412</v>
      </c>
      <c r="G42" s="83">
        <f>G39+G40+G41</f>
        <v>24</v>
      </c>
      <c r="H42" s="82" t="s">
        <v>400</v>
      </c>
      <c r="I42" s="83">
        <f>SUMIF('Utilisation approche'!O3:O150,4)/4</f>
        <v>13</v>
      </c>
      <c r="K42" s="82" t="s">
        <v>412</v>
      </c>
      <c r="L42" s="83">
        <f>L39+L40+L41</f>
        <v>24</v>
      </c>
      <c r="M42" s="82" t="s">
        <v>400</v>
      </c>
      <c r="N42" s="83">
        <f>SUMIF('Utilisation approche'!P3:P150,4)/4</f>
        <v>18</v>
      </c>
    </row>
    <row r="43" spans="1:14" x14ac:dyDescent="0.3">
      <c r="A43" s="82" t="s">
        <v>399</v>
      </c>
      <c r="B43" s="83">
        <f>SUM(B39,B40)</f>
        <v>9</v>
      </c>
      <c r="C43" s="82" t="s">
        <v>412</v>
      </c>
      <c r="D43" s="83">
        <f>D39+D40+D41+D42</f>
        <v>23</v>
      </c>
      <c r="F43" s="82" t="s">
        <v>399</v>
      </c>
      <c r="G43" s="83">
        <f>SUM(G39,G40)</f>
        <v>18</v>
      </c>
      <c r="H43" s="82" t="s">
        <v>412</v>
      </c>
      <c r="I43" s="83">
        <f>I39+I40+I41+I42</f>
        <v>23</v>
      </c>
      <c r="K43" s="82" t="s">
        <v>399</v>
      </c>
      <c r="L43" s="83">
        <f>SUM(L39,L40)</f>
        <v>10</v>
      </c>
      <c r="M43" s="82" t="s">
        <v>412</v>
      </c>
      <c r="N43" s="83">
        <f>N39+N40+N41+N42</f>
        <v>23</v>
      </c>
    </row>
    <row r="44" spans="1:14" ht="15" thickBot="1" x14ac:dyDescent="0.35">
      <c r="A44" s="84"/>
      <c r="B44" s="85"/>
      <c r="C44" s="84" t="s">
        <v>431</v>
      </c>
      <c r="D44" s="85">
        <f>D39+D41</f>
        <v>3</v>
      </c>
      <c r="F44" s="84"/>
      <c r="G44" s="85"/>
      <c r="H44" s="84" t="s">
        <v>431</v>
      </c>
      <c r="I44" s="85">
        <f>I39+I41</f>
        <v>5</v>
      </c>
      <c r="K44" s="84"/>
      <c r="L44" s="85"/>
      <c r="M44" s="84" t="s">
        <v>431</v>
      </c>
      <c r="N44" s="85">
        <f>N39+N41</f>
        <v>3</v>
      </c>
    </row>
  </sheetData>
  <mergeCells count="30">
    <mergeCell ref="M37:N37"/>
    <mergeCell ref="A28:B28"/>
    <mergeCell ref="C28:D28"/>
    <mergeCell ref="F28:G28"/>
    <mergeCell ref="H28:I28"/>
    <mergeCell ref="K28:L28"/>
    <mergeCell ref="M28:N28"/>
    <mergeCell ref="A37:B37"/>
    <mergeCell ref="C37:D37"/>
    <mergeCell ref="F37:G37"/>
    <mergeCell ref="H37:I37"/>
    <mergeCell ref="K37:L37"/>
    <mergeCell ref="M19:N19"/>
    <mergeCell ref="A10:B10"/>
    <mergeCell ref="C10:D10"/>
    <mergeCell ref="F10:G10"/>
    <mergeCell ref="H10:I10"/>
    <mergeCell ref="K10:L10"/>
    <mergeCell ref="M10:N10"/>
    <mergeCell ref="A19:B19"/>
    <mergeCell ref="C19:D19"/>
    <mergeCell ref="F19:G19"/>
    <mergeCell ref="H19:I19"/>
    <mergeCell ref="K19:L19"/>
    <mergeCell ref="M1:N1"/>
    <mergeCell ref="A1:B1"/>
    <mergeCell ref="C1:D1"/>
    <mergeCell ref="F1:G1"/>
    <mergeCell ref="H1:I1"/>
    <mergeCell ref="K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7" sqref="H7"/>
    </sheetView>
  </sheetViews>
  <sheetFormatPr baseColWidth="10" defaultRowHeight="14.4" x14ac:dyDescent="0.3"/>
  <cols>
    <col min="1" max="1" width="25.109375" customWidth="1"/>
    <col min="2" max="2" width="17.44140625" customWidth="1"/>
    <col min="3" max="3" width="17.77734375" customWidth="1"/>
  </cols>
  <sheetData>
    <row r="1" spans="1:3" ht="15.6" x14ac:dyDescent="0.3">
      <c r="A1" s="148" t="s">
        <v>432</v>
      </c>
      <c r="B1" s="148"/>
    </row>
    <row r="2" spans="1:3" x14ac:dyDescent="0.3">
      <c r="B2" t="s">
        <v>440</v>
      </c>
      <c r="C2" t="s">
        <v>441</v>
      </c>
    </row>
    <row r="3" spans="1:3" x14ac:dyDescent="0.3">
      <c r="A3" t="s">
        <v>13</v>
      </c>
      <c r="B3">
        <f>SUMIF('Connaissance approches'!B3:B150,1)</f>
        <v>17</v>
      </c>
    </row>
    <row r="4" spans="1:3" x14ac:dyDescent="0.3">
      <c r="A4" t="s">
        <v>433</v>
      </c>
      <c r="B4">
        <f>SUMIF('Connaissance approches'!C3:C150,1)</f>
        <v>9</v>
      </c>
    </row>
    <row r="5" spans="1:3" x14ac:dyDescent="0.3">
      <c r="A5" t="s">
        <v>434</v>
      </c>
      <c r="B5">
        <f>SUMIF('Connaissance approches'!D3:D150,1)</f>
        <v>12</v>
      </c>
    </row>
    <row r="6" spans="1:3" x14ac:dyDescent="0.3">
      <c r="A6" t="s">
        <v>435</v>
      </c>
      <c r="B6">
        <f>SUMIF('Connaissance approches'!E3:E150,1)</f>
        <v>6</v>
      </c>
    </row>
    <row r="7" spans="1:3" x14ac:dyDescent="0.3">
      <c r="A7" t="s">
        <v>436</v>
      </c>
      <c r="B7">
        <f>SUMIF('Connaissance approches'!F3:F150,1)</f>
        <v>5</v>
      </c>
    </row>
    <row r="8" spans="1:3" x14ac:dyDescent="0.3">
      <c r="A8" t="s">
        <v>18</v>
      </c>
      <c r="B8">
        <f>SUMIF('Connaissance approches'!G3:G150,1)</f>
        <v>7</v>
      </c>
    </row>
    <row r="9" spans="1:3" x14ac:dyDescent="0.3">
      <c r="A9" t="s">
        <v>437</v>
      </c>
      <c r="B9">
        <f>SUMIF('Connaissance approches'!H3:H150,1)</f>
        <v>7</v>
      </c>
    </row>
    <row r="10" spans="1:3" x14ac:dyDescent="0.3">
      <c r="A10" t="s">
        <v>20</v>
      </c>
      <c r="B10">
        <f>SUMIF('Connaissance approches'!I3:I150,1)</f>
        <v>10</v>
      </c>
    </row>
    <row r="11" spans="1:3" x14ac:dyDescent="0.3">
      <c r="A11" t="s">
        <v>21</v>
      </c>
      <c r="B11">
        <f>SUMIF('Connaissance approches'!J3:J150,1)</f>
        <v>11</v>
      </c>
    </row>
    <row r="12" spans="1:3" x14ac:dyDescent="0.3">
      <c r="A12" t="s">
        <v>438</v>
      </c>
      <c r="B12">
        <f>SUMIF('Connaissance approches'!K3:K150,1)</f>
        <v>1</v>
      </c>
    </row>
    <row r="13" spans="1:3" x14ac:dyDescent="0.3">
      <c r="A13" t="s">
        <v>23</v>
      </c>
      <c r="B13">
        <f>SUMIF('Connaissance approches'!L3:L150,1)</f>
        <v>2</v>
      </c>
    </row>
    <row r="14" spans="1:3" x14ac:dyDescent="0.3">
      <c r="A14" t="s">
        <v>439</v>
      </c>
      <c r="B14">
        <f>SUMIF('Connaissance approches'!M3:M150,1)</f>
        <v>13</v>
      </c>
    </row>
    <row r="15" spans="1:3" x14ac:dyDescent="0.3">
      <c r="A15" t="s">
        <v>25</v>
      </c>
      <c r="B15">
        <f>SUMIF('Connaissance approches'!N3:N150,1)</f>
        <v>4</v>
      </c>
    </row>
    <row r="16" spans="1:3" x14ac:dyDescent="0.3">
      <c r="A16" t="s">
        <v>26</v>
      </c>
      <c r="B16">
        <f>SUMIF('Connaissance approches'!O3:O150,1)</f>
        <v>8</v>
      </c>
    </row>
    <row r="17" spans="1:2" x14ac:dyDescent="0.3">
      <c r="A17" t="s">
        <v>27</v>
      </c>
      <c r="B17">
        <f>SUMIF('Connaissance approches'!P3:P150,1)</f>
        <v>3</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Poste et formation</vt:lpstr>
      <vt:lpstr>Connaissance approches</vt:lpstr>
      <vt:lpstr>Utilisation approche</vt:lpstr>
      <vt:lpstr>Avantages-Limites-Défis</vt:lpstr>
      <vt:lpstr>Résultats</vt:lpstr>
      <vt:lpstr>Analyse</vt:lpstr>
      <vt:lpstr>Graphiques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2017-08-18T09:21:34Z</dcterms:modified>
</cp:coreProperties>
</file>