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PHOS-4\2-pasta_organização\Documents\"/>
    </mc:Choice>
  </mc:AlternateContent>
  <bookViews>
    <workbookView xWindow="-120" yWindow="-120" windowWidth="29040" windowHeight="15840"/>
  </bookViews>
  <sheets>
    <sheet name="Analytic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E9" i="2"/>
  <c r="F9" i="2"/>
  <c r="G9" i="2"/>
  <c r="H9" i="2"/>
  <c r="I9" i="2"/>
  <c r="D10" i="2"/>
  <c r="E10" i="2"/>
  <c r="F10" i="2"/>
  <c r="G10" i="2"/>
  <c r="H10" i="2"/>
  <c r="I10" i="2"/>
  <c r="D11" i="2"/>
  <c r="E11" i="2"/>
  <c r="F11" i="2"/>
  <c r="G11" i="2"/>
  <c r="H11" i="2"/>
  <c r="I11" i="2"/>
  <c r="E12" i="2"/>
  <c r="F12" i="2"/>
  <c r="G12" i="2"/>
  <c r="H12" i="2"/>
  <c r="I12" i="2"/>
  <c r="D13" i="2"/>
  <c r="E13" i="2"/>
  <c r="F13" i="2"/>
  <c r="G13" i="2"/>
  <c r="H13" i="2"/>
  <c r="I13" i="2"/>
  <c r="D14" i="2"/>
  <c r="E14" i="2"/>
  <c r="F14" i="2"/>
  <c r="G14" i="2"/>
  <c r="H14" i="2"/>
  <c r="I14" i="2"/>
  <c r="D15" i="2"/>
  <c r="E15" i="2"/>
  <c r="F15" i="2"/>
  <c r="G15" i="2"/>
  <c r="H15" i="2"/>
  <c r="I15" i="2"/>
  <c r="D16" i="2"/>
  <c r="E16" i="2"/>
  <c r="F16" i="2"/>
  <c r="G16" i="2"/>
  <c r="H16" i="2"/>
  <c r="I16" i="2"/>
  <c r="D17" i="2"/>
  <c r="E17" i="2"/>
  <c r="F17" i="2"/>
  <c r="G17" i="2"/>
  <c r="H17" i="2"/>
  <c r="I17" i="2"/>
  <c r="D18" i="2"/>
  <c r="E18" i="2"/>
  <c r="F18" i="2"/>
  <c r="G18" i="2"/>
  <c r="H18" i="2"/>
  <c r="I18" i="2"/>
  <c r="D19" i="2"/>
  <c r="E19" i="2"/>
  <c r="F19" i="2"/>
  <c r="G19" i="2"/>
  <c r="H19" i="2"/>
  <c r="I19" i="2"/>
  <c r="D20" i="2"/>
  <c r="E20" i="2"/>
  <c r="F20" i="2"/>
  <c r="G20" i="2"/>
  <c r="H20" i="2"/>
  <c r="I20" i="2"/>
  <c r="Q10" i="2" l="1"/>
  <c r="M10" i="2"/>
  <c r="O4" i="2"/>
  <c r="N4" i="2"/>
  <c r="O10" i="2"/>
  <c r="Q3" i="2"/>
  <c r="M3" i="2"/>
  <c r="P10" i="2"/>
  <c r="L10" i="2"/>
  <c r="N10" i="2"/>
  <c r="P3" i="2"/>
  <c r="L3" i="2"/>
  <c r="O7" i="2"/>
  <c r="M6" i="2"/>
  <c r="Q4" i="2"/>
  <c r="O3" i="2"/>
  <c r="N7" i="2"/>
  <c r="P6" i="2"/>
  <c r="L6" i="2"/>
  <c r="N5" i="2"/>
  <c r="P4" i="2"/>
  <c r="L4" i="2"/>
  <c r="N3" i="2"/>
  <c r="Q6" i="2"/>
  <c r="O5" i="2"/>
  <c r="M4" i="2"/>
  <c r="Q7" i="2"/>
  <c r="M7" i="2"/>
  <c r="O6" i="2"/>
  <c r="Q5" i="2"/>
  <c r="M5" i="2"/>
  <c r="P7" i="2"/>
  <c r="L7" i="2"/>
  <c r="N6" i="2"/>
  <c r="P5" i="2"/>
  <c r="L5" i="2"/>
</calcChain>
</file>

<file path=xl/sharedStrings.xml><?xml version="1.0" encoding="utf-8"?>
<sst xmlns="http://schemas.openxmlformats.org/spreadsheetml/2006/main" count="87" uniqueCount="29">
  <si>
    <t>null</t>
  </si>
  <si>
    <t>Luminosidade excedida</t>
  </si>
  <si>
    <t>Luminosidade sendo excedida</t>
  </si>
  <si>
    <t>Luminosidade em alerta</t>
  </si>
  <si>
    <t>Luminosidade próxima do ideal ideal</t>
  </si>
  <si>
    <t>Luminosidade abaixo do ideal</t>
  </si>
  <si>
    <t>Significado das cores</t>
  </si>
  <si>
    <t>Média</t>
  </si>
  <si>
    <t>OBS:</t>
  </si>
  <si>
    <t>Máximo</t>
  </si>
  <si>
    <t>3°Quartil</t>
  </si>
  <si>
    <t>Mediana</t>
  </si>
  <si>
    <t>1°Quartil</t>
  </si>
  <si>
    <t>Mínimo</t>
  </si>
  <si>
    <t>sábado</t>
  </si>
  <si>
    <t>sexta-feira</t>
  </si>
  <si>
    <t>quinta-feira</t>
  </si>
  <si>
    <t>quarta-feira</t>
  </si>
  <si>
    <t>terça-feira</t>
  </si>
  <si>
    <t>segunda-feira</t>
  </si>
  <si>
    <t>Horas</t>
  </si>
  <si>
    <t>Ruim</t>
  </si>
  <si>
    <t>Ideal</t>
  </si>
  <si>
    <t>Alerta</t>
  </si>
  <si>
    <t>Emergência</t>
  </si>
  <si>
    <t>Critico</t>
  </si>
  <si>
    <t>Luminosidade</t>
  </si>
  <si>
    <t>Luminosidade(Lux)</t>
  </si>
  <si>
    <t>Crítico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</si>
</sst>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FFFF"/>
      <name val="Calibri"/>
      <family val="2"/>
    </font>
    <font>
      <b/>
      <sz val="14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EF7B0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7" xfId="0" applyFill="1" applyBorder="1"/>
    <xf numFmtId="9" fontId="0" fillId="0" borderId="0" xfId="0" applyNumberFormat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3" borderId="7" xfId="0" applyFill="1" applyBorder="1"/>
    <xf numFmtId="0" fontId="0" fillId="0" borderId="0" xfId="0" applyFill="1" applyBorder="1" applyAlignment="1">
      <alignment horizontal="center"/>
    </xf>
    <xf numFmtId="0" fontId="0" fillId="6" borderId="7" xfId="0" applyFill="1" applyBorder="1"/>
    <xf numFmtId="0" fontId="0" fillId="5" borderId="7" xfId="0" applyFill="1" applyBorder="1"/>
    <xf numFmtId="0" fontId="0" fillId="7" borderId="12" xfId="0" applyFill="1" applyBorder="1"/>
    <xf numFmtId="0" fontId="0" fillId="7" borderId="2" xfId="0" applyFill="1" applyBorder="1" applyAlignment="1">
      <alignment horizontal="center"/>
    </xf>
    <xf numFmtId="14" fontId="0" fillId="0" borderId="0" xfId="0" applyNumberFormat="1"/>
    <xf numFmtId="2" fontId="0" fillId="6" borderId="16" xfId="0" applyNumberFormat="1" applyFill="1" applyBorder="1"/>
    <xf numFmtId="2" fontId="0" fillId="6" borderId="17" xfId="0" applyNumberFormat="1" applyFill="1" applyBorder="1"/>
    <xf numFmtId="2" fontId="0" fillId="6" borderId="18" xfId="0" applyNumberFormat="1" applyFill="1" applyBorder="1"/>
    <xf numFmtId="0" fontId="0" fillId="8" borderId="1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/>
    <xf numFmtId="0" fontId="0" fillId="2" borderId="21" xfId="0" applyFill="1" applyBorder="1"/>
    <xf numFmtId="0" fontId="0" fillId="2" borderId="3" xfId="0" applyFill="1" applyBorder="1"/>
    <xf numFmtId="0" fontId="0" fillId="8" borderId="22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4" xfId="0" applyFill="1" applyBorder="1"/>
    <xf numFmtId="0" fontId="0" fillId="8" borderId="23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Border="1" applyAlignment="1">
      <alignment horizontal="left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14" fontId="0" fillId="0" borderId="16" xfId="0" applyNumberFormat="1" applyBorder="1"/>
    <xf numFmtId="14" fontId="0" fillId="0" borderId="17" xfId="0" applyNumberFormat="1" applyBorder="1"/>
    <xf numFmtId="0" fontId="0" fillId="0" borderId="18" xfId="0" applyBorder="1"/>
    <xf numFmtId="0" fontId="0" fillId="5" borderId="3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0" fillId="11" borderId="36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0" xfId="0" applyFill="1"/>
    <xf numFmtId="0" fontId="0" fillId="0" borderId="2" xfId="0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9" borderId="30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3" fillId="12" borderId="38" xfId="0" applyFont="1" applyFill="1" applyBorder="1" applyAlignment="1">
      <alignment horizontal="center" vertical="center" wrapText="1" readingOrder="1"/>
    </xf>
    <xf numFmtId="0" fontId="3" fillId="12" borderId="39" xfId="0" applyFont="1" applyFill="1" applyBorder="1" applyAlignment="1">
      <alignment horizontal="center" vertical="center" wrapText="1" readingOrder="1"/>
    </xf>
    <xf numFmtId="0" fontId="3" fillId="12" borderId="40" xfId="0" applyFont="1" applyFill="1" applyBorder="1" applyAlignment="1">
      <alignment horizontal="center" vertical="center" wrapText="1" readingOrder="1"/>
    </xf>
    <xf numFmtId="0" fontId="4" fillId="11" borderId="32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0" fontId="4" fillId="13" borderId="2" xfId="0" applyFont="1" applyFill="1" applyBorder="1" applyAlignment="1">
      <alignment horizontal="center" vertical="center" wrapText="1" readingOrder="1"/>
    </xf>
    <xf numFmtId="0" fontId="4" fillId="11" borderId="33" xfId="0" applyFont="1" applyFill="1" applyBorder="1" applyAlignment="1">
      <alignment horizontal="center" vertical="center" wrapText="1" readingOrder="1"/>
    </xf>
    <xf numFmtId="0" fontId="4" fillId="11" borderId="34" xfId="0" applyFont="1" applyFill="1" applyBorder="1" applyAlignment="1">
      <alignment horizontal="center" vertical="center" wrapText="1" readingOrder="1"/>
    </xf>
    <xf numFmtId="0" fontId="4" fillId="3" borderId="35" xfId="0" applyFont="1" applyFill="1" applyBorder="1" applyAlignment="1">
      <alignment horizontal="center" vertical="center" wrapText="1" readingOrder="1"/>
    </xf>
    <xf numFmtId="0" fontId="4" fillId="13" borderId="35" xfId="0" applyFont="1" applyFill="1" applyBorder="1" applyAlignment="1">
      <alignment horizontal="center" vertical="center" wrapText="1" readingOrder="1"/>
    </xf>
    <xf numFmtId="0" fontId="4" fillId="11" borderId="36" xfId="0" applyFont="1" applyFill="1" applyBorder="1" applyAlignment="1">
      <alignment horizontal="center" vertical="center" wrapText="1" readingOrder="1"/>
    </xf>
    <xf numFmtId="0" fontId="0" fillId="0" borderId="0" xfId="0" applyFont="1"/>
  </cellXfs>
  <cellStyles count="1">
    <cellStyle name="Normal" xfId="0" builtinId="0"/>
  </cellStyles>
  <dxfs count="5"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Luminosidade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Analytics!$D$2</c:f>
              <c:strCache>
                <c:ptCount val="1"/>
                <c:pt idx="0">
                  <c:v>segunda-feira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Analytics!$C$8:$C$23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cat>
          <c:val>
            <c:numRef>
              <c:f>Analytics!$D$8:$D$23</c:f>
              <c:numCache>
                <c:formatCode>General</c:formatCode>
                <c:ptCount val="16"/>
                <c:pt idx="0">
                  <c:v>1000</c:v>
                </c:pt>
                <c:pt idx="1">
                  <c:v>960</c:v>
                </c:pt>
                <c:pt idx="2">
                  <c:v>850</c:v>
                </c:pt>
                <c:pt idx="3">
                  <c:v>821</c:v>
                </c:pt>
                <c:pt idx="4">
                  <c:v>476</c:v>
                </c:pt>
                <c:pt idx="5">
                  <c:v>600</c:v>
                </c:pt>
                <c:pt idx="6">
                  <c:v>533</c:v>
                </c:pt>
                <c:pt idx="7">
                  <c:v>561</c:v>
                </c:pt>
                <c:pt idx="8">
                  <c:v>617</c:v>
                </c:pt>
                <c:pt idx="9">
                  <c:v>699</c:v>
                </c:pt>
                <c:pt idx="10">
                  <c:v>809</c:v>
                </c:pt>
                <c:pt idx="11">
                  <c:v>878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9-4AB6-B0BA-B729A1DF7346}"/>
            </c:ext>
          </c:extLst>
        </c:ser>
        <c:ser>
          <c:idx val="1"/>
          <c:order val="1"/>
          <c:tx>
            <c:strRef>
              <c:f>Analytics!$E$2</c:f>
              <c:strCache>
                <c:ptCount val="1"/>
                <c:pt idx="0">
                  <c:v>terça-feira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Analytics!$C$8:$C$23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cat>
          <c:val>
            <c:numRef>
              <c:f>Analytics!$E$8:$E$23</c:f>
              <c:numCache>
                <c:formatCode>General</c:formatCode>
                <c:ptCount val="16"/>
                <c:pt idx="0">
                  <c:v>1000</c:v>
                </c:pt>
                <c:pt idx="1">
                  <c:v>945</c:v>
                </c:pt>
                <c:pt idx="2">
                  <c:v>896</c:v>
                </c:pt>
                <c:pt idx="3">
                  <c:v>782</c:v>
                </c:pt>
                <c:pt idx="4">
                  <c:v>733</c:v>
                </c:pt>
                <c:pt idx="5">
                  <c:v>615</c:v>
                </c:pt>
                <c:pt idx="6">
                  <c:v>563</c:v>
                </c:pt>
                <c:pt idx="7">
                  <c:v>557</c:v>
                </c:pt>
                <c:pt idx="8">
                  <c:v>617</c:v>
                </c:pt>
                <c:pt idx="9">
                  <c:v>721</c:v>
                </c:pt>
                <c:pt idx="10">
                  <c:v>822</c:v>
                </c:pt>
                <c:pt idx="11">
                  <c:v>843</c:v>
                </c:pt>
                <c:pt idx="12">
                  <c:v>978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9-4AB6-B0BA-B729A1DF7346}"/>
            </c:ext>
          </c:extLst>
        </c:ser>
        <c:ser>
          <c:idx val="2"/>
          <c:order val="2"/>
          <c:tx>
            <c:strRef>
              <c:f>Analytics!$F$2</c:f>
              <c:strCache>
                <c:ptCount val="1"/>
                <c:pt idx="0">
                  <c:v>quarta-feira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Analytics!$C$8:$C$23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cat>
          <c:val>
            <c:numRef>
              <c:f>Analytics!$F$8:$F$23</c:f>
              <c:numCache>
                <c:formatCode>General</c:formatCode>
                <c:ptCount val="16"/>
                <c:pt idx="0">
                  <c:v>1000</c:v>
                </c:pt>
                <c:pt idx="1">
                  <c:v>946</c:v>
                </c:pt>
                <c:pt idx="2">
                  <c:v>856</c:v>
                </c:pt>
                <c:pt idx="3">
                  <c:v>826</c:v>
                </c:pt>
                <c:pt idx="4">
                  <c:v>706</c:v>
                </c:pt>
                <c:pt idx="5">
                  <c:v>643</c:v>
                </c:pt>
                <c:pt idx="6">
                  <c:v>557</c:v>
                </c:pt>
                <c:pt idx="7">
                  <c:v>564</c:v>
                </c:pt>
                <c:pt idx="8">
                  <c:v>619</c:v>
                </c:pt>
                <c:pt idx="9">
                  <c:v>705</c:v>
                </c:pt>
                <c:pt idx="10">
                  <c:v>790</c:v>
                </c:pt>
                <c:pt idx="11">
                  <c:v>865</c:v>
                </c:pt>
                <c:pt idx="12">
                  <c:v>971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9-4AB6-B0BA-B729A1DF7346}"/>
            </c:ext>
          </c:extLst>
        </c:ser>
        <c:ser>
          <c:idx val="3"/>
          <c:order val="3"/>
          <c:tx>
            <c:strRef>
              <c:f>Analytics!$G$2</c:f>
              <c:strCache>
                <c:ptCount val="1"/>
                <c:pt idx="0">
                  <c:v>quinta-feira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Analytics!$C$8:$C$23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cat>
          <c:val>
            <c:numRef>
              <c:f>Analytics!$G$8:$G$23</c:f>
              <c:numCache>
                <c:formatCode>General</c:formatCode>
                <c:ptCount val="16"/>
                <c:pt idx="0">
                  <c:v>1000</c:v>
                </c:pt>
                <c:pt idx="1">
                  <c:v>981</c:v>
                </c:pt>
                <c:pt idx="2">
                  <c:v>851</c:v>
                </c:pt>
                <c:pt idx="3">
                  <c:v>836</c:v>
                </c:pt>
                <c:pt idx="4">
                  <c:v>712</c:v>
                </c:pt>
                <c:pt idx="5">
                  <c:v>610</c:v>
                </c:pt>
                <c:pt idx="6">
                  <c:v>594</c:v>
                </c:pt>
                <c:pt idx="7">
                  <c:v>521</c:v>
                </c:pt>
                <c:pt idx="8">
                  <c:v>632</c:v>
                </c:pt>
                <c:pt idx="9">
                  <c:v>694</c:v>
                </c:pt>
                <c:pt idx="10">
                  <c:v>788</c:v>
                </c:pt>
                <c:pt idx="11">
                  <c:v>867</c:v>
                </c:pt>
                <c:pt idx="12">
                  <c:v>933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89-4AB6-B0BA-B729A1DF7346}"/>
            </c:ext>
          </c:extLst>
        </c:ser>
        <c:ser>
          <c:idx val="4"/>
          <c:order val="4"/>
          <c:tx>
            <c:strRef>
              <c:f>Analytics!$H$2</c:f>
              <c:strCache>
                <c:ptCount val="1"/>
                <c:pt idx="0">
                  <c:v>sexta-feira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Analytics!$C$8:$C$23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cat>
          <c:val>
            <c:numRef>
              <c:f>Analytics!$H$8:$H$23</c:f>
              <c:numCache>
                <c:formatCode>General</c:formatCode>
                <c:ptCount val="16"/>
                <c:pt idx="0">
                  <c:v>1000</c:v>
                </c:pt>
                <c:pt idx="1">
                  <c:v>960</c:v>
                </c:pt>
                <c:pt idx="2">
                  <c:v>918</c:v>
                </c:pt>
                <c:pt idx="3">
                  <c:v>789</c:v>
                </c:pt>
                <c:pt idx="4">
                  <c:v>722</c:v>
                </c:pt>
                <c:pt idx="5">
                  <c:v>598</c:v>
                </c:pt>
                <c:pt idx="6">
                  <c:v>538</c:v>
                </c:pt>
                <c:pt idx="7">
                  <c:v>522</c:v>
                </c:pt>
                <c:pt idx="8">
                  <c:v>615</c:v>
                </c:pt>
                <c:pt idx="9">
                  <c:v>722</c:v>
                </c:pt>
                <c:pt idx="10">
                  <c:v>809</c:v>
                </c:pt>
                <c:pt idx="11">
                  <c:v>896</c:v>
                </c:pt>
                <c:pt idx="12">
                  <c:v>961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89-4AB6-B0BA-B729A1DF7346}"/>
            </c:ext>
          </c:extLst>
        </c:ser>
        <c:ser>
          <c:idx val="5"/>
          <c:order val="5"/>
          <c:tx>
            <c:strRef>
              <c:f>Analytics!$I$2</c:f>
              <c:strCache>
                <c:ptCount val="1"/>
                <c:pt idx="0">
                  <c:v>sábado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Analytics!$C$8:$C$23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cat>
          <c:val>
            <c:numRef>
              <c:f>Analytics!$I$8:$I$23</c:f>
              <c:numCache>
                <c:formatCode>General</c:formatCode>
                <c:ptCount val="16"/>
                <c:pt idx="0">
                  <c:v>1000</c:v>
                </c:pt>
                <c:pt idx="1">
                  <c:v>970</c:v>
                </c:pt>
                <c:pt idx="2">
                  <c:v>849</c:v>
                </c:pt>
                <c:pt idx="3">
                  <c:v>808</c:v>
                </c:pt>
                <c:pt idx="4">
                  <c:v>683</c:v>
                </c:pt>
                <c:pt idx="5">
                  <c:v>650</c:v>
                </c:pt>
                <c:pt idx="6">
                  <c:v>559</c:v>
                </c:pt>
                <c:pt idx="7">
                  <c:v>524</c:v>
                </c:pt>
                <c:pt idx="8">
                  <c:v>627</c:v>
                </c:pt>
                <c:pt idx="9">
                  <c:v>692</c:v>
                </c:pt>
                <c:pt idx="10">
                  <c:v>819</c:v>
                </c:pt>
                <c:pt idx="11">
                  <c:v>850</c:v>
                </c:pt>
                <c:pt idx="12">
                  <c:v>981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89-4AB6-B0BA-B729A1DF7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847952"/>
        <c:axId val="1261840880"/>
      </c:lineChart>
      <c:catAx>
        <c:axId val="126184795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840880"/>
        <c:crosses val="autoZero"/>
        <c:auto val="1"/>
        <c:lblAlgn val="ctr"/>
        <c:lblOffset val="100"/>
        <c:noMultiLvlLbl val="0"/>
      </c:catAx>
      <c:valAx>
        <c:axId val="1261840880"/>
        <c:scaling>
          <c:orientation val="minMax"/>
          <c:max val="1028"/>
          <c:min val="4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84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180975</xdr:rowOff>
    </xdr:from>
    <xdr:to>
      <xdr:col>8</xdr:col>
      <xdr:colOff>133350</xdr:colOff>
      <xdr:row>41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27"/>
  <sheetViews>
    <sheetView tabSelected="1" topLeftCell="H16" zoomScaleNormal="100" workbookViewId="0">
      <selection activeCell="R21" sqref="R21"/>
    </sheetView>
  </sheetViews>
  <sheetFormatPr defaultRowHeight="15" x14ac:dyDescent="0.25"/>
  <cols>
    <col min="4" max="4" width="13.42578125" bestFit="1" customWidth="1"/>
    <col min="5" max="5" width="10.28515625" bestFit="1" customWidth="1"/>
    <col min="6" max="7" width="11.5703125" bestFit="1" customWidth="1"/>
    <col min="8" max="8" width="10.5703125" bestFit="1" customWidth="1"/>
    <col min="9" max="9" width="7.28515625" bestFit="1" customWidth="1"/>
    <col min="11" max="11" width="8.85546875" bestFit="1" customWidth="1"/>
    <col min="12" max="12" width="13.42578125" bestFit="1" customWidth="1"/>
    <col min="13" max="13" width="10.28515625" bestFit="1" customWidth="1"/>
    <col min="14" max="15" width="11.5703125" bestFit="1" customWidth="1"/>
    <col min="16" max="16" width="10.5703125" bestFit="1" customWidth="1"/>
    <col min="17" max="17" width="8.5703125" bestFit="1" customWidth="1"/>
    <col min="18" max="18" width="3.85546875" customWidth="1"/>
    <col min="19" max="19" width="14.140625" customWidth="1"/>
    <col min="20" max="20" width="15.7109375" customWidth="1"/>
    <col min="21" max="21" width="9.5703125" customWidth="1"/>
    <col min="22" max="22" width="11.140625" customWidth="1"/>
    <col min="23" max="23" width="11.5703125" customWidth="1"/>
    <col min="24" max="24" width="15" customWidth="1"/>
  </cols>
  <sheetData>
    <row r="1" spans="3:17" ht="15.75" thickBot="1" x14ac:dyDescent="0.3"/>
    <row r="2" spans="3:17" ht="16.5" thickTop="1" thickBot="1" x14ac:dyDescent="0.3">
      <c r="C2" s="45" t="s">
        <v>20</v>
      </c>
      <c r="D2" s="44" t="s">
        <v>19</v>
      </c>
      <c r="E2" s="44" t="s">
        <v>18</v>
      </c>
      <c r="F2" s="44" t="s">
        <v>17</v>
      </c>
      <c r="G2" s="44" t="s">
        <v>16</v>
      </c>
      <c r="H2" s="44" t="s">
        <v>15</v>
      </c>
      <c r="I2" s="43" t="s">
        <v>14</v>
      </c>
      <c r="J2" s="22"/>
      <c r="K2" s="56"/>
      <c r="L2" s="42" t="s">
        <v>19</v>
      </c>
      <c r="M2" s="41" t="s">
        <v>18</v>
      </c>
      <c r="N2" s="41" t="s">
        <v>17</v>
      </c>
      <c r="O2" s="41" t="s">
        <v>16</v>
      </c>
      <c r="P2" s="41" t="s">
        <v>15</v>
      </c>
      <c r="Q2" s="40" t="s">
        <v>14</v>
      </c>
    </row>
    <row r="3" spans="3:17" ht="15.75" thickTop="1" x14ac:dyDescent="0.25">
      <c r="C3" s="39">
        <v>1</v>
      </c>
      <c r="D3" s="38" t="s">
        <v>0</v>
      </c>
      <c r="E3" s="38" t="s">
        <v>0</v>
      </c>
      <c r="F3" s="38" t="s">
        <v>0</v>
      </c>
      <c r="G3" s="38" t="s">
        <v>0</v>
      </c>
      <c r="H3" s="38" t="s">
        <v>0</v>
      </c>
      <c r="I3" s="37" t="s">
        <v>0</v>
      </c>
      <c r="K3" s="36" t="s">
        <v>13</v>
      </c>
      <c r="L3" s="34">
        <f ca="1">MIN(D8:D23)</f>
        <v>476</v>
      </c>
      <c r="M3" s="33">
        <f ca="1">MIN(E8:E21)</f>
        <v>557</v>
      </c>
      <c r="N3" s="33">
        <f ca="1">MIN(F8:F21)</f>
        <v>557</v>
      </c>
      <c r="O3" s="33">
        <f ca="1">MIN(G8:G21)</f>
        <v>521</v>
      </c>
      <c r="P3" s="33">
        <f ca="1">MIN(H8:H21)</f>
        <v>522</v>
      </c>
      <c r="Q3" s="32">
        <f ca="1">MIN(I8:I23)</f>
        <v>524</v>
      </c>
    </row>
    <row r="4" spans="3:17" x14ac:dyDescent="0.25">
      <c r="C4" s="4">
        <v>2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1" t="s">
        <v>0</v>
      </c>
      <c r="K4" s="35" t="s">
        <v>12</v>
      </c>
      <c r="L4" s="34">
        <f t="shared" ref="L4:Q4" ca="1" si="0">_xlfn.QUARTILE.EXC(D8:D23,1)</f>
        <v>604.25</v>
      </c>
      <c r="M4" s="33">
        <f t="shared" ca="1" si="0"/>
        <v>643</v>
      </c>
      <c r="N4" s="33">
        <f t="shared" ca="1" si="0"/>
        <v>658.5</v>
      </c>
      <c r="O4" s="33">
        <f t="shared" ca="1" si="0"/>
        <v>647.5</v>
      </c>
      <c r="P4" s="33">
        <f t="shared" ca="1" si="0"/>
        <v>641.75</v>
      </c>
      <c r="Q4" s="32">
        <f t="shared" ca="1" si="0"/>
        <v>658.25</v>
      </c>
    </row>
    <row r="5" spans="3:17" x14ac:dyDescent="0.25">
      <c r="C5" s="4">
        <v>3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1" t="s">
        <v>0</v>
      </c>
      <c r="K5" s="35" t="s">
        <v>11</v>
      </c>
      <c r="L5" s="34">
        <f t="shared" ref="L5:Q5" ca="1" si="1">MEDIAN(D8:D23)</f>
        <v>835.5</v>
      </c>
      <c r="M5" s="33">
        <f t="shared" ca="1" si="1"/>
        <v>832.5</v>
      </c>
      <c r="N5" s="33">
        <f t="shared" ca="1" si="1"/>
        <v>841</v>
      </c>
      <c r="O5" s="33">
        <f t="shared" ca="1" si="1"/>
        <v>843.5</v>
      </c>
      <c r="P5" s="33">
        <f t="shared" ca="1" si="1"/>
        <v>852.5</v>
      </c>
      <c r="Q5" s="32">
        <f t="shared" ca="1" si="1"/>
        <v>834</v>
      </c>
    </row>
    <row r="6" spans="3:17" x14ac:dyDescent="0.25">
      <c r="C6" s="4">
        <v>4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1" t="s">
        <v>0</v>
      </c>
      <c r="K6" s="35" t="s">
        <v>10</v>
      </c>
      <c r="L6" s="34">
        <f t="shared" ref="L6:Q6" ca="1" si="2">_xlfn.QUARTILE.EXC(D8:D23,3)</f>
        <v>1000</v>
      </c>
      <c r="M6" s="33">
        <f t="shared" ca="1" si="2"/>
        <v>994.5</v>
      </c>
      <c r="N6" s="33">
        <f t="shared" ca="1" si="2"/>
        <v>992.75</v>
      </c>
      <c r="O6" s="33">
        <f t="shared" ca="1" si="2"/>
        <v>995.25</v>
      </c>
      <c r="P6" s="33">
        <f t="shared" ca="1" si="2"/>
        <v>990.25</v>
      </c>
      <c r="Q6" s="32">
        <f t="shared" ca="1" si="2"/>
        <v>995.25</v>
      </c>
    </row>
    <row r="7" spans="3:17" ht="15.75" thickBot="1" x14ac:dyDescent="0.3">
      <c r="C7" s="4">
        <v>5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1" t="s">
        <v>0</v>
      </c>
      <c r="K7" s="31" t="s">
        <v>9</v>
      </c>
      <c r="L7" s="30">
        <f t="shared" ref="L7:Q7" ca="1" si="3">MAX(D8:D23)</f>
        <v>1000</v>
      </c>
      <c r="M7" s="29">
        <f t="shared" ca="1" si="3"/>
        <v>1000</v>
      </c>
      <c r="N7" s="29">
        <f t="shared" ca="1" si="3"/>
        <v>1000</v>
      </c>
      <c r="O7" s="29">
        <f t="shared" ca="1" si="3"/>
        <v>1000</v>
      </c>
      <c r="P7" s="29">
        <f t="shared" ca="1" si="3"/>
        <v>1000</v>
      </c>
      <c r="Q7" s="28">
        <f t="shared" ca="1" si="3"/>
        <v>1000</v>
      </c>
    </row>
    <row r="8" spans="3:17" ht="15.75" thickTop="1" x14ac:dyDescent="0.25">
      <c r="C8" s="4">
        <v>6</v>
      </c>
      <c r="D8" s="5">
        <v>1000</v>
      </c>
      <c r="E8" s="5">
        <v>1000</v>
      </c>
      <c r="F8" s="5">
        <v>1000</v>
      </c>
      <c r="G8" s="5">
        <v>1000</v>
      </c>
      <c r="H8" s="5">
        <v>1000</v>
      </c>
      <c r="I8" s="27">
        <v>1000</v>
      </c>
      <c r="J8" s="11"/>
    </row>
    <row r="9" spans="3:17" ht="15.75" thickBot="1" x14ac:dyDescent="0.3">
      <c r="C9" s="4">
        <v>7</v>
      </c>
      <c r="D9" s="7">
        <f t="shared" ref="D9:I9" ca="1" si="4">RANDBETWEEN(920,1000)</f>
        <v>960</v>
      </c>
      <c r="E9" s="7">
        <f t="shared" ca="1" si="4"/>
        <v>945</v>
      </c>
      <c r="F9" s="7">
        <f t="shared" ca="1" si="4"/>
        <v>946</v>
      </c>
      <c r="G9" s="7">
        <f t="shared" ca="1" si="4"/>
        <v>981</v>
      </c>
      <c r="H9" s="7">
        <f t="shared" ca="1" si="4"/>
        <v>960</v>
      </c>
      <c r="I9" s="6">
        <f t="shared" ca="1" si="4"/>
        <v>970</v>
      </c>
      <c r="K9" t="s">
        <v>8</v>
      </c>
    </row>
    <row r="10" spans="3:17" ht="16.5" thickTop="1" thickBot="1" x14ac:dyDescent="0.3">
      <c r="C10" s="4">
        <v>8</v>
      </c>
      <c r="D10" s="7">
        <f t="shared" ref="D10:I10" ca="1" si="5">RANDBETWEEN(839,919)</f>
        <v>850</v>
      </c>
      <c r="E10" s="7">
        <f t="shared" ca="1" si="5"/>
        <v>896</v>
      </c>
      <c r="F10" s="7">
        <f t="shared" ca="1" si="5"/>
        <v>856</v>
      </c>
      <c r="G10" s="7">
        <f t="shared" ca="1" si="5"/>
        <v>851</v>
      </c>
      <c r="H10" s="7">
        <f t="shared" ca="1" si="5"/>
        <v>918</v>
      </c>
      <c r="I10" s="6">
        <f t="shared" ca="1" si="5"/>
        <v>849</v>
      </c>
      <c r="K10" s="26" t="s">
        <v>7</v>
      </c>
      <c r="L10" s="25">
        <f t="shared" ref="L10:Q10" ca="1" si="6">AVERAGE(D8:D23)</f>
        <v>800.25</v>
      </c>
      <c r="M10" s="24">
        <f t="shared" ca="1" si="6"/>
        <v>817</v>
      </c>
      <c r="N10" s="24">
        <f t="shared" ca="1" si="6"/>
        <v>815.5</v>
      </c>
      <c r="O10" s="24">
        <f t="shared" ca="1" si="6"/>
        <v>813.6875</v>
      </c>
      <c r="P10" s="24">
        <f t="shared" ca="1" si="6"/>
        <v>815.625</v>
      </c>
      <c r="Q10" s="23">
        <f t="shared" ca="1" si="6"/>
        <v>813.25</v>
      </c>
    </row>
    <row r="11" spans="3:17" ht="16.5" thickTop="1" thickBot="1" x14ac:dyDescent="0.3">
      <c r="C11" s="4">
        <v>9</v>
      </c>
      <c r="D11" s="9">
        <f t="shared" ref="D11:I11" ca="1" si="7">RANDBETWEEN(759,838)</f>
        <v>821</v>
      </c>
      <c r="E11" s="9">
        <f t="shared" ca="1" si="7"/>
        <v>782</v>
      </c>
      <c r="F11" s="9">
        <f t="shared" ca="1" si="7"/>
        <v>826</v>
      </c>
      <c r="G11" s="9">
        <f t="shared" ca="1" si="7"/>
        <v>836</v>
      </c>
      <c r="H11" s="9">
        <f t="shared" ca="1" si="7"/>
        <v>789</v>
      </c>
      <c r="I11" s="8">
        <f t="shared" ca="1" si="7"/>
        <v>808</v>
      </c>
      <c r="J11" s="22"/>
      <c r="L11" s="17"/>
      <c r="M11" s="17"/>
      <c r="N11" s="17"/>
      <c r="O11" s="17"/>
      <c r="P11" s="17"/>
      <c r="Q11" s="17"/>
    </row>
    <row r="12" spans="3:17" ht="16.5" thickTop="1" thickBot="1" x14ac:dyDescent="0.3">
      <c r="C12" s="4">
        <v>10</v>
      </c>
      <c r="D12" s="21">
        <v>476</v>
      </c>
      <c r="E12" s="9">
        <f ca="1">RANDBETWEEN(677,757)</f>
        <v>733</v>
      </c>
      <c r="F12" s="13">
        <f ca="1">RANDBETWEEN(677,757)</f>
        <v>706</v>
      </c>
      <c r="G12" s="13">
        <f ca="1">RANDBETWEEN(677,757)</f>
        <v>712</v>
      </c>
      <c r="H12" s="13">
        <f ca="1">RANDBETWEEN(677,757)</f>
        <v>722</v>
      </c>
      <c r="I12" s="12">
        <f ca="1">RANDBETWEEN(677,757)</f>
        <v>683</v>
      </c>
      <c r="K12" s="17"/>
      <c r="L12" s="65" t="s">
        <v>6</v>
      </c>
      <c r="M12" s="66"/>
      <c r="N12" s="66"/>
      <c r="O12" s="67"/>
    </row>
    <row r="13" spans="3:17" ht="15.75" thickTop="1" x14ac:dyDescent="0.25">
      <c r="C13" s="4">
        <v>11</v>
      </c>
      <c r="D13" s="13">
        <f t="shared" ref="D13:I13" ca="1" si="8">RANDBETWEEN(596,676)</f>
        <v>600</v>
      </c>
      <c r="E13" s="13">
        <f t="shared" ca="1" si="8"/>
        <v>615</v>
      </c>
      <c r="F13" s="13">
        <f t="shared" ca="1" si="8"/>
        <v>643</v>
      </c>
      <c r="G13" s="13">
        <f t="shared" ca="1" si="8"/>
        <v>610</v>
      </c>
      <c r="H13" s="13">
        <f t="shared" ca="1" si="8"/>
        <v>598</v>
      </c>
      <c r="I13" s="12">
        <f t="shared" ca="1" si="8"/>
        <v>650</v>
      </c>
      <c r="K13" s="17"/>
      <c r="L13" s="20"/>
      <c r="M13" s="68" t="s">
        <v>5</v>
      </c>
      <c r="N13" s="68"/>
      <c r="O13" s="69"/>
    </row>
    <row r="14" spans="3:17" x14ac:dyDescent="0.25">
      <c r="C14" s="4">
        <v>12</v>
      </c>
      <c r="D14" s="13">
        <f t="shared" ref="D14:I15" ca="1" si="9">RANDBETWEEN(515,595)</f>
        <v>533</v>
      </c>
      <c r="E14" s="13">
        <f t="shared" ca="1" si="9"/>
        <v>563</v>
      </c>
      <c r="F14" s="13">
        <f t="shared" ca="1" si="9"/>
        <v>557</v>
      </c>
      <c r="G14" s="13">
        <f t="shared" ca="1" si="9"/>
        <v>594</v>
      </c>
      <c r="H14" s="13">
        <f t="shared" ca="1" si="9"/>
        <v>538</v>
      </c>
      <c r="I14" s="12">
        <f t="shared" ca="1" si="9"/>
        <v>559</v>
      </c>
      <c r="K14" s="17"/>
      <c r="L14" s="19"/>
      <c r="M14" s="63" t="s">
        <v>4</v>
      </c>
      <c r="N14" s="63"/>
      <c r="O14" s="64"/>
    </row>
    <row r="15" spans="3:17" x14ac:dyDescent="0.25">
      <c r="C15" s="4">
        <v>13</v>
      </c>
      <c r="D15" s="13">
        <f t="shared" ca="1" si="9"/>
        <v>561</v>
      </c>
      <c r="E15" s="13">
        <f t="shared" ca="1" si="9"/>
        <v>557</v>
      </c>
      <c r="F15" s="13">
        <f t="shared" ca="1" si="9"/>
        <v>564</v>
      </c>
      <c r="G15" s="13">
        <f t="shared" ca="1" si="9"/>
        <v>521</v>
      </c>
      <c r="H15" s="13">
        <f t="shared" ca="1" si="9"/>
        <v>522</v>
      </c>
      <c r="I15" s="12">
        <f t="shared" ca="1" si="9"/>
        <v>524</v>
      </c>
      <c r="K15" s="17"/>
      <c r="L15" s="18"/>
      <c r="M15" s="61" t="s">
        <v>3</v>
      </c>
      <c r="N15" s="61"/>
      <c r="O15" s="62"/>
    </row>
    <row r="16" spans="3:17" x14ac:dyDescent="0.25">
      <c r="C16" s="4">
        <v>14</v>
      </c>
      <c r="D16" s="13">
        <f t="shared" ref="D16:I16" ca="1" si="10">RANDBETWEEN(596,676)</f>
        <v>617</v>
      </c>
      <c r="E16" s="13">
        <f t="shared" ca="1" si="10"/>
        <v>617</v>
      </c>
      <c r="F16" s="13">
        <f t="shared" ca="1" si="10"/>
        <v>619</v>
      </c>
      <c r="G16" s="13">
        <f t="shared" ca="1" si="10"/>
        <v>632</v>
      </c>
      <c r="H16" s="13">
        <f t="shared" ca="1" si="10"/>
        <v>615</v>
      </c>
      <c r="I16" s="12">
        <f t="shared" ca="1" si="10"/>
        <v>627</v>
      </c>
      <c r="K16" s="17"/>
      <c r="L16" s="16"/>
      <c r="M16" s="15" t="s">
        <v>2</v>
      </c>
      <c r="N16" s="15"/>
      <c r="O16" s="14"/>
    </row>
    <row r="17" spans="3:24" x14ac:dyDescent="0.25">
      <c r="C17" s="4">
        <v>15</v>
      </c>
      <c r="D17" s="13">
        <f t="shared" ref="D17:I17" ca="1" si="11">RANDBETWEEN(677,757)</f>
        <v>699</v>
      </c>
      <c r="E17" s="13">
        <f t="shared" ca="1" si="11"/>
        <v>721</v>
      </c>
      <c r="F17" s="13">
        <f t="shared" ca="1" si="11"/>
        <v>705</v>
      </c>
      <c r="G17" s="13">
        <f t="shared" ca="1" si="11"/>
        <v>694</v>
      </c>
      <c r="H17" s="13">
        <f t="shared" ca="1" si="11"/>
        <v>722</v>
      </c>
      <c r="I17" s="12">
        <f t="shared" ca="1" si="11"/>
        <v>692</v>
      </c>
      <c r="J17" s="11"/>
      <c r="L17" s="10"/>
      <c r="M17" s="61" t="s">
        <v>1</v>
      </c>
      <c r="N17" s="61"/>
      <c r="O17" s="62"/>
    </row>
    <row r="18" spans="3:24" x14ac:dyDescent="0.25">
      <c r="C18" s="4">
        <v>16</v>
      </c>
      <c r="D18" s="9">
        <f t="shared" ref="D18:I18" ca="1" si="12">RANDBETWEEN(759,838)</f>
        <v>809</v>
      </c>
      <c r="E18" s="9">
        <f t="shared" ca="1" si="12"/>
        <v>822</v>
      </c>
      <c r="F18" s="9">
        <f t="shared" ca="1" si="12"/>
        <v>790</v>
      </c>
      <c r="G18" s="9">
        <f t="shared" ca="1" si="12"/>
        <v>788</v>
      </c>
      <c r="H18" s="9">
        <f t="shared" ca="1" si="12"/>
        <v>809</v>
      </c>
      <c r="I18" s="8">
        <f t="shared" ca="1" si="12"/>
        <v>819</v>
      </c>
    </row>
    <row r="19" spans="3:24" x14ac:dyDescent="0.25">
      <c r="C19" s="4">
        <v>17</v>
      </c>
      <c r="D19" s="7">
        <f t="shared" ref="D19:I19" ca="1" si="13">RANDBETWEEN(839,919)</f>
        <v>878</v>
      </c>
      <c r="E19" s="7">
        <f t="shared" ca="1" si="13"/>
        <v>843</v>
      </c>
      <c r="F19" s="7">
        <f t="shared" ca="1" si="13"/>
        <v>865</v>
      </c>
      <c r="G19" s="7">
        <f t="shared" ca="1" si="13"/>
        <v>867</v>
      </c>
      <c r="H19" s="7">
        <f t="shared" ca="1" si="13"/>
        <v>896</v>
      </c>
      <c r="I19" s="6">
        <f t="shared" ca="1" si="13"/>
        <v>850</v>
      </c>
    </row>
    <row r="20" spans="3:24" ht="15.75" thickBot="1" x14ac:dyDescent="0.3">
      <c r="C20" s="4">
        <v>18</v>
      </c>
      <c r="D20" s="7">
        <f t="shared" ref="D20:I20" ca="1" si="14">RANDBETWEEN(920,1000)</f>
        <v>1000</v>
      </c>
      <c r="E20" s="7">
        <f t="shared" ca="1" si="14"/>
        <v>978</v>
      </c>
      <c r="F20" s="7">
        <f t="shared" ca="1" si="14"/>
        <v>971</v>
      </c>
      <c r="G20" s="7">
        <f t="shared" ca="1" si="14"/>
        <v>933</v>
      </c>
      <c r="H20" s="7">
        <f t="shared" ca="1" si="14"/>
        <v>961</v>
      </c>
      <c r="I20" s="6">
        <f t="shared" ca="1" si="14"/>
        <v>981</v>
      </c>
    </row>
    <row r="21" spans="3:24" ht="18.75" x14ac:dyDescent="0.25">
      <c r="C21" s="4">
        <v>19</v>
      </c>
      <c r="D21" s="5">
        <v>1000</v>
      </c>
      <c r="E21" s="5">
        <v>1000</v>
      </c>
      <c r="F21" s="5">
        <v>1000</v>
      </c>
      <c r="G21" s="5">
        <v>1000</v>
      </c>
      <c r="H21" s="5">
        <v>1000</v>
      </c>
      <c r="I21" s="27">
        <v>1000</v>
      </c>
      <c r="K21" s="58" t="s">
        <v>26</v>
      </c>
      <c r="L21" s="59"/>
      <c r="M21" s="59"/>
      <c r="N21" s="59"/>
      <c r="O21" s="59"/>
      <c r="P21" s="60"/>
      <c r="R21" s="81"/>
      <c r="S21" s="70" t="s">
        <v>27</v>
      </c>
      <c r="T21" s="71"/>
      <c r="U21" s="71"/>
      <c r="V21" s="71"/>
      <c r="W21" s="71"/>
      <c r="X21" s="72"/>
    </row>
    <row r="22" spans="3:24" ht="18.75" x14ac:dyDescent="0.25">
      <c r="C22" s="4">
        <v>20</v>
      </c>
      <c r="D22" s="5">
        <v>1000</v>
      </c>
      <c r="E22" s="5">
        <v>1000</v>
      </c>
      <c r="F22" s="5">
        <v>1000</v>
      </c>
      <c r="G22" s="5">
        <v>1000</v>
      </c>
      <c r="H22" s="5">
        <v>1000</v>
      </c>
      <c r="I22" s="27">
        <v>1000</v>
      </c>
      <c r="K22" s="48" t="s">
        <v>21</v>
      </c>
      <c r="L22" s="57" t="s">
        <v>22</v>
      </c>
      <c r="M22" s="57"/>
      <c r="N22" s="47" t="s">
        <v>23</v>
      </c>
      <c r="O22" s="47" t="s">
        <v>24</v>
      </c>
      <c r="P22" s="49" t="s">
        <v>25</v>
      </c>
      <c r="S22" s="73" t="s">
        <v>28</v>
      </c>
      <c r="T22" s="74" t="s">
        <v>23</v>
      </c>
      <c r="U22" s="75" t="s">
        <v>22</v>
      </c>
      <c r="V22" s="75" t="s">
        <v>22</v>
      </c>
      <c r="W22" s="74" t="s">
        <v>23</v>
      </c>
      <c r="X22" s="76" t="s">
        <v>28</v>
      </c>
    </row>
    <row r="23" spans="3:24" ht="19.5" thickBot="1" x14ac:dyDescent="0.3">
      <c r="C23" s="4">
        <v>21</v>
      </c>
      <c r="D23" s="5">
        <v>1000</v>
      </c>
      <c r="E23" s="5">
        <v>1000</v>
      </c>
      <c r="F23" s="5">
        <v>1000</v>
      </c>
      <c r="G23" s="5">
        <v>1000</v>
      </c>
      <c r="H23" s="5">
        <v>1000</v>
      </c>
      <c r="I23" s="27">
        <v>1000</v>
      </c>
      <c r="K23" s="50">
        <v>499</v>
      </c>
      <c r="L23" s="46">
        <v>500</v>
      </c>
      <c r="M23" s="46">
        <v>750</v>
      </c>
      <c r="N23" s="52">
        <v>839</v>
      </c>
      <c r="O23" s="51">
        <v>990</v>
      </c>
      <c r="P23" s="53">
        <v>1000</v>
      </c>
      <c r="S23" s="77">
        <v>500</v>
      </c>
      <c r="T23" s="78">
        <v>562</v>
      </c>
      <c r="U23" s="79">
        <v>625</v>
      </c>
      <c r="V23" s="79">
        <v>625</v>
      </c>
      <c r="W23" s="78">
        <v>687</v>
      </c>
      <c r="X23" s="80">
        <v>750</v>
      </c>
    </row>
    <row r="24" spans="3:24" x14ac:dyDescent="0.25">
      <c r="C24" s="4">
        <v>22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1" t="s">
        <v>0</v>
      </c>
    </row>
    <row r="25" spans="3:24" x14ac:dyDescent="0.25">
      <c r="C25" s="4">
        <v>23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1" t="s">
        <v>0</v>
      </c>
    </row>
    <row r="26" spans="3:24" ht="15.75" thickBot="1" x14ac:dyDescent="0.3">
      <c r="C26" s="3">
        <v>24</v>
      </c>
      <c r="D26" s="54" t="s">
        <v>0</v>
      </c>
      <c r="E26" s="54" t="s">
        <v>0</v>
      </c>
      <c r="F26" s="54" t="s">
        <v>0</v>
      </c>
      <c r="G26" s="54" t="s">
        <v>0</v>
      </c>
      <c r="H26" s="54" t="s">
        <v>0</v>
      </c>
      <c r="I26" s="55" t="s">
        <v>0</v>
      </c>
    </row>
    <row r="27" spans="3:24" ht="15.75" thickTop="1" x14ac:dyDescent="0.25"/>
  </sheetData>
  <mergeCells count="8">
    <mergeCell ref="L12:O12"/>
    <mergeCell ref="M15:O15"/>
    <mergeCell ref="M13:O13"/>
    <mergeCell ref="S21:X21"/>
    <mergeCell ref="L22:M22"/>
    <mergeCell ref="K21:P21"/>
    <mergeCell ref="M17:O17"/>
    <mergeCell ref="M14:O14"/>
  </mergeCells>
  <conditionalFormatting sqref="L3:Q6 L10:Q10">
    <cfRule type="cellIs" dxfId="4" priority="4" operator="lessThan">
      <formula>750</formula>
    </cfRule>
    <cfRule type="cellIs" dxfId="3" priority="5" operator="lessThan">
      <formula>750</formula>
    </cfRule>
  </conditionalFormatting>
  <conditionalFormatting sqref="L5:Q6 L10:Q10">
    <cfRule type="cellIs" dxfId="2" priority="3" operator="greaterThan">
      <formula>839</formula>
    </cfRule>
  </conditionalFormatting>
  <conditionalFormatting sqref="L3:Q7">
    <cfRule type="cellIs" dxfId="1" priority="1" operator="lessThan">
      <formula>499</formula>
    </cfRule>
    <cfRule type="cellIs" dxfId="0" priority="2" operator="lessThan">
      <formula>500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2020-10-15T19:19:29Z</dcterms:created>
  <dcterms:modified xsi:type="dcterms:W3CDTF">2020-10-27T14:25:03Z</dcterms:modified>
</cp:coreProperties>
</file>