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onagara\Documents\Automation\CypressBDDAIInfused\OPT-MAZE\"/>
    </mc:Choice>
  </mc:AlternateContent>
  <xr:revisionPtr revIDLastSave="0" documentId="13_ncr:1_{FA21F5A3-F5E1-4C80-AC7F-30E43D83B103}" xr6:coauthVersionLast="47" xr6:coauthVersionMax="47" xr10:uidLastSave="{00000000-0000-0000-0000-000000000000}"/>
  <bookViews>
    <workbookView xWindow="-110" yWindow="-110" windowWidth="19420" windowHeight="10300" firstSheet="8" activeTab="8" xr2:uid="{F2CC42D9-6E9F-449B-A1A8-6C9FF2160225}"/>
  </bookViews>
  <sheets>
    <sheet name="Deliverable M Template" sheetId="10" state="hidden" r:id="rId1"/>
    <sheet name="Maps( BC)" sheetId="9" state="hidden" r:id="rId2"/>
    <sheet name="Maps (Gain web)" sheetId="11" state="hidden" r:id="rId3"/>
    <sheet name="QA Metrics" sheetId="8" r:id="rId4"/>
    <sheet name="Planning " sheetId="2" r:id="rId5"/>
    <sheet name="Sheet4" sheetId="4" state="hidden" r:id="rId6"/>
    <sheet name="Base" sheetId="3" state="hidden" r:id="rId7"/>
    <sheet name="GENAI-BC- Planning" sheetId="1" r:id="rId8"/>
    <sheet name="GEN AI-Portal- Planning" sheetId="7" r:id="rId9"/>
    <sheet name="BC Application Template" sheetId="5" r:id="rId10"/>
    <sheet name="GainWeb Application Template" sheetId="6" r:id="rId11"/>
  </sheets>
  <externalReferences>
    <externalReference r:id="rId12"/>
  </externalReferences>
  <definedNames>
    <definedName name="_xlnm._FilterDatabase" localSheetId="8" hidden="1">'GEN AI-Portal- Planning'!$A$2:$H$9</definedName>
    <definedName name="_xlnm._FilterDatabase" localSheetId="7" hidden="1">'GENAI-BC- Planning'!$A$2:$O$11</definedName>
    <definedName name="UNIT">[1]List!$A$1:$A$3</definedName>
    <definedName name="untisc">[1]List!$C$1:$C$3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8" l="1"/>
  <c r="F19" i="8"/>
  <c r="P8" i="8"/>
  <c r="O8" i="8"/>
  <c r="D8" i="2"/>
  <c r="D10" i="2"/>
  <c r="L11" i="1"/>
  <c r="E19" i="8" s="1"/>
  <c r="N9" i="1"/>
  <c r="N10" i="1"/>
  <c r="N5" i="1"/>
  <c r="N6" i="1"/>
  <c r="N4" i="1"/>
  <c r="I11" i="1"/>
  <c r="D6" i="2"/>
  <c r="D7" i="2"/>
  <c r="D11" i="1"/>
  <c r="F21" i="11" l="1"/>
  <c r="G21" i="11"/>
  <c r="E21" i="11"/>
  <c r="G4" i="11"/>
  <c r="F4" i="11"/>
  <c r="E4" i="11"/>
  <c r="N21" i="11"/>
  <c r="C21" i="11"/>
  <c r="D21" i="11"/>
  <c r="N4" i="11"/>
  <c r="C4" i="11"/>
  <c r="D4" i="11"/>
  <c r="N44" i="9"/>
  <c r="C44" i="9"/>
  <c r="D44" i="9"/>
  <c r="E44" i="9"/>
  <c r="F44" i="9"/>
  <c r="G44" i="9"/>
  <c r="H44" i="9"/>
  <c r="I44" i="9"/>
  <c r="J44" i="9"/>
  <c r="N22" i="9"/>
  <c r="C22" i="9"/>
  <c r="D22" i="9"/>
  <c r="E22" i="9"/>
  <c r="F22" i="9"/>
  <c r="G22" i="9"/>
  <c r="H22" i="9"/>
  <c r="I22" i="9"/>
  <c r="J22" i="9"/>
  <c r="N4" i="9"/>
  <c r="C4" i="9"/>
  <c r="D4" i="9"/>
  <c r="E4" i="9"/>
  <c r="F4" i="9"/>
  <c r="G4" i="9"/>
  <c r="H4" i="9"/>
  <c r="I4" i="9"/>
  <c r="J4" i="9"/>
  <c r="M21" i="11"/>
  <c r="N43" i="11"/>
  <c r="M43" i="11"/>
  <c r="G43" i="11"/>
  <c r="F43" i="11"/>
  <c r="E43" i="11"/>
  <c r="D43" i="11"/>
  <c r="C43" i="11"/>
  <c r="B43" i="11"/>
  <c r="M4" i="11"/>
  <c r="B21" i="11"/>
  <c r="B4" i="11"/>
  <c r="T43" i="10" l="1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B44" i="9"/>
  <c r="M44" i="9"/>
  <c r="M22" i="9"/>
  <c r="M4" i="9"/>
  <c r="B4" i="9"/>
  <c r="H9" i="7"/>
  <c r="F9" i="7"/>
  <c r="U5" i="7"/>
  <c r="Q5" i="7"/>
  <c r="U4" i="7"/>
  <c r="Q4" i="7"/>
  <c r="U3" i="7"/>
  <c r="Q3" i="7"/>
  <c r="D9" i="2"/>
  <c r="O11" i="1"/>
  <c r="B3" i="3"/>
  <c r="B2" i="3"/>
  <c r="E11" i="1"/>
  <c r="J23" i="9" l="1"/>
  <c r="J5" i="9"/>
  <c r="I23" i="9"/>
  <c r="H5" i="9"/>
  <c r="I5" i="9"/>
  <c r="G9" i="7"/>
  <c r="K11" i="1"/>
  <c r="N8" i="8" s="1"/>
  <c r="B22" i="9" s="1"/>
  <c r="H23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Nagaraj, Lokesh</author>
  </authors>
  <commentList>
    <comment ref="M2" authorId="0" shapeId="0" xr:uid="{E92C3443-D2AC-4C56-84E9-9F7FBCC05FEC}">
      <text>
        <r>
          <rPr>
            <b/>
            <sz val="9"/>
            <color indexed="81"/>
            <rFont val="Tahoma"/>
            <family val="2"/>
          </rPr>
          <t>User story
Requirment
feature file</t>
        </r>
      </text>
    </comment>
    <comment ref="I3" authorId="0" shapeId="0" xr:uid="{BD56C4CF-9577-4B3E-8840-45E3C594635F}">
      <text>
        <r>
          <rPr>
            <b/>
            <sz val="9"/>
            <color indexed="81"/>
            <rFont val="Tahoma"/>
            <family val="2"/>
          </rPr>
          <t>Test Scenario
Test Case
Automation Script</t>
        </r>
      </text>
    </comment>
    <comment ref="I10" authorId="0" shapeId="0" xr:uid="{E249865E-AE75-4CE0-ACA0-26CFF9CD9740}">
      <text>
        <r>
          <rPr>
            <b/>
            <sz val="9"/>
            <color indexed="81"/>
            <rFont val="Tahoma"/>
            <family val="2"/>
          </rPr>
          <t>Test Scenario
Test Case
Automation Script</t>
        </r>
      </text>
    </comment>
    <comment ref="I17" authorId="0" shapeId="0" xr:uid="{E72432E2-870C-4F05-BCA6-8956C88A1527}">
      <text>
        <r>
          <rPr>
            <b/>
            <sz val="9"/>
            <color indexed="81"/>
            <rFont val="Tahoma"/>
            <family val="2"/>
          </rPr>
          <t>Test Scenario
Test Case
Automation Script</t>
        </r>
      </text>
    </comment>
    <comment ref="I24" authorId="0" shapeId="0" xr:uid="{22F47AC7-8425-4180-AFA4-D9DD2685E4BF}">
      <text>
        <r>
          <rPr>
            <b/>
            <sz val="9"/>
            <color indexed="81"/>
            <rFont val="Tahoma"/>
            <family val="2"/>
          </rPr>
          <t>Test Scenario
Test Case
Automation Script</t>
        </r>
      </text>
    </comment>
    <comment ref="I30" authorId="0" shapeId="0" xr:uid="{3B6CFA58-31A1-4326-B3E2-4BB31C6D92D8}">
      <text>
        <r>
          <rPr>
            <b/>
            <sz val="9"/>
            <color indexed="81"/>
            <rFont val="Tahoma"/>
            <family val="2"/>
          </rPr>
          <t>Test Scenario
Test Case
Automation Script</t>
        </r>
      </text>
    </comment>
    <comment ref="I37" authorId="0" shapeId="0" xr:uid="{6D662CA0-E882-409C-A39B-E05C6DE6C630}">
      <text>
        <r>
          <rPr>
            <b/>
            <sz val="9"/>
            <color indexed="81"/>
            <rFont val="Tahoma"/>
            <family val="2"/>
          </rPr>
          <t>Test Scenario
Test Case
Automation Script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Nagaraj, Lokesh</author>
  </authors>
  <commentList>
    <comment ref="D17" authorId="0" shapeId="0" xr:uid="{5FE59A0F-BDCB-4FD6-A212-978632B47B3B}">
      <text>
        <r>
          <rPr>
            <b/>
            <sz val="9"/>
            <color indexed="81"/>
            <rFont val="Tahoma"/>
            <charset val="1"/>
          </rPr>
          <t>Total Test Script</t>
        </r>
      </text>
    </comment>
    <comment ref="E17" authorId="0" shapeId="0" xr:uid="{46C8271A-8A66-44E2-9992-06BFE7D614A0}">
      <text>
        <r>
          <rPr>
            <b/>
            <sz val="9"/>
            <color indexed="81"/>
            <rFont val="Tahoma"/>
            <charset val="1"/>
          </rPr>
          <t>Total Story points in hrs</t>
        </r>
      </text>
    </comment>
  </commentList>
</comments>
</file>

<file path=xl/sharedStrings.xml><?xml version="1.0" encoding="utf-8"?>
<sst xmlns="http://schemas.openxmlformats.org/spreadsheetml/2006/main" count="779" uniqueCount="250">
  <si>
    <t>SI NO</t>
  </si>
  <si>
    <t>USECASE TYPE</t>
  </si>
  <si>
    <t>USECASE CATEGORY</t>
  </si>
  <si>
    <t>GEN AI</t>
  </si>
  <si>
    <t>MODEL NAME</t>
  </si>
  <si>
    <t>OPEN AI MODEL</t>
  </si>
  <si>
    <t>POC - I</t>
  </si>
  <si>
    <t>POC- E</t>
  </si>
  <si>
    <t>USECASE INFORMATION</t>
  </si>
  <si>
    <t>MEASUREMENT UNITS</t>
  </si>
  <si>
    <t>GEN AI - EQUIPPED</t>
  </si>
  <si>
    <t>POC E</t>
  </si>
  <si>
    <t>Category</t>
  </si>
  <si>
    <t>Complexity</t>
  </si>
  <si>
    <t>Scenario #</t>
  </si>
  <si>
    <t>Sub Category</t>
  </si>
  <si>
    <t xml:space="preserve">Driving Input Unit </t>
  </si>
  <si>
    <t>User Story #</t>
  </si>
  <si>
    <t>Unit</t>
  </si>
  <si>
    <t>Units C</t>
  </si>
  <si>
    <t>"POC I" (GEN AI EQ)</t>
  </si>
  <si>
    <t>"POC E" (STANDARD)</t>
  </si>
  <si>
    <t>Point differneces
( E-I )</t>
  </si>
  <si>
    <t>FUNCTIONAL</t>
  </si>
  <si>
    <t>TEST SCENARIO GENERATION</t>
  </si>
  <si>
    <t>COPILOT</t>
  </si>
  <si>
    <t>GPT-4</t>
  </si>
  <si>
    <t>DALL-E 3</t>
  </si>
  <si>
    <t>Lokesh Nagaraj</t>
  </si>
  <si>
    <t>Leslie</t>
  </si>
  <si>
    <t>Test Scenario</t>
  </si>
  <si>
    <t>Simple</t>
  </si>
  <si>
    <t>Writing Test Scenario Steps</t>
  </si>
  <si>
    <t>User Story</t>
  </si>
  <si>
    <t>Time</t>
  </si>
  <si>
    <t>Min</t>
  </si>
  <si>
    <t xml:space="preserve">Review test scenario Steps </t>
  </si>
  <si>
    <t xml:space="preserve">Spell Checks </t>
  </si>
  <si>
    <t xml:space="preserve">Coverting to a TC Template </t>
  </si>
  <si>
    <t>Uploading to JIRA</t>
  </si>
  <si>
    <t>maximum Variations of positive validation</t>
  </si>
  <si>
    <t>Count</t>
  </si>
  <si>
    <t>Total</t>
  </si>
  <si>
    <t>maximum variation of Negative validations</t>
  </si>
  <si>
    <t>Medium</t>
  </si>
  <si>
    <t>Complex</t>
  </si>
  <si>
    <t>Test Case</t>
  </si>
  <si>
    <t>Writing Test Steps</t>
  </si>
  <si>
    <t xml:space="preserve">Review test Steps </t>
  </si>
  <si>
    <t xml:space="preserve">maximum Variations of Test steps </t>
  </si>
  <si>
    <t>Test case</t>
  </si>
  <si>
    <t xml:space="preserve">MANUAL EFFORT </t>
  </si>
  <si>
    <t>AI INFUSED  EFFORT</t>
  </si>
  <si>
    <t>Effort saving  Trend</t>
  </si>
  <si>
    <t>In Hrs</t>
  </si>
  <si>
    <t>in Days</t>
  </si>
  <si>
    <t>in Person</t>
  </si>
  <si>
    <t>in person</t>
  </si>
  <si>
    <t>%</t>
  </si>
  <si>
    <t>Test Scenario Design Effort - BC</t>
  </si>
  <si>
    <t>Coverage</t>
  </si>
  <si>
    <t>Test Scenario Design Effort - Gain web</t>
  </si>
  <si>
    <t>Test Case Design Effort</t>
  </si>
  <si>
    <t>Automation Design Effort</t>
  </si>
  <si>
    <t>Test Scenario Design Effort - GainWeb</t>
  </si>
  <si>
    <t>FUNCTIONAL METRICS</t>
  </si>
  <si>
    <t xml:space="preserve">TEST SCENARIO CREATION </t>
  </si>
  <si>
    <t>TEST CASE CREATION</t>
  </si>
  <si>
    <t>`</t>
  </si>
  <si>
    <t>Additional Design Activities</t>
  </si>
  <si>
    <t>USE CASE 2 - GAIN WEB (TS 10 | TC 24)</t>
  </si>
  <si>
    <t>Test Design Effort</t>
  </si>
  <si>
    <t xml:space="preserve">Test Coverage </t>
  </si>
  <si>
    <t>AUTOMATION METRICS</t>
  </si>
  <si>
    <t>TEST SCRIPT CREATION</t>
  </si>
  <si>
    <t>NORMAL FRAMEWORK</t>
  </si>
  <si>
    <t>AI INFUSED  FRAMEWORK</t>
  </si>
  <si>
    <t>Automation Script Design Effort</t>
  </si>
  <si>
    <t>Automation Methods Coverage</t>
  </si>
  <si>
    <t>Code Quality %</t>
  </si>
  <si>
    <t xml:space="preserve">GEN AI PLANNING </t>
  </si>
  <si>
    <t>Sprint 1</t>
  </si>
  <si>
    <t>Sprint 2</t>
  </si>
  <si>
    <t>Sprint 3</t>
  </si>
  <si>
    <t xml:space="preserve">W1 </t>
  </si>
  <si>
    <t>W2</t>
  </si>
  <si>
    <t>W3</t>
  </si>
  <si>
    <t>W4</t>
  </si>
  <si>
    <t>W5</t>
  </si>
  <si>
    <t>W6</t>
  </si>
  <si>
    <t>W7</t>
  </si>
  <si>
    <t>W8</t>
  </si>
  <si>
    <t>S</t>
  </si>
  <si>
    <t>M</t>
  </si>
  <si>
    <t>C</t>
  </si>
  <si>
    <t xml:space="preserve">USE CASE 1  BC BASELINE METRICS  </t>
  </si>
  <si>
    <t>TOTAL</t>
  </si>
  <si>
    <t>BASELINED PRODCUTIVITY</t>
  </si>
  <si>
    <t>BC QA 1  Manual</t>
  </si>
  <si>
    <t>Test cases</t>
  </si>
  <si>
    <t>BC QA 1  Automation</t>
  </si>
  <si>
    <t>BC GEN AI ACTIVITIES &amp; METRICS</t>
  </si>
  <si>
    <t>GEN AI - EXERCISED ACTIVITY</t>
  </si>
  <si>
    <t>Test Scenario Activity</t>
  </si>
  <si>
    <t>BC QA 1 GEN AI</t>
  </si>
  <si>
    <t>Training AI</t>
  </si>
  <si>
    <t>Creating the Base Repo</t>
  </si>
  <si>
    <t>Creating the Macro</t>
  </si>
  <si>
    <t>Writing the Scenarios</t>
  </si>
  <si>
    <t>BC QA 2 GEN AI</t>
  </si>
  <si>
    <t>Training on the AI feature</t>
  </si>
  <si>
    <t>Test Case Activity</t>
  </si>
  <si>
    <t>Writing the Test cases</t>
  </si>
  <si>
    <t>Test Script Activity</t>
  </si>
  <si>
    <t xml:space="preserve">USE CASE 2  BC BASELINE METRICS  </t>
  </si>
  <si>
    <t>GW  QA 1  Manual</t>
  </si>
  <si>
    <t>Automation Script</t>
  </si>
  <si>
    <t>Test Scenairo Activity</t>
  </si>
  <si>
    <t>GW QA 1 GEN AI</t>
  </si>
  <si>
    <t>GW QA 2 GEN AI</t>
  </si>
  <si>
    <t>Automation Scripting  Activity</t>
  </si>
  <si>
    <t>Benchmark</t>
  </si>
  <si>
    <t xml:space="preserve">Simple </t>
  </si>
  <si>
    <t>Billing center GENAI - E2E Transactions</t>
  </si>
  <si>
    <t xml:space="preserve"> BC Transaction Flows -  GUIDEWIRE</t>
  </si>
  <si>
    <t xml:space="preserve">Sprint </t>
  </si>
  <si>
    <t>Total Requirments</t>
  </si>
  <si>
    <t>Estimated Regression Scenarios</t>
  </si>
  <si>
    <t>AI Generate  Ts</t>
  </si>
  <si>
    <t>Gap Scenarios</t>
  </si>
  <si>
    <t>Estimated Test cases</t>
  </si>
  <si>
    <t>Estimated Automation Scripts</t>
  </si>
  <si>
    <t>Current Automation Scripts</t>
  </si>
  <si>
    <t>Current Automation Coverage</t>
  </si>
  <si>
    <t>Priority</t>
  </si>
  <si>
    <t>Total Count</t>
  </si>
  <si>
    <t>total</t>
  </si>
  <si>
    <t>BC Payments</t>
  </si>
  <si>
    <t>Direct Bill Payment</t>
  </si>
  <si>
    <t>Direct Bill  Payment Reversal</t>
  </si>
  <si>
    <t>Direct Bill modify Payment Distrubution</t>
  </si>
  <si>
    <t>BC EFT</t>
  </si>
  <si>
    <t>EFT Profile SETUP</t>
  </si>
  <si>
    <t>EFT - Payment Request - Create</t>
  </si>
  <si>
    <t>EFT - Payment Request - Maintain</t>
  </si>
  <si>
    <t>GAIN WEB 2.0 USER STORY</t>
  </si>
  <si>
    <t>Underwriting Referrals</t>
  </si>
  <si>
    <t>P3</t>
  </si>
  <si>
    <t>GW2-CA-Add required loss history question( GW2-8434)</t>
  </si>
  <si>
    <t>P1</t>
  </si>
  <si>
    <t>GW2-8434</t>
  </si>
  <si>
    <t>Will it be for all LOBs or only CA</t>
  </si>
  <si>
    <t>Create React Bootstrap Version of Checkbox Lit(GW2-8382)</t>
  </si>
  <si>
    <t>P2</t>
  </si>
  <si>
    <t>GW2-8382</t>
  </si>
  <si>
    <t>Need more details as it is a UI Card, not checking any functionality</t>
  </si>
  <si>
    <t>GW2 - BOP/CT - add/remove Inland Marine within quote flow and policy change(GW2-9107)</t>
  </si>
  <si>
    <t>GW2-9107</t>
  </si>
  <si>
    <t>Not sure which feature will be implemented based on the description, as scenarios will change based on the feature implementation</t>
  </si>
  <si>
    <t>Portal - Common - Contact email - Edit Account Contact Information Section Missing(GW2-9912)</t>
  </si>
  <si>
    <t>GW2-9912</t>
  </si>
  <si>
    <t>Does it needs to be tested for all lobs as policy summary screen is common</t>
  </si>
  <si>
    <t>Refactor and unit tests to improve performance and stability</t>
  </si>
  <si>
    <t>NA</t>
  </si>
  <si>
    <t>BC Template</t>
  </si>
  <si>
    <t xml:space="preserve">Policy Summary </t>
  </si>
  <si>
    <t>Overview</t>
  </si>
  <si>
    <t>Segment</t>
  </si>
  <si>
    <t xml:space="preserve"> Personal Lines </t>
  </si>
  <si>
    <t xml:space="preserve"> Commercial Lines</t>
  </si>
  <si>
    <t>SR22</t>
  </si>
  <si>
    <t xml:space="preserve"> Yes</t>
  </si>
  <si>
    <t xml:space="preserve"> No</t>
  </si>
  <si>
    <t>Paperless Billing eligibility</t>
  </si>
  <si>
    <t>Yes</t>
  </si>
  <si>
    <t>No</t>
  </si>
  <si>
    <t>Invoice type</t>
  </si>
  <si>
    <t>Standard</t>
  </si>
  <si>
    <t>Combined</t>
  </si>
  <si>
    <t xml:space="preserve">Billing Method </t>
  </si>
  <si>
    <t>Direct Bill</t>
  </si>
  <si>
    <t xml:space="preserve">EFT </t>
  </si>
  <si>
    <t xml:space="preserve">Withdraw Day </t>
  </si>
  <si>
    <t>variable 1 - 28</t>
  </si>
  <si>
    <t>Payment Methods</t>
  </si>
  <si>
    <t xml:space="preserve">Responsive </t>
  </si>
  <si>
    <t>Non-Response(Recurring)/EFT</t>
  </si>
  <si>
    <t>Payment plans</t>
  </si>
  <si>
    <t xml:space="preserve">  Monthly - 12 Payments</t>
  </si>
  <si>
    <t xml:space="preserve">  Full Pay - 1 Payment</t>
  </si>
  <si>
    <t xml:space="preserve">  Monthly - 10 Payments</t>
  </si>
  <si>
    <t xml:space="preserve">  Monthly - 6 Payments</t>
  </si>
  <si>
    <t xml:space="preserve">  Monthly - 5 Payments</t>
  </si>
  <si>
    <t xml:space="preserve">  Semi-Annual - 2 Payments</t>
  </si>
  <si>
    <t xml:space="preserve">  Quarterly - 4 Payments</t>
  </si>
  <si>
    <t xml:space="preserve">  Reporting Plan</t>
  </si>
  <si>
    <t xml:space="preserve">  Monthly - 6 Payments (25% Down)</t>
  </si>
  <si>
    <t xml:space="preserve">  Monthly - 12 Payments (25% Down)</t>
  </si>
  <si>
    <t xml:space="preserve">  Monthly - 10 Payments (25% Down)</t>
  </si>
  <si>
    <t>Billing Level</t>
  </si>
  <si>
    <t xml:space="preserve">  Account-Level Billing</t>
  </si>
  <si>
    <t xml:space="preserve">  Policy-Level Billing</t>
  </si>
  <si>
    <t>Check Digit</t>
  </si>
  <si>
    <t>PIN</t>
  </si>
  <si>
    <t>variable 4 digit number</t>
  </si>
  <si>
    <t>Prior Earned Premium</t>
  </si>
  <si>
    <t>Delinquencies</t>
  </si>
  <si>
    <t>X in 12 months</t>
  </si>
  <si>
    <t xml:space="preserve">Account Summary </t>
  </si>
  <si>
    <t>Paperless Billing Eligibility</t>
  </si>
  <si>
    <t>Payment Instrument</t>
  </si>
  <si>
    <t>Responsive</t>
  </si>
  <si>
    <t>Account-Level Billing</t>
  </si>
  <si>
    <t>Policy-Level Billing</t>
  </si>
  <si>
    <t>EFT Mananagement</t>
  </si>
  <si>
    <t>EFT Enrollment - Current Term Tab</t>
  </si>
  <si>
    <t>Policy/Account already on EFT - if not on EFT, the page will only show the Add/Edit button</t>
  </si>
  <si>
    <t>Add/Edit</t>
  </si>
  <si>
    <t>button</t>
  </si>
  <si>
    <t>Payment Method</t>
  </si>
  <si>
    <t>Policyinfo</t>
  </si>
  <si>
    <t>Start Quote</t>
  </si>
  <si>
    <t>Dscription og Business</t>
  </si>
  <si>
    <t>State</t>
  </si>
  <si>
    <t>LOB</t>
  </si>
  <si>
    <t>Add Additional insuraed</t>
  </si>
  <si>
    <t>Yes / No</t>
  </si>
  <si>
    <t>0/ Many</t>
  </si>
  <si>
    <t xml:space="preserve">Qualifation </t>
  </si>
  <si>
    <t xml:space="preserve">  Mandatory/ All</t>
  </si>
  <si>
    <t>Polic</t>
  </si>
  <si>
    <t>TC Design
 Story point number in hrs</t>
  </si>
  <si>
    <t>Test Scripts</t>
  </si>
  <si>
    <t>BC QA 1  Manual hrs for TC</t>
  </si>
  <si>
    <t>BC QA 1  Automation Script Design hrs for TC</t>
  </si>
  <si>
    <t>USE CASE 1 - BC TC (70)</t>
  </si>
  <si>
    <t xml:space="preserve">Test design Velocity </t>
  </si>
  <si>
    <t>Test Design Effort Velocity</t>
  </si>
  <si>
    <t>TTL SP</t>
  </si>
  <si>
    <t>SP in hrs</t>
  </si>
  <si>
    <t>USE CASE 2 - GAIN WEB (TS - | TC - )</t>
  </si>
  <si>
    <t>USE CASE 1 - BC ( TC - 117)</t>
  </si>
  <si>
    <t>TTL TC</t>
  </si>
  <si>
    <t>TTL TS</t>
  </si>
  <si>
    <t>Story Points</t>
  </si>
  <si>
    <t>Story Points hrs</t>
  </si>
  <si>
    <t>GW QA 1  Manual in hrs</t>
  </si>
  <si>
    <t>GW  QA 1  Manual in hrs</t>
  </si>
  <si>
    <t>TC Anlaysis &amp; Data Collection</t>
  </si>
  <si>
    <t>Framework Merge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</si>
</sst>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b/>
      <sz val="9"/>
      <color theme="0"/>
      <name val="Trebuchet MS"/>
      <family val="2"/>
    </font>
    <font>
      <sz val="10"/>
      <color theme="1"/>
      <name val="Trebuchet MS"/>
      <family val="2"/>
    </font>
    <font>
      <sz val="9"/>
      <color theme="1"/>
      <name val="Trebuchet MS"/>
      <family val="2"/>
    </font>
    <font>
      <b/>
      <sz val="9"/>
      <color theme="1"/>
      <name val="Trebuchet MS"/>
      <family val="2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Trebuchet MS"/>
      <family val="2"/>
    </font>
    <font>
      <b/>
      <sz val="11"/>
      <color theme="1"/>
      <name val="Trebuchet MS"/>
      <family val="2"/>
    </font>
    <font>
      <b/>
      <sz val="11"/>
      <color theme="0"/>
      <name val="Trebuchet MS"/>
      <family val="2"/>
    </font>
    <font>
      <sz val="8"/>
      <color theme="1"/>
      <name val="Trebuchet MS"/>
      <family val="2"/>
    </font>
    <font>
      <sz val="11"/>
      <color theme="1"/>
      <name val="Calibri"/>
      <family val="2"/>
      <scheme val="minor"/>
    </font>
    <font>
      <sz val="8"/>
      <color theme="1"/>
      <name val="Ubuntu"/>
      <family val="2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theme="1"/>
      <name val="Trebuchet MS"/>
      <family val="2"/>
    </font>
    <font>
      <b/>
      <sz val="11"/>
      <color rgb="FF000000"/>
      <name val="Calibri"/>
      <family val="2"/>
      <scheme val="minor"/>
    </font>
    <font>
      <sz val="9"/>
      <color rgb="FF040C28"/>
      <name val="Trebuchet MS"/>
      <family val="2"/>
    </font>
    <font>
      <b/>
      <sz val="9"/>
      <color indexed="81"/>
      <name val="Tahoma"/>
      <family val="2"/>
    </font>
    <font>
      <b/>
      <sz val="10"/>
      <color theme="5"/>
      <name val="Trebuchet MS"/>
      <family val="2"/>
    </font>
    <font>
      <b/>
      <sz val="11"/>
      <color theme="5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0"/>
      <name val="Trebuchet MS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indexed="64"/>
      </left>
      <right/>
      <top/>
      <bottom style="thin">
        <color theme="2" tint="-0.249977111117893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128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8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/>
    <xf numFmtId="0" fontId="3" fillId="3" borderId="3" xfId="0" applyFont="1" applyFill="1" applyBorder="1" applyAlignment="1">
      <alignment horizontal="center" vertical="center" wrapText="1"/>
    </xf>
    <xf numFmtId="0" fontId="8" fillId="14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0" xfId="0" applyFont="1"/>
    <xf numFmtId="0" fontId="0" fillId="15" borderId="3" xfId="0" applyFill="1" applyBorder="1"/>
    <xf numFmtId="0" fontId="6" fillId="0" borderId="0" xfId="0" applyFont="1"/>
    <xf numFmtId="0" fontId="4" fillId="0" borderId="0" xfId="0" applyFont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10" fillId="0" borderId="0" xfId="0" applyFont="1"/>
    <xf numFmtId="0" fontId="1" fillId="16" borderId="0" xfId="0" applyFont="1" applyFill="1" applyAlignment="1">
      <alignment horizontal="center" vertical="center"/>
    </xf>
    <xf numFmtId="0" fontId="16" fillId="19" borderId="0" xfId="0" applyFont="1" applyFill="1" applyAlignment="1">
      <alignment horizontal="center"/>
    </xf>
    <xf numFmtId="0" fontId="0" fillId="22" borderId="0" xfId="0" applyFill="1" applyAlignment="1">
      <alignment horizontal="center"/>
    </xf>
    <xf numFmtId="0" fontId="10" fillId="22" borderId="0" xfId="0" applyFont="1" applyFill="1" applyAlignment="1">
      <alignment vertical="center"/>
    </xf>
    <xf numFmtId="0" fontId="18" fillId="24" borderId="0" xfId="0" applyFont="1" applyFill="1" applyAlignment="1">
      <alignment horizontal="center"/>
    </xf>
    <xf numFmtId="0" fontId="10" fillId="25" borderId="0" xfId="0" applyFont="1" applyFill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0" borderId="10" xfId="0" applyBorder="1"/>
    <xf numFmtId="0" fontId="17" fillId="22" borderId="0" xfId="0" applyFont="1" applyFill="1" applyAlignment="1">
      <alignment vertical="center"/>
    </xf>
    <xf numFmtId="0" fontId="4" fillId="4" borderId="3" xfId="0" applyFont="1" applyFill="1" applyBorder="1" applyAlignment="1">
      <alignment horizontal="left"/>
    </xf>
    <xf numFmtId="0" fontId="0" fillId="15" borderId="10" xfId="0" applyFill="1" applyBorder="1"/>
    <xf numFmtId="9" fontId="9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20" fillId="0" borderId="0" xfId="0" applyFont="1"/>
    <xf numFmtId="0" fontId="0" fillId="0" borderId="0" xfId="0" applyAlignment="1">
      <alignment horizontal="left"/>
    </xf>
    <xf numFmtId="0" fontId="10" fillId="22" borderId="0" xfId="0" applyFont="1" applyFill="1" applyAlignment="1">
      <alignment vertical="center" wrapText="1"/>
    </xf>
    <xf numFmtId="0" fontId="0" fillId="26" borderId="3" xfId="0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27" borderId="3" xfId="0" applyFont="1" applyFill="1" applyBorder="1" applyAlignment="1">
      <alignment horizontal="center" vertical="center"/>
    </xf>
    <xf numFmtId="0" fontId="1" fillId="27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/>
    </xf>
    <xf numFmtId="0" fontId="23" fillId="0" borderId="12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9" fontId="23" fillId="0" borderId="10" xfId="0" applyNumberFormat="1" applyFont="1" applyBorder="1" applyAlignment="1">
      <alignment horizontal="center" vertical="center"/>
    </xf>
    <xf numFmtId="0" fontId="24" fillId="15" borderId="0" xfId="0" applyFont="1" applyFill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3" fillId="15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1" fillId="15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top"/>
    </xf>
    <xf numFmtId="0" fontId="5" fillId="5" borderId="0" xfId="0" applyFont="1" applyFill="1" applyAlignment="1">
      <alignment horizontal="center" vertical="center"/>
    </xf>
    <xf numFmtId="0" fontId="4" fillId="4" borderId="3" xfId="0" applyFont="1" applyFill="1" applyBorder="1" applyAlignment="1">
      <alignment horizontal="left" indent="1"/>
    </xf>
    <xf numFmtId="0" fontId="5" fillId="5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26" fillId="3" borderId="4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textRotation="90"/>
    </xf>
    <xf numFmtId="0" fontId="1" fillId="6" borderId="7" xfId="0" applyFont="1" applyFill="1" applyBorder="1" applyAlignment="1">
      <alignment horizontal="right"/>
    </xf>
    <xf numFmtId="0" fontId="16" fillId="19" borderId="0" xfId="0" applyFont="1" applyFill="1" applyAlignment="1">
      <alignment horizontal="center" wrapText="1"/>
    </xf>
    <xf numFmtId="1" fontId="5" fillId="5" borderId="10" xfId="0" applyNumberFormat="1" applyFont="1" applyFill="1" applyBorder="1" applyAlignment="1">
      <alignment horizontal="center" vertical="center"/>
    </xf>
    <xf numFmtId="0" fontId="28" fillId="7" borderId="16" xfId="0" applyFont="1" applyFill="1" applyBorder="1" applyAlignment="1">
      <alignment horizontal="center" vertical="center"/>
    </xf>
    <xf numFmtId="0" fontId="28" fillId="7" borderId="0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24" borderId="0" xfId="0" applyFont="1" applyFill="1" applyAlignment="1">
      <alignment horizontal="center"/>
    </xf>
    <xf numFmtId="0" fontId="10" fillId="25" borderId="0" xfId="0" applyFont="1" applyFill="1" applyAlignment="1">
      <alignment horizontal="center"/>
    </xf>
    <xf numFmtId="0" fontId="0" fillId="20" borderId="0" xfId="0" applyFill="1" applyAlignment="1">
      <alignment horizontal="center"/>
    </xf>
    <xf numFmtId="0" fontId="1" fillId="21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1" fillId="23" borderId="0" xfId="0" applyFont="1" applyFill="1" applyAlignment="1">
      <alignment horizontal="center"/>
    </xf>
    <xf numFmtId="0" fontId="25" fillId="24" borderId="0" xfId="0" applyFont="1" applyFill="1" applyAlignment="1">
      <alignment horizontal="center"/>
    </xf>
    <xf numFmtId="0" fontId="17" fillId="8" borderId="0" xfId="0" applyFont="1" applyFill="1" applyAlignment="1">
      <alignment horizontal="center"/>
    </xf>
    <xf numFmtId="0" fontId="17" fillId="25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12" fillId="18" borderId="0" xfId="0" applyFont="1" applyFill="1" applyAlignment="1">
      <alignment horizontal="center" vertical="center" textRotation="90"/>
    </xf>
    <xf numFmtId="0" fontId="10" fillId="12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1" fillId="14" borderId="0" xfId="0" applyFont="1" applyFill="1" applyAlignment="1">
      <alignment horizontal="center" textRotation="90"/>
    </xf>
    <xf numFmtId="0" fontId="9" fillId="16" borderId="0" xfId="0" applyFont="1" applyFill="1" applyAlignment="1">
      <alignment horizontal="center"/>
    </xf>
    <xf numFmtId="0" fontId="13" fillId="17" borderId="0" xfId="0" applyFont="1" applyFill="1" applyAlignment="1">
      <alignment horizontal="center" vertical="center" textRotation="90"/>
    </xf>
    <xf numFmtId="0" fontId="0" fillId="8" borderId="0" xfId="0" applyFill="1" applyAlignment="1">
      <alignment horizontal="center"/>
    </xf>
    <xf numFmtId="0" fontId="10" fillId="8" borderId="0" xfId="0" applyFont="1" applyFill="1" applyAlignment="1">
      <alignment horizontal="center"/>
    </xf>
    <xf numFmtId="0" fontId="3" fillId="14" borderId="8" xfId="0" applyFont="1" applyFill="1" applyBorder="1" applyAlignment="1">
      <alignment horizontal="center"/>
    </xf>
    <xf numFmtId="16" fontId="5" fillId="4" borderId="3" xfId="0" applyNumberFormat="1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10" fillId="20" borderId="0" xfId="0" applyFont="1" applyFill="1" applyAlignment="1">
      <alignment horizontal="center"/>
    </xf>
    <xf numFmtId="0" fontId="14" fillId="12" borderId="0" xfId="0" applyFont="1" applyFill="1" applyAlignment="1">
      <alignment horizontal="center" vertical="center" textRotation="90"/>
    </xf>
    <xf numFmtId="0" fontId="5" fillId="9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/>
    </xf>
    <xf numFmtId="0" fontId="1" fillId="6" borderId="5" xfId="0" applyFont="1" applyFill="1" applyBorder="1" applyAlignment="1">
      <alignment horizontal="right"/>
    </xf>
    <xf numFmtId="0" fontId="1" fillId="6" borderId="6" xfId="0" applyFont="1" applyFill="1" applyBorder="1" applyAlignment="1">
      <alignment horizontal="right"/>
    </xf>
    <xf numFmtId="0" fontId="1" fillId="6" borderId="7" xfId="0" applyFont="1" applyFill="1" applyBorder="1" applyAlignment="1">
      <alignment horizontal="right"/>
    </xf>
    <xf numFmtId="0" fontId="2" fillId="2" borderId="1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'Maps( BC)'!$A$4</c:f>
              <c:strCache>
                <c:ptCount val="1"/>
                <c:pt idx="0">
                  <c:v>Test Scenario Design Effort - BC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bg1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cat>
            <c:multiLvlStrRef>
              <c:f>'Maps( BC)'!$B$2:$G$3</c:f>
              <c:multiLvlStrCache>
                <c:ptCount val="6"/>
                <c:lvl>
                  <c:pt idx="0">
                    <c:v>In Hrs</c:v>
                  </c:pt>
                  <c:pt idx="1">
                    <c:v>in Days</c:v>
                  </c:pt>
                  <c:pt idx="2">
                    <c:v>in Person</c:v>
                  </c:pt>
                  <c:pt idx="3">
                    <c:v>In Hrs</c:v>
                  </c:pt>
                  <c:pt idx="4">
                    <c:v>in Days</c:v>
                  </c:pt>
                  <c:pt idx="5">
                    <c:v>in person</c:v>
                  </c:pt>
                </c:lvl>
                <c:lvl>
                  <c:pt idx="0">
                    <c:v>MANUAL EFFORT </c:v>
                  </c:pt>
                  <c:pt idx="3">
                    <c:v>AI INFUSED  EFFORT</c:v>
                  </c:pt>
                </c:lvl>
              </c:multiLvlStrCache>
            </c:multiLvlStrRef>
          </c:cat>
          <c:val>
            <c:numRef>
              <c:f>'Maps( BC)'!$B$4:$G$4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4-47D8-8186-2CE2883C3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55219439"/>
        <c:axId val="370980783"/>
      </c:barChart>
      <c:catAx>
        <c:axId val="165521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80783"/>
        <c:crosses val="autoZero"/>
        <c:auto val="1"/>
        <c:lblAlgn val="ctr"/>
        <c:lblOffset val="100"/>
        <c:noMultiLvlLbl val="0"/>
      </c:catAx>
      <c:valAx>
        <c:axId val="3709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1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UC1</a:t>
            </a:r>
            <a:r>
              <a:rPr lang="en-US" sz="1400" baseline="0"/>
              <a:t> - AUTOMATION SCRIPT DESIGN EFFORT - MANUAL VS GEN AI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'Maps (Gain web)'!$A$43</c:f>
              <c:strCache>
                <c:ptCount val="1"/>
                <c:pt idx="0">
                  <c:v>Automation Design Effort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bg1">
                    <a:lumMod val="95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'Maps (Gain web)'!$B$41:$G$42</c:f>
              <c:multiLvlStrCache>
                <c:ptCount val="6"/>
                <c:lvl>
                  <c:pt idx="0">
                    <c:v>In Hrs</c:v>
                  </c:pt>
                  <c:pt idx="1">
                    <c:v>in Days</c:v>
                  </c:pt>
                  <c:pt idx="2">
                    <c:v>in Person</c:v>
                  </c:pt>
                  <c:pt idx="3">
                    <c:v>In Hrs</c:v>
                  </c:pt>
                  <c:pt idx="4">
                    <c:v>in Days</c:v>
                  </c:pt>
                  <c:pt idx="5">
                    <c:v>in person</c:v>
                  </c:pt>
                </c:lvl>
                <c:lvl>
                  <c:pt idx="0">
                    <c:v>MANUAL EFFORT </c:v>
                  </c:pt>
                  <c:pt idx="3">
                    <c:v>AI INFUSED  EFFORT</c:v>
                  </c:pt>
                </c:lvl>
              </c:multiLvlStrCache>
            </c:multiLvlStrRef>
          </c:cat>
          <c:val>
            <c:numRef>
              <c:f>'Maps (Gain web)'!$B$43:$G$43</c:f>
              <c:numCache>
                <c:formatCode>General</c:formatCode>
                <c:ptCount val="6"/>
                <c:pt idx="0">
                  <c:v>70</c:v>
                </c:pt>
                <c:pt idx="1">
                  <c:v>27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C7-4054-82C5-AD66E8AC1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79736656"/>
        <c:axId val="516783008"/>
      </c:barChart>
      <c:catAx>
        <c:axId val="157973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83008"/>
        <c:crosses val="autoZero"/>
        <c:auto val="1"/>
        <c:lblAlgn val="ctr"/>
        <c:lblOffset val="100"/>
        <c:noMultiLvlLbl val="0"/>
      </c:catAx>
      <c:valAx>
        <c:axId val="5167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73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>
                <a:latin typeface="Trebuchet MS" panose="020B0603020202020204" pitchFamily="34" charset="0"/>
              </a:rPr>
              <a:t>BC - TEST SCENARIO -DESIGN EFFORT</a:t>
            </a:r>
            <a:r>
              <a:rPr lang="en-US" sz="1050" baseline="0">
                <a:latin typeface="Trebuchet MS" panose="020B0603020202020204" pitchFamily="34" charset="0"/>
              </a:rPr>
              <a:t> - MANUAL VS GENAI   </a:t>
            </a:r>
            <a:endParaRPr lang="en-US" sz="1050">
              <a:latin typeface="Trebuchet MS" panose="020B0603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'Maps( BC)'!$A$4</c:f>
              <c:strCache>
                <c:ptCount val="1"/>
                <c:pt idx="0">
                  <c:v>Test Scenario Design Effort - BC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AE5-43DD-942A-A46376CB7DA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E5-43DD-942A-A46376CB7D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bg1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cat>
            <c:multiLvlStrRef>
              <c:f>'Maps( BC)'!$B$2:$G$3</c:f>
              <c:multiLvlStrCache>
                <c:ptCount val="6"/>
                <c:lvl>
                  <c:pt idx="0">
                    <c:v>In Hrs</c:v>
                  </c:pt>
                  <c:pt idx="1">
                    <c:v>in Days</c:v>
                  </c:pt>
                  <c:pt idx="2">
                    <c:v>in Person</c:v>
                  </c:pt>
                  <c:pt idx="3">
                    <c:v>In Hrs</c:v>
                  </c:pt>
                  <c:pt idx="4">
                    <c:v>in Days</c:v>
                  </c:pt>
                  <c:pt idx="5">
                    <c:v>in person</c:v>
                  </c:pt>
                </c:lvl>
                <c:lvl>
                  <c:pt idx="0">
                    <c:v>MANUAL EFFORT </c:v>
                  </c:pt>
                  <c:pt idx="3">
                    <c:v>AI INFUSED  EFFORT</c:v>
                  </c:pt>
                </c:lvl>
              </c:multiLvlStrCache>
            </c:multiLvlStrRef>
          </c:cat>
          <c:val>
            <c:numRef>
              <c:f>'Maps( BC)'!$B$4:$G$4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5-43DD-942A-A46376CB7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55219439"/>
        <c:axId val="370980783"/>
      </c:barChart>
      <c:catAx>
        <c:axId val="165521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80783"/>
        <c:crosses val="autoZero"/>
        <c:auto val="1"/>
        <c:lblAlgn val="ctr"/>
        <c:lblOffset val="100"/>
        <c:noMultiLvlLbl val="0"/>
      </c:catAx>
      <c:valAx>
        <c:axId val="3709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1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/>
              <a:t>BC -TEST SCENARIO - COVERAGE TRED - MANUAL VS GEN AI</a:t>
            </a:r>
          </a:p>
        </c:rich>
      </c:tx>
      <c:layout>
        <c:manualLayout>
          <c:xMode val="edge"/>
          <c:yMode val="edge"/>
          <c:x val="0.10889947811907091"/>
          <c:y val="5.4925498102907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'Maps( BC)'!$L$4</c:f>
              <c:strCache>
                <c:ptCount val="1"/>
                <c:pt idx="0">
                  <c:v>Coverage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bg1"/>
                </a:solidFill>
                <a:prstDash val="sysDash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bg1">
                    <a:lumMod val="95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multiLvlStrRef>
              <c:f>'Maps( BC)'!$M$2:$N$3</c:f>
              <c:multiLvlStrCache>
                <c:ptCount val="2"/>
                <c:lvl>
                  <c:pt idx="0">
                    <c:v>%</c:v>
                  </c:pt>
                  <c:pt idx="1">
                    <c:v>%</c:v>
                  </c:pt>
                </c:lvl>
                <c:lvl>
                  <c:pt idx="0">
                    <c:v>MANUAL EFFORT </c:v>
                  </c:pt>
                  <c:pt idx="1">
                    <c:v>AI INFUSED  EFFORT</c:v>
                  </c:pt>
                </c:lvl>
              </c:multiLvlStrCache>
            </c:multiLvlStrRef>
          </c:cat>
          <c:val>
            <c:numRef>
              <c:f>'Maps( BC)'!$M$4:$N$4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BF-4A53-BB50-01F86E8F0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8751920"/>
        <c:axId val="372688240"/>
      </c:barChart>
      <c:catAx>
        <c:axId val="1987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88240"/>
        <c:crosses val="autoZero"/>
        <c:auto val="1"/>
        <c:lblAlgn val="ctr"/>
        <c:lblOffset val="100"/>
        <c:noMultiLvlLbl val="0"/>
      </c:catAx>
      <c:valAx>
        <c:axId val="3726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rebuchet MS" panose="020B0603020202020204" pitchFamily="34" charset="0"/>
              </a:rPr>
              <a:t>BC- TEST CASE -DESIGN EFFORT - MANUAL VS GENAI   </a:t>
            </a:r>
          </a:p>
        </c:rich>
      </c:tx>
      <c:layout>
        <c:manualLayout>
          <c:xMode val="edge"/>
          <c:yMode val="edge"/>
          <c:x val="0.14940266841644795"/>
          <c:y val="3.2384917881101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'Maps( BC)'!$A$22</c:f>
              <c:strCache>
                <c:ptCount val="1"/>
                <c:pt idx="0">
                  <c:v>Test Case Design Effort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5EC-443C-8203-6F9D3F07A2F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EC-443C-8203-6F9D3F07A2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bg1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cat>
            <c:multiLvlStrRef>
              <c:f>'Maps( BC)'!$B$20:$G$21</c:f>
              <c:multiLvlStrCache>
                <c:ptCount val="6"/>
                <c:lvl>
                  <c:pt idx="0">
                    <c:v>In Hrs</c:v>
                  </c:pt>
                  <c:pt idx="1">
                    <c:v>in Days</c:v>
                  </c:pt>
                  <c:pt idx="2">
                    <c:v>in Person</c:v>
                  </c:pt>
                  <c:pt idx="3">
                    <c:v>In Hrs</c:v>
                  </c:pt>
                  <c:pt idx="4">
                    <c:v>in Days</c:v>
                  </c:pt>
                  <c:pt idx="5">
                    <c:v>in person</c:v>
                  </c:pt>
                </c:lvl>
                <c:lvl>
                  <c:pt idx="0">
                    <c:v>MANUAL EFFORT </c:v>
                  </c:pt>
                  <c:pt idx="3">
                    <c:v>AI INFUSED  EFFORT</c:v>
                  </c:pt>
                </c:lvl>
              </c:multiLvlStrCache>
            </c:multiLvlStrRef>
          </c:cat>
          <c:val>
            <c:numRef>
              <c:f>'Maps( BC)'!$B$22:$G$22</c:f>
              <c:numCache>
                <c:formatCode>General</c:formatCode>
                <c:ptCount val="6"/>
                <c:pt idx="0">
                  <c:v>117</c:v>
                </c:pt>
                <c:pt idx="1">
                  <c:v>48</c:v>
                </c:pt>
                <c:pt idx="2">
                  <c:v>12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C-443C-8203-6F9D3F07A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0487952"/>
        <c:axId val="728160623"/>
      </c:barChart>
      <c:catAx>
        <c:axId val="29048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60623"/>
        <c:crosses val="autoZero"/>
        <c:auto val="1"/>
        <c:lblAlgn val="ctr"/>
        <c:lblOffset val="100"/>
        <c:noMultiLvlLbl val="0"/>
      </c:catAx>
      <c:valAx>
        <c:axId val="7281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8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BC- TEST CASE - COVERAGE TRED - MANUAL VS GEN 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'Maps( BC)'!$L$22</c:f>
              <c:strCache>
                <c:ptCount val="1"/>
                <c:pt idx="0">
                  <c:v>Coverage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bg1"/>
                </a:solidFill>
              </a:ln>
              <a:effectLst/>
            </c:spPr>
            <c:trendlineType val="power"/>
            <c:dispRSqr val="0"/>
            <c:dispEq val="0"/>
          </c:trendline>
          <c:cat>
            <c:multiLvlStrRef>
              <c:f>'Maps( BC)'!$M$20:$N$21</c:f>
              <c:multiLvlStrCache>
                <c:ptCount val="2"/>
                <c:lvl>
                  <c:pt idx="0">
                    <c:v>%</c:v>
                  </c:pt>
                  <c:pt idx="1">
                    <c:v>%</c:v>
                  </c:pt>
                </c:lvl>
                <c:lvl>
                  <c:pt idx="0">
                    <c:v>MANUAL EFFORT </c:v>
                  </c:pt>
                  <c:pt idx="1">
                    <c:v>AI INFUSED  EFFORT</c:v>
                  </c:pt>
                </c:lvl>
              </c:multiLvlStrCache>
            </c:multiLvlStrRef>
          </c:cat>
          <c:val>
            <c:numRef>
              <c:f>'Maps( BC)'!$M$22:$N$22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22-4206-9C55-CDA13ACD2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2836096"/>
        <c:axId val="372703120"/>
      </c:barChart>
      <c:catAx>
        <c:axId val="2928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3120"/>
        <c:crosses val="autoZero"/>
        <c:auto val="1"/>
        <c:lblAlgn val="ctr"/>
        <c:lblOffset val="100"/>
        <c:noMultiLvlLbl val="0"/>
      </c:catAx>
      <c:valAx>
        <c:axId val="3727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3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rebuchet MS" panose="020B0603020202020204" pitchFamily="34" charset="0"/>
                <a:ea typeface="+mn-ea"/>
                <a:cs typeface="+mn-cs"/>
              </a:defRPr>
            </a:pPr>
            <a:r>
              <a:rPr lang="en-US" sz="1050">
                <a:latin typeface="Trebuchet MS" panose="020B0603020202020204" pitchFamily="34" charset="0"/>
              </a:rPr>
              <a:t>BC</a:t>
            </a:r>
            <a:r>
              <a:rPr lang="en-US" sz="1050" baseline="0">
                <a:latin typeface="Trebuchet MS" panose="020B0603020202020204" pitchFamily="34" charset="0"/>
              </a:rPr>
              <a:t> - AUTOMATION SCRIPT DESIGN EFFORT - MANUAL VS GEN AI</a:t>
            </a:r>
            <a:endParaRPr lang="en-US" sz="1050">
              <a:latin typeface="Trebuchet MS" panose="020B0603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rebuchet MS" panose="020B06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'Maps( BC)'!$A$44</c:f>
              <c:strCache>
                <c:ptCount val="1"/>
                <c:pt idx="0">
                  <c:v>Automation Design Effort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bg1">
                    <a:lumMod val="95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'Maps( BC)'!$B$42:$G$43</c:f>
              <c:multiLvlStrCache>
                <c:ptCount val="6"/>
                <c:lvl>
                  <c:pt idx="0">
                    <c:v>In Hrs</c:v>
                  </c:pt>
                  <c:pt idx="1">
                    <c:v>in Days</c:v>
                  </c:pt>
                  <c:pt idx="2">
                    <c:v>in Person</c:v>
                  </c:pt>
                  <c:pt idx="3">
                    <c:v>In Hrs</c:v>
                  </c:pt>
                  <c:pt idx="4">
                    <c:v>in Days</c:v>
                  </c:pt>
                  <c:pt idx="5">
                    <c:v>in person</c:v>
                  </c:pt>
                </c:lvl>
                <c:lvl>
                  <c:pt idx="0">
                    <c:v>MANUAL EFFORT </c:v>
                  </c:pt>
                  <c:pt idx="3">
                    <c:v>AI INFUSED  EFFORT</c:v>
                  </c:pt>
                </c:lvl>
              </c:multiLvlStrCache>
            </c:multiLvlStrRef>
          </c:cat>
          <c:val>
            <c:numRef>
              <c:f>'Maps( BC)'!$B$44:$G$44</c:f>
              <c:numCache>
                <c:formatCode>General</c:formatCode>
                <c:ptCount val="6"/>
                <c:pt idx="0">
                  <c:v>70</c:v>
                </c:pt>
                <c:pt idx="1">
                  <c:v>27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D-4F51-98B3-ACEFDD50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79736656"/>
        <c:axId val="516783008"/>
      </c:barChart>
      <c:catAx>
        <c:axId val="157973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83008"/>
        <c:crosses val="autoZero"/>
        <c:auto val="1"/>
        <c:lblAlgn val="ctr"/>
        <c:lblOffset val="100"/>
        <c:noMultiLvlLbl val="0"/>
      </c:catAx>
      <c:valAx>
        <c:axId val="5167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73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rebuchet MS" panose="020B0603020202020204" pitchFamily="34" charset="0"/>
              </a:rPr>
              <a:t>GAIN WEB - TEST SCENARIO -DESIGN EFFORT - MANUAL VS GENAI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'Maps (Gain web)'!$A$4</c:f>
              <c:strCache>
                <c:ptCount val="1"/>
                <c:pt idx="0">
                  <c:v>Test Scenario Design Effort - GainWeb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B3B-4AB9-A769-54BC5A5F36B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B3B-4AB9-A769-54BC5A5F36B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B3B-4AB9-A769-54BC5A5F36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bg1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cat>
            <c:multiLvlStrRef>
              <c:f>'Maps (Gain web)'!$B$2:$G$3</c:f>
              <c:multiLvlStrCache>
                <c:ptCount val="6"/>
                <c:lvl>
                  <c:pt idx="0">
                    <c:v>In Hrs</c:v>
                  </c:pt>
                  <c:pt idx="1">
                    <c:v>in Days</c:v>
                  </c:pt>
                  <c:pt idx="2">
                    <c:v>in Person</c:v>
                  </c:pt>
                  <c:pt idx="3">
                    <c:v>In Hrs</c:v>
                  </c:pt>
                  <c:pt idx="4">
                    <c:v>in Days</c:v>
                  </c:pt>
                  <c:pt idx="5">
                    <c:v>in person</c:v>
                  </c:pt>
                </c:lvl>
                <c:lvl>
                  <c:pt idx="0">
                    <c:v>MANUAL EFFORT </c:v>
                  </c:pt>
                  <c:pt idx="3">
                    <c:v>AI INFUSED  EFFORT</c:v>
                  </c:pt>
                </c:lvl>
              </c:multiLvlStrCache>
            </c:multiLvlStrRef>
          </c:cat>
          <c:val>
            <c:numRef>
              <c:f>'Maps (Gain web)'!$B$4:$G$4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B-4AB9-A769-54BC5A5F3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55219439"/>
        <c:axId val="370980783"/>
      </c:barChart>
      <c:catAx>
        <c:axId val="165521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80783"/>
        <c:crosses val="autoZero"/>
        <c:auto val="1"/>
        <c:lblAlgn val="ctr"/>
        <c:lblOffset val="100"/>
        <c:noMultiLvlLbl val="0"/>
      </c:catAx>
      <c:valAx>
        <c:axId val="3709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1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7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rebuchet MS" panose="020B0603020202020204" pitchFamily="34" charset="0"/>
                <a:ea typeface="+mn-ea"/>
                <a:cs typeface="+mn-cs"/>
              </a:defRPr>
            </a:pPr>
            <a:r>
              <a:rPr lang="en-US" sz="105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rebuchet MS" panose="020B0603020202020204" pitchFamily="34" charset="0"/>
              </a:rPr>
              <a:t>GAIN WEB -TEST SCENARIO - COVERAGE TRED - MANUAL VS GEN 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rebuchet MS" panose="020B06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'Maps (Gain web)'!$L$4</c:f>
              <c:strCache>
                <c:ptCount val="1"/>
                <c:pt idx="0">
                  <c:v>Coverage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bg1"/>
                </a:solidFill>
                <a:prstDash val="sysDash"/>
              </a:ln>
              <a:effectLst/>
            </c:spPr>
            <c:trendlineType val="power"/>
            <c:dispRSqr val="0"/>
            <c:dispEq val="0"/>
          </c:trendline>
          <c:cat>
            <c:multiLvlStrRef>
              <c:f>'Maps (Gain web)'!$M$2:$N$3</c:f>
              <c:multiLvlStrCache>
                <c:ptCount val="2"/>
                <c:lvl>
                  <c:pt idx="0">
                    <c:v>%</c:v>
                  </c:pt>
                  <c:pt idx="1">
                    <c:v>%</c:v>
                  </c:pt>
                </c:lvl>
                <c:lvl>
                  <c:pt idx="0">
                    <c:v>MANUAL EFFORT </c:v>
                  </c:pt>
                  <c:pt idx="1">
                    <c:v>AI INFUSED  EFFORT</c:v>
                  </c:pt>
                </c:lvl>
              </c:multiLvlStrCache>
            </c:multiLvlStrRef>
          </c:cat>
          <c:val>
            <c:numRef>
              <c:f>'Maps (Gain web)'!$M$4:$N$4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5-4F1E-A0C1-9615A6BE7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8751920"/>
        <c:axId val="372688240"/>
      </c:barChart>
      <c:catAx>
        <c:axId val="1987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88240"/>
        <c:crosses val="autoZero"/>
        <c:auto val="1"/>
        <c:lblAlgn val="ctr"/>
        <c:lblOffset val="100"/>
        <c:noMultiLvlLbl val="0"/>
      </c:catAx>
      <c:valAx>
        <c:axId val="3726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7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rebuchet MS" panose="020B0603020202020204" pitchFamily="34" charset="0"/>
              </a:rPr>
              <a:t>TEST CASE -DESIGN EFFORT - MANUAL VS GENAI   </a:t>
            </a:r>
          </a:p>
        </c:rich>
      </c:tx>
      <c:layout>
        <c:manualLayout>
          <c:xMode val="edge"/>
          <c:yMode val="edge"/>
          <c:x val="0.14940266841644795"/>
          <c:y val="3.2384917881101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'Maps (Gain web)'!$A$21</c:f>
              <c:strCache>
                <c:ptCount val="1"/>
                <c:pt idx="0">
                  <c:v>Test Case Design Effort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4EB-4EB4-B830-22CD7FF5948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EB-4EB4-B830-22CD7FF5948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4EB-4EB4-B830-22CD7FF594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bg1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cat>
            <c:multiLvlStrRef>
              <c:f>'Maps (Gain web)'!$B$19:$G$20</c:f>
              <c:multiLvlStrCache>
                <c:ptCount val="6"/>
                <c:lvl>
                  <c:pt idx="0">
                    <c:v>In Hrs</c:v>
                  </c:pt>
                  <c:pt idx="1">
                    <c:v>in Days</c:v>
                  </c:pt>
                  <c:pt idx="2">
                    <c:v>in Person</c:v>
                  </c:pt>
                  <c:pt idx="3">
                    <c:v>In Hrs</c:v>
                  </c:pt>
                  <c:pt idx="4">
                    <c:v>in Days</c:v>
                  </c:pt>
                  <c:pt idx="5">
                    <c:v>in person</c:v>
                  </c:pt>
                </c:lvl>
                <c:lvl>
                  <c:pt idx="0">
                    <c:v>MANUAL EFFORT </c:v>
                  </c:pt>
                  <c:pt idx="3">
                    <c:v>AI INFUSED  EFFORT</c:v>
                  </c:pt>
                </c:lvl>
              </c:multiLvlStrCache>
            </c:multiLvlStrRef>
          </c:cat>
          <c:val>
            <c:numRef>
              <c:f>'Maps (Gain web)'!$B$21:$G$21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EB-4EB4-B830-22CD7FF59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0487952"/>
        <c:axId val="728160623"/>
      </c:barChart>
      <c:catAx>
        <c:axId val="29048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60623"/>
        <c:crosses val="autoZero"/>
        <c:auto val="1"/>
        <c:lblAlgn val="ctr"/>
        <c:lblOffset val="100"/>
        <c:noMultiLvlLbl val="0"/>
      </c:catAx>
      <c:valAx>
        <c:axId val="7281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8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7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TEST CASE - COVERAGE TRED - MANUAL VS GEN 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'Maps (Gain web)'!$L$21</c:f>
              <c:strCache>
                <c:ptCount val="1"/>
                <c:pt idx="0">
                  <c:v>Coverage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bg1"/>
                </a:solidFill>
              </a:ln>
              <a:effectLst/>
            </c:spPr>
            <c:trendlineType val="power"/>
            <c:dispRSqr val="0"/>
            <c:dispEq val="0"/>
          </c:trendline>
          <c:cat>
            <c:multiLvlStrRef>
              <c:f>'Maps (Gain web)'!$M$19:$N$20</c:f>
              <c:multiLvlStrCache>
                <c:ptCount val="2"/>
                <c:lvl>
                  <c:pt idx="0">
                    <c:v>%</c:v>
                  </c:pt>
                  <c:pt idx="1">
                    <c:v>%</c:v>
                  </c:pt>
                </c:lvl>
                <c:lvl>
                  <c:pt idx="0">
                    <c:v>MANUAL EFFORT </c:v>
                  </c:pt>
                  <c:pt idx="1">
                    <c:v>AI INFUSED  EFFORT</c:v>
                  </c:pt>
                </c:lvl>
              </c:multiLvlStrCache>
            </c:multiLvlStrRef>
          </c:cat>
          <c:val>
            <c:numRef>
              <c:f>'Maps (Gain web)'!$M$21:$N$21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1-4726-9830-0F89DC951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2836096"/>
        <c:axId val="372703120"/>
      </c:barChart>
      <c:catAx>
        <c:axId val="2928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3120"/>
        <c:crosses val="autoZero"/>
        <c:auto val="1"/>
        <c:lblAlgn val="ctr"/>
        <c:lblOffset val="100"/>
        <c:noMultiLvlLbl val="0"/>
      </c:catAx>
      <c:valAx>
        <c:axId val="3727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3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7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/>
              <a:t>TEST SCENARIO - COVERAGE TRED - MANUAL VS GEN 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'Maps( BC)'!$L$4</c:f>
              <c:strCache>
                <c:ptCount val="1"/>
                <c:pt idx="0">
                  <c:v>Coverage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bg1"/>
                </a:solidFill>
                <a:prstDash val="sysDash"/>
              </a:ln>
              <a:effectLst/>
            </c:spPr>
            <c:trendlineType val="power"/>
            <c:dispRSqr val="0"/>
            <c:dispEq val="0"/>
          </c:trendline>
          <c:cat>
            <c:multiLvlStrRef>
              <c:f>'Maps( BC)'!$M$2:$N$3</c:f>
              <c:multiLvlStrCache>
                <c:ptCount val="2"/>
                <c:lvl>
                  <c:pt idx="0">
                    <c:v>%</c:v>
                  </c:pt>
                  <c:pt idx="1">
                    <c:v>%</c:v>
                  </c:pt>
                </c:lvl>
                <c:lvl>
                  <c:pt idx="0">
                    <c:v>MANUAL EFFORT </c:v>
                  </c:pt>
                  <c:pt idx="1">
                    <c:v>AI INFUSED  EFFORT</c:v>
                  </c:pt>
                </c:lvl>
              </c:multiLvlStrCache>
            </c:multiLvlStrRef>
          </c:cat>
          <c:val>
            <c:numRef>
              <c:f>'Maps( BC)'!$M$4:$N$4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F-4C67-A07B-AF5F94BD2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8751920"/>
        <c:axId val="372688240"/>
      </c:barChart>
      <c:catAx>
        <c:axId val="1987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88240"/>
        <c:crosses val="autoZero"/>
        <c:auto val="1"/>
        <c:lblAlgn val="ctr"/>
        <c:lblOffset val="100"/>
        <c:noMultiLvlLbl val="0"/>
      </c:catAx>
      <c:valAx>
        <c:axId val="3726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rebuchet MS" panose="020B0603020202020204" pitchFamily="34" charset="0"/>
              </a:rPr>
              <a:t>TEST CASE -DESIGN EFFORT - MANUAL VS GENAI   </a:t>
            </a:r>
          </a:p>
        </c:rich>
      </c:tx>
      <c:layout>
        <c:manualLayout>
          <c:xMode val="edge"/>
          <c:yMode val="edge"/>
          <c:x val="0.14940266841644795"/>
          <c:y val="3.2384917881101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'Maps( BC)'!$A$22</c:f>
              <c:strCache>
                <c:ptCount val="1"/>
                <c:pt idx="0">
                  <c:v>Test Case Design Effort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bg1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cat>
            <c:multiLvlStrRef>
              <c:f>'Maps( BC)'!$B$20:$G$21</c:f>
              <c:multiLvlStrCache>
                <c:ptCount val="6"/>
                <c:lvl>
                  <c:pt idx="0">
                    <c:v>In Hrs</c:v>
                  </c:pt>
                  <c:pt idx="1">
                    <c:v>in Days</c:v>
                  </c:pt>
                  <c:pt idx="2">
                    <c:v>in Person</c:v>
                  </c:pt>
                  <c:pt idx="3">
                    <c:v>In Hrs</c:v>
                  </c:pt>
                  <c:pt idx="4">
                    <c:v>in Days</c:v>
                  </c:pt>
                  <c:pt idx="5">
                    <c:v>in person</c:v>
                  </c:pt>
                </c:lvl>
                <c:lvl>
                  <c:pt idx="0">
                    <c:v>MANUAL EFFORT </c:v>
                  </c:pt>
                  <c:pt idx="3">
                    <c:v>AI INFUSED  EFFORT</c:v>
                  </c:pt>
                </c:lvl>
              </c:multiLvlStrCache>
            </c:multiLvlStrRef>
          </c:cat>
          <c:val>
            <c:numRef>
              <c:f>'Maps( BC)'!$B$22:$G$22</c:f>
              <c:numCache>
                <c:formatCode>General</c:formatCode>
                <c:ptCount val="6"/>
                <c:pt idx="0">
                  <c:v>117</c:v>
                </c:pt>
                <c:pt idx="1">
                  <c:v>48</c:v>
                </c:pt>
                <c:pt idx="2">
                  <c:v>12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0-4ACA-AB8E-9A1B76786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0487952"/>
        <c:axId val="728160623"/>
      </c:barChart>
      <c:catAx>
        <c:axId val="29048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60623"/>
        <c:crosses val="autoZero"/>
        <c:auto val="1"/>
        <c:lblAlgn val="ctr"/>
        <c:lblOffset val="100"/>
        <c:noMultiLvlLbl val="0"/>
      </c:catAx>
      <c:valAx>
        <c:axId val="7281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8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TEST CASE - COVERAGE TRED - MANUAL VS GEN 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'Maps( BC)'!$L$22</c:f>
              <c:strCache>
                <c:ptCount val="1"/>
                <c:pt idx="0">
                  <c:v>Coverage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bg1"/>
                </a:solidFill>
              </a:ln>
              <a:effectLst/>
            </c:spPr>
            <c:trendlineType val="power"/>
            <c:dispRSqr val="0"/>
            <c:dispEq val="0"/>
          </c:trendline>
          <c:cat>
            <c:multiLvlStrRef>
              <c:f>'Maps( BC)'!$M$20:$N$21</c:f>
              <c:multiLvlStrCache>
                <c:ptCount val="2"/>
                <c:lvl>
                  <c:pt idx="0">
                    <c:v>%</c:v>
                  </c:pt>
                  <c:pt idx="1">
                    <c:v>%</c:v>
                  </c:pt>
                </c:lvl>
                <c:lvl>
                  <c:pt idx="0">
                    <c:v>MANUAL EFFORT </c:v>
                  </c:pt>
                  <c:pt idx="1">
                    <c:v>AI INFUSED  EFFORT</c:v>
                  </c:pt>
                </c:lvl>
              </c:multiLvlStrCache>
            </c:multiLvlStrRef>
          </c:cat>
          <c:val>
            <c:numRef>
              <c:f>'Maps( BC)'!$M$22:$N$22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7-48C3-9A0F-7664EBB4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2836096"/>
        <c:axId val="372703120"/>
      </c:barChart>
      <c:catAx>
        <c:axId val="2928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3120"/>
        <c:crosses val="autoZero"/>
        <c:auto val="1"/>
        <c:lblAlgn val="ctr"/>
        <c:lblOffset val="100"/>
        <c:noMultiLvlLbl val="0"/>
      </c:catAx>
      <c:valAx>
        <c:axId val="3727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3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UC1</a:t>
            </a:r>
            <a:r>
              <a:rPr lang="en-US" sz="1400" baseline="0"/>
              <a:t> - AUTOMATION SCRIPT DESIGN EFFORT - MANUAL VS GEN AI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'Maps( BC)'!$A$44</c:f>
              <c:strCache>
                <c:ptCount val="1"/>
                <c:pt idx="0">
                  <c:v>Automation Design Effort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bg1">
                    <a:lumMod val="95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'Maps( BC)'!$B$42:$G$43</c:f>
              <c:multiLvlStrCache>
                <c:ptCount val="6"/>
                <c:lvl>
                  <c:pt idx="0">
                    <c:v>In Hrs</c:v>
                  </c:pt>
                  <c:pt idx="1">
                    <c:v>in Days</c:v>
                  </c:pt>
                  <c:pt idx="2">
                    <c:v>in Person</c:v>
                  </c:pt>
                  <c:pt idx="3">
                    <c:v>In Hrs</c:v>
                  </c:pt>
                  <c:pt idx="4">
                    <c:v>in Days</c:v>
                  </c:pt>
                  <c:pt idx="5">
                    <c:v>in person</c:v>
                  </c:pt>
                </c:lvl>
                <c:lvl>
                  <c:pt idx="0">
                    <c:v>MANUAL EFFORT </c:v>
                  </c:pt>
                  <c:pt idx="3">
                    <c:v>AI INFUSED  EFFORT</c:v>
                  </c:pt>
                </c:lvl>
              </c:multiLvlStrCache>
            </c:multiLvlStrRef>
          </c:cat>
          <c:val>
            <c:numRef>
              <c:f>'Maps( BC)'!$B$44:$G$44</c:f>
              <c:numCache>
                <c:formatCode>General</c:formatCode>
                <c:ptCount val="6"/>
                <c:pt idx="0">
                  <c:v>70</c:v>
                </c:pt>
                <c:pt idx="1">
                  <c:v>27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5-40B8-AFFA-87B913E8B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79736656"/>
        <c:axId val="516783008"/>
      </c:barChart>
      <c:catAx>
        <c:axId val="157973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83008"/>
        <c:crosses val="autoZero"/>
        <c:auto val="1"/>
        <c:lblAlgn val="ctr"/>
        <c:lblOffset val="100"/>
        <c:noMultiLvlLbl val="0"/>
      </c:catAx>
      <c:valAx>
        <c:axId val="5167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73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Gain Web -Test Scenario Design Effort -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'Maps (Gain web)'!$A$4</c:f>
              <c:strCache>
                <c:ptCount val="1"/>
                <c:pt idx="0">
                  <c:v>Test Scenario Design Effort - GainWeb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bg1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cat>
            <c:multiLvlStrRef>
              <c:f>'Maps (Gain web)'!$B$2:$G$3</c:f>
              <c:multiLvlStrCache>
                <c:ptCount val="6"/>
                <c:lvl>
                  <c:pt idx="0">
                    <c:v>In Hrs</c:v>
                  </c:pt>
                  <c:pt idx="1">
                    <c:v>in Days</c:v>
                  </c:pt>
                  <c:pt idx="2">
                    <c:v>in Person</c:v>
                  </c:pt>
                  <c:pt idx="3">
                    <c:v>In Hrs</c:v>
                  </c:pt>
                  <c:pt idx="4">
                    <c:v>in Days</c:v>
                  </c:pt>
                  <c:pt idx="5">
                    <c:v>in person</c:v>
                  </c:pt>
                </c:lvl>
                <c:lvl>
                  <c:pt idx="0">
                    <c:v>MANUAL EFFORT </c:v>
                  </c:pt>
                  <c:pt idx="3">
                    <c:v>AI INFUSED  EFFORT</c:v>
                  </c:pt>
                </c:lvl>
              </c:multiLvlStrCache>
            </c:multiLvlStrRef>
          </c:cat>
          <c:val>
            <c:numRef>
              <c:f>'Maps (Gain web)'!$B$4:$G$4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8-4B5A-972D-59907404E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55219439"/>
        <c:axId val="370980783"/>
      </c:barChart>
      <c:catAx>
        <c:axId val="165521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80783"/>
        <c:crosses val="autoZero"/>
        <c:auto val="1"/>
        <c:lblAlgn val="ctr"/>
        <c:lblOffset val="100"/>
        <c:noMultiLvlLbl val="0"/>
      </c:catAx>
      <c:valAx>
        <c:axId val="3709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1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/>
              <a:t>TEST SCENARIO - COVERAGE TRED - MANUAL VS GEN 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'Maps (Gain web)'!$L$4</c:f>
              <c:strCache>
                <c:ptCount val="1"/>
                <c:pt idx="0">
                  <c:v>Coverage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bg1"/>
                </a:solidFill>
                <a:prstDash val="sysDash"/>
              </a:ln>
              <a:effectLst/>
            </c:spPr>
            <c:trendlineType val="power"/>
            <c:dispRSqr val="0"/>
            <c:dispEq val="0"/>
          </c:trendline>
          <c:cat>
            <c:multiLvlStrRef>
              <c:f>'Maps (Gain web)'!$M$2:$N$3</c:f>
              <c:multiLvlStrCache>
                <c:ptCount val="2"/>
                <c:lvl>
                  <c:pt idx="0">
                    <c:v>%</c:v>
                  </c:pt>
                  <c:pt idx="1">
                    <c:v>%</c:v>
                  </c:pt>
                </c:lvl>
                <c:lvl>
                  <c:pt idx="0">
                    <c:v>MANUAL EFFORT </c:v>
                  </c:pt>
                  <c:pt idx="1">
                    <c:v>AI INFUSED  EFFORT</c:v>
                  </c:pt>
                </c:lvl>
              </c:multiLvlStrCache>
            </c:multiLvlStrRef>
          </c:cat>
          <c:val>
            <c:numRef>
              <c:f>'Maps (Gain web)'!$M$4:$N$4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5-4F1E-A0C1-9615A6BE7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8751920"/>
        <c:axId val="372688240"/>
      </c:barChart>
      <c:catAx>
        <c:axId val="1987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88240"/>
        <c:crosses val="autoZero"/>
        <c:auto val="1"/>
        <c:lblAlgn val="ctr"/>
        <c:lblOffset val="100"/>
        <c:noMultiLvlLbl val="0"/>
      </c:catAx>
      <c:valAx>
        <c:axId val="3726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rebuchet MS" panose="020B0603020202020204" pitchFamily="34" charset="0"/>
              </a:rPr>
              <a:t>TEST CASE -DESIGN EFFORT - MANUAL VS GENAI   </a:t>
            </a:r>
          </a:p>
        </c:rich>
      </c:tx>
      <c:layout>
        <c:manualLayout>
          <c:xMode val="edge"/>
          <c:yMode val="edge"/>
          <c:x val="0.14940266841644795"/>
          <c:y val="3.2384917881101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'Maps (Gain web)'!$A$21</c:f>
              <c:strCache>
                <c:ptCount val="1"/>
                <c:pt idx="0">
                  <c:v>Test Case Design Effort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bg1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cat>
            <c:multiLvlStrRef>
              <c:f>'Maps (Gain web)'!$B$19:$G$20</c:f>
              <c:multiLvlStrCache>
                <c:ptCount val="6"/>
                <c:lvl>
                  <c:pt idx="0">
                    <c:v>In Hrs</c:v>
                  </c:pt>
                  <c:pt idx="1">
                    <c:v>in Days</c:v>
                  </c:pt>
                  <c:pt idx="2">
                    <c:v>in Person</c:v>
                  </c:pt>
                  <c:pt idx="3">
                    <c:v>In Hrs</c:v>
                  </c:pt>
                  <c:pt idx="4">
                    <c:v>in Days</c:v>
                  </c:pt>
                  <c:pt idx="5">
                    <c:v>in person</c:v>
                  </c:pt>
                </c:lvl>
                <c:lvl>
                  <c:pt idx="0">
                    <c:v>MANUAL EFFORT </c:v>
                  </c:pt>
                  <c:pt idx="3">
                    <c:v>AI INFUSED  EFFORT</c:v>
                  </c:pt>
                </c:lvl>
              </c:multiLvlStrCache>
            </c:multiLvlStrRef>
          </c:cat>
          <c:val>
            <c:numRef>
              <c:f>'Maps (Gain web)'!$B$21:$G$21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B-4CD1-9DC0-4F01443BA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0487952"/>
        <c:axId val="728160623"/>
      </c:barChart>
      <c:catAx>
        <c:axId val="29048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60623"/>
        <c:crosses val="autoZero"/>
        <c:auto val="1"/>
        <c:lblAlgn val="ctr"/>
        <c:lblOffset val="100"/>
        <c:noMultiLvlLbl val="0"/>
      </c:catAx>
      <c:valAx>
        <c:axId val="7281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8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TEST CASE - COVERAGE TRED - MANUAL VS GEN 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'Maps (Gain web)'!$L$21</c:f>
              <c:strCache>
                <c:ptCount val="1"/>
                <c:pt idx="0">
                  <c:v>Coverage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bg1"/>
                </a:solidFill>
              </a:ln>
              <a:effectLst/>
            </c:spPr>
            <c:trendlineType val="power"/>
            <c:dispRSqr val="0"/>
            <c:dispEq val="0"/>
          </c:trendline>
          <c:cat>
            <c:multiLvlStrRef>
              <c:f>'Maps (Gain web)'!$M$19:$N$20</c:f>
              <c:multiLvlStrCache>
                <c:ptCount val="2"/>
                <c:lvl>
                  <c:pt idx="0">
                    <c:v>%</c:v>
                  </c:pt>
                  <c:pt idx="1">
                    <c:v>%</c:v>
                  </c:pt>
                </c:lvl>
                <c:lvl>
                  <c:pt idx="0">
                    <c:v>MANUAL EFFORT </c:v>
                  </c:pt>
                  <c:pt idx="1">
                    <c:v>AI INFUSED  EFFORT</c:v>
                  </c:pt>
                </c:lvl>
              </c:multiLvlStrCache>
            </c:multiLvlStrRef>
          </c:cat>
          <c:val>
            <c:numRef>
              <c:f>'Maps (Gain web)'!$M$21:$N$21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5-49A3-8A3D-F2083EDD6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2836096"/>
        <c:axId val="372703120"/>
      </c:barChart>
      <c:catAx>
        <c:axId val="2928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3120"/>
        <c:crosses val="autoZero"/>
        <c:auto val="1"/>
        <c:lblAlgn val="ctr"/>
        <c:lblOffset val="100"/>
        <c:noMultiLvlLbl val="0"/>
      </c:catAx>
      <c:valAx>
        <c:axId val="3727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3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110488</xdr:colOff>
      <xdr:row>5</xdr:row>
      <xdr:rowOff>106682</xdr:rowOff>
    </xdr:from>
    <xdr:to>
      <xdr:col>9</xdr:col>
      <xdr:colOff>95249</xdr:colOff>
      <xdr:row>17</xdr:row>
      <xdr:rowOff>120016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2CCD88-D1B3-8EF8-68BF-4744D911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</xdr:colOff>
      <xdr:row>5</xdr:row>
      <xdr:rowOff>118108</xdr:rowOff>
    </xdr:from>
    <xdr:to>
      <xdr:col>15</xdr:col>
      <xdr:colOff>495300</xdr:colOff>
      <xdr:row>17</xdr:row>
      <xdr:rowOff>167639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BE3803-67FF-DAFA-8281-CC63635B0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23</xdr:row>
      <xdr:rowOff>47625</xdr:rowOff>
    </xdr:from>
    <xdr:to>
      <xdr:col>8</xdr:col>
      <xdr:colOff>333375</xdr:colOff>
      <xdr:row>37</xdr:row>
      <xdr:rowOff>125730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B94B31-89EB-7F6D-3324-ADB0BF9A4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46586</xdr:colOff>
      <xdr:row>23</xdr:row>
      <xdr:rowOff>71177</xdr:rowOff>
    </xdr:from>
    <xdr:to>
      <xdr:col>16</xdr:col>
      <xdr:colOff>268258</xdr:colOff>
      <xdr:row>37</xdr:row>
      <xdr:rowOff>95076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2CB9F74-A6B4-1D82-14B9-62A8993C0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41638</xdr:colOff>
      <xdr:row>46</xdr:row>
      <xdr:rowOff>170905</xdr:rowOff>
    </xdr:from>
    <xdr:to>
      <xdr:col>9</xdr:col>
      <xdr:colOff>435429</xdr:colOff>
      <xdr:row>61</xdr:row>
      <xdr:rowOff>21771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8CC58A6-06F8-7EBF-A8BC-0D05733F0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110488</xdr:colOff>
      <xdr:row>5</xdr:row>
      <xdr:rowOff>0</xdr:rowOff>
    </xdr:from>
    <xdr:to>
      <xdr:col>9</xdr:col>
      <xdr:colOff>95249</xdr:colOff>
      <xdr:row>16</xdr:row>
      <xdr:rowOff>120016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1D2D8-A4F6-4486-8534-7068EC4B6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</xdr:colOff>
      <xdr:row>5</xdr:row>
      <xdr:rowOff>0</xdr:rowOff>
    </xdr:from>
    <xdr:to>
      <xdr:col>15</xdr:col>
      <xdr:colOff>495300</xdr:colOff>
      <xdr:row>16</xdr:row>
      <xdr:rowOff>167639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DAEDD-2642-4DBF-AA79-A1E4F9622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22</xdr:row>
      <xdr:rowOff>47625</xdr:rowOff>
    </xdr:from>
    <xdr:to>
      <xdr:col>8</xdr:col>
      <xdr:colOff>333375</xdr:colOff>
      <xdr:row>36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D3F7A3-5F55-4D92-85A3-04A193B16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46586</xdr:colOff>
      <xdr:row>22</xdr:row>
      <xdr:rowOff>71177</xdr:rowOff>
    </xdr:from>
    <xdr:to>
      <xdr:col>16</xdr:col>
      <xdr:colOff>268258</xdr:colOff>
      <xdr:row>36</xdr:row>
      <xdr:rowOff>95076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8F56D5-EE8C-4D06-9913-7D69365BC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41638</xdr:colOff>
      <xdr:row>45</xdr:row>
      <xdr:rowOff>170905</xdr:rowOff>
    </xdr:from>
    <xdr:to>
      <xdr:col>9</xdr:col>
      <xdr:colOff>435429</xdr:colOff>
      <xdr:row>60</xdr:row>
      <xdr:rowOff>21771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184D03-F846-43AF-8CBB-371A83048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2558415</xdr:colOff>
      <xdr:row>13</xdr:row>
      <xdr:rowOff>49530</xdr:rowOff>
    </xdr:from>
    <xdr:to>
      <xdr:col>3</xdr:col>
      <xdr:colOff>64770</xdr:colOff>
      <xdr:row>14</xdr:row>
      <xdr:rowOff>87630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29B208B-6DA5-860A-8F16-085BFEF880E9}"/>
            </a:ext>
          </a:extLst>
        </xdr:cNvPr>
        <xdr:cNvSpPr/>
      </xdr:nvSpPr>
      <xdr:spPr>
        <a:xfrm>
          <a:off x="4387215" y="2724150"/>
          <a:ext cx="257175" cy="228600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3</a:t>
          </a:r>
        </a:p>
      </xdr:txBody>
    </xdr:sp>
    <xdr:clientData/>
  </xdr:twoCellAnchor>
  <xdr:twoCellAnchor>
    <xdr:from>
      <xdr:col>12</xdr:col>
      <xdr:colOff>480060</xdr:colOff>
      <xdr:row>2</xdr:row>
      <xdr:rowOff>102870</xdr:rowOff>
    </xdr:from>
    <xdr:to>
      <xdr:col>13</xdr:col>
      <xdr:colOff>129540</xdr:colOff>
      <xdr:row>3</xdr:row>
      <xdr:rowOff>140970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CBDE437-3327-310F-6938-AD4C4AFB8E51}"/>
            </a:ext>
          </a:extLst>
        </xdr:cNvPr>
        <xdr:cNvSpPr/>
      </xdr:nvSpPr>
      <xdr:spPr>
        <a:xfrm>
          <a:off x="7566660" y="102870"/>
          <a:ext cx="259080" cy="228600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2</xdr:col>
      <xdr:colOff>2556510</xdr:colOff>
      <xdr:row>2</xdr:row>
      <xdr:rowOff>40005</xdr:rowOff>
    </xdr:from>
    <xdr:to>
      <xdr:col>3</xdr:col>
      <xdr:colOff>66675</xdr:colOff>
      <xdr:row>3</xdr:row>
      <xdr:rowOff>78105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59799C0-1A41-9C1C-B731-A657E742D0D7}"/>
            </a:ext>
          </a:extLst>
        </xdr:cNvPr>
        <xdr:cNvSpPr/>
      </xdr:nvSpPr>
      <xdr:spPr>
        <a:xfrm>
          <a:off x="4385310" y="421005"/>
          <a:ext cx="260985" cy="228600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21</xdr:col>
      <xdr:colOff>119062</xdr:colOff>
      <xdr:row>1</xdr:row>
      <xdr:rowOff>1</xdr:rowOff>
    </xdr:from>
    <xdr:to>
      <xdr:col>31</xdr:col>
      <xdr:colOff>337184</xdr:colOff>
      <xdr:row>13</xdr:row>
      <xdr:rowOff>33656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91D480-6408-490B-8CA9-5057361C3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125729</xdr:colOff>
      <xdr:row>13</xdr:row>
      <xdr:rowOff>95250</xdr:rowOff>
    </xdr:from>
    <xdr:to>
      <xdr:col>31</xdr:col>
      <xdr:colOff>358139</xdr:colOff>
      <xdr:row>25</xdr:row>
      <xdr:rowOff>24766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69551D-5CD0-4EED-AFD1-9CB59D36E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152400</xdr:colOff>
      <xdr:row>1</xdr:row>
      <xdr:rowOff>7059</xdr:rowOff>
    </xdr:from>
    <xdr:to>
      <xdr:col>39</xdr:col>
      <xdr:colOff>475130</xdr:colOff>
      <xdr:row>13</xdr:row>
      <xdr:rowOff>17930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EAC8D1-C081-43D3-8938-9C01513FE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153826</xdr:colOff>
      <xdr:row>13</xdr:row>
      <xdr:rowOff>118915</xdr:rowOff>
    </xdr:from>
    <xdr:to>
      <xdr:col>39</xdr:col>
      <xdr:colOff>510988</xdr:colOff>
      <xdr:row>25</xdr:row>
      <xdr:rowOff>28800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452DE8-851A-48BC-8C4D-9C94DEED2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48</xdr:col>
      <xdr:colOff>454121</xdr:colOff>
      <xdr:row>13</xdr:row>
      <xdr:rowOff>7697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FC44E7A-DABD-4130-98A2-7FFB542D1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121920</xdr:colOff>
      <xdr:row>25</xdr:row>
      <xdr:rowOff>114300</xdr:rowOff>
    </xdr:from>
    <xdr:to>
      <xdr:col>31</xdr:col>
      <xdr:colOff>403412</xdr:colOff>
      <xdr:row>37</xdr:row>
      <xdr:rowOff>44823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7D37526-F8B8-4562-ADD4-39139F021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107576</xdr:colOff>
      <xdr:row>37</xdr:row>
      <xdr:rowOff>143434</xdr:rowOff>
    </xdr:from>
    <xdr:to>
      <xdr:col>31</xdr:col>
      <xdr:colOff>424543</xdr:colOff>
      <xdr:row>50</xdr:row>
      <xdr:rowOff>21771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70EE84A-2F31-4223-A25B-562DAA37E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145324</xdr:colOff>
      <xdr:row>25</xdr:row>
      <xdr:rowOff>110762</xdr:rowOff>
    </xdr:from>
    <xdr:to>
      <xdr:col>39</xdr:col>
      <xdr:colOff>522514</xdr:colOff>
      <xdr:row>37</xdr:row>
      <xdr:rowOff>97972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EF219B-FE24-43B9-9192-2609BD51D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117838</xdr:colOff>
      <xdr:row>37</xdr:row>
      <xdr:rowOff>186962</xdr:rowOff>
    </xdr:from>
    <xdr:to>
      <xdr:col>39</xdr:col>
      <xdr:colOff>587828</xdr:colOff>
      <xdr:row>50</xdr:row>
      <xdr:rowOff>97971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9DDFE03-2FDC-4BF8-B16E-97601C5DB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65</xdr:col>
      <xdr:colOff>171450</xdr:colOff>
      <xdr:row>3</xdr:row>
      <xdr:rowOff>184279</xdr:rowOff>
    </xdr:from>
    <xdr:to>
      <xdr:col>67</xdr:col>
      <xdr:colOff>41910</xdr:colOff>
      <xdr:row>6</xdr:row>
      <xdr:rowOff>34291</xdr:rowOff>
    </xdr:to>
    <xdr:pic>
      <xdr:nvPicPr>
        <xdr:cNvPr id="3" name="Graphic 2" descr="Flag with solid fill">
          <a:extLst>
            <a:ext uri="{FF2B5EF4-FFF2-40B4-BE49-F238E27FC236}">
              <a16:creationId xmlns:a16="http://schemas.microsoft.com/office/drawing/2014/main" id="{1ACBD3D5-0EEB-7197-3EC3-13EA0EF8B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858750" y="755779"/>
          <a:ext cx="198120" cy="225296"/>
        </a:xfrm>
        <a:prstGeom prst="rect">
          <a:avLst/>
        </a:prstGeom>
      </xdr:spPr>
    </xdr:pic>
    <xdr:clientData/>
  </xdr:twoCellAnchor>
  <xdr:twoCellAnchor>
    <xdr:from>
      <xdr:col>56</xdr:col>
      <xdr:colOff>11431</xdr:colOff>
      <xdr:row>3</xdr:row>
      <xdr:rowOff>184785</xdr:rowOff>
    </xdr:from>
    <xdr:to>
      <xdr:col>66</xdr:col>
      <xdr:colOff>114300</xdr:colOff>
      <xdr:row>5</xdr:row>
      <xdr:rowOff>17145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6D05E7D-C9D1-E211-22CA-09BD5E6495FC}"/>
            </a:ext>
          </a:extLst>
        </xdr:cNvPr>
        <xdr:cNvSpPr txBox="1"/>
      </xdr:nvSpPr>
      <xdr:spPr>
        <a:xfrm>
          <a:off x="11304271" y="756285"/>
          <a:ext cx="1680209" cy="213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rebuchet MS" panose="020B0603020202020204" pitchFamily="34" charset="0"/>
            </a:rPr>
            <a:t>M- Scenario writing Completion </a:t>
          </a:r>
        </a:p>
      </xdr:txBody>
    </xdr:sp>
    <xdr:clientData/>
  </xdr:twoCellAnchor>
  <xdr:twoCellAnchor>
    <xdr:from>
      <xdr:col>91</xdr:col>
      <xdr:colOff>125731</xdr:colOff>
      <xdr:row>4</xdr:row>
      <xdr:rowOff>0</xdr:rowOff>
    </xdr:from>
    <xdr:to>
      <xdr:col>102</xdr:col>
      <xdr:colOff>91440</xdr:colOff>
      <xdr:row>5</xdr:row>
      <xdr:rowOff>19050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31FE6F3-453E-310E-EB37-051635A85A11}"/>
            </a:ext>
          </a:extLst>
        </xdr:cNvPr>
        <xdr:cNvSpPr txBox="1"/>
      </xdr:nvSpPr>
      <xdr:spPr>
        <a:xfrm>
          <a:off x="16859251" y="767715"/>
          <a:ext cx="1680209" cy="2038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rebuchet MS" panose="020B0603020202020204" pitchFamily="34" charset="0"/>
            </a:rPr>
            <a:t>M -Testcase writing Completion </a:t>
          </a:r>
        </a:p>
      </xdr:txBody>
    </xdr:sp>
    <xdr:clientData/>
  </xdr:twoCellAnchor>
  <xdr:twoCellAnchor editAs="oneCell">
    <xdr:from>
      <xdr:col>101</xdr:col>
      <xdr:colOff>133350</xdr:colOff>
      <xdr:row>3</xdr:row>
      <xdr:rowOff>186184</xdr:rowOff>
    </xdr:from>
    <xdr:to>
      <xdr:col>103</xdr:col>
      <xdr:colOff>0</xdr:colOff>
      <xdr:row>6</xdr:row>
      <xdr:rowOff>34291</xdr:rowOff>
    </xdr:to>
    <xdr:pic>
      <xdr:nvPicPr>
        <xdr:cNvPr id="6" name="Graphic 5" descr="Flag with solid fill">
          <a:extLst>
            <a:ext uri="{FF2B5EF4-FFF2-40B4-BE49-F238E27FC236}">
              <a16:creationId xmlns:a16="http://schemas.microsoft.com/office/drawing/2014/main" id="{E97751DD-8599-6D4E-8687-A8523CB74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398490" y="757684"/>
          <a:ext cx="194310" cy="2291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GENAI-BC_Baseline%20Metr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 M Template"/>
      <sheetName val="List"/>
      <sheetName val="GEN AI - Output Effectiveness"/>
    </sheetNames>
    <sheetDataSet>
      <sheetData sheetId="0"/>
      <sheetData sheetId="1">
        <row r="1">
          <cell r="A1" t="str">
            <v>Time</v>
          </cell>
          <cell r="C1" t="str">
            <v>Min</v>
          </cell>
        </row>
        <row r="2">
          <cell r="A2" t="str">
            <v>Count</v>
          </cell>
          <cell r="C2" t="str">
            <v>Hrs</v>
          </cell>
        </row>
        <row r="3">
          <cell r="A3" t="str">
            <v>%</v>
          </cell>
          <cell r="C3" t="str">
            <v>Total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4EBA-2712-4BF6-91C2-7B6CD2CC3AC5}">
  <sheetPr codeName="Sheet10"/>
  <dimension ref="A1:T43"/>
  <sheetViews>
    <sheetView topLeftCell="C1" workbookViewId="0">
      <pane xSplit="4" ySplit="2" topLeftCell="K3" activePane="bottomRight" state="frozen"/>
      <selection pane="topRight" activeCell="G1" sqref="G1"/>
      <selection pane="bottomLeft" activeCell="C3" sqref="C3"/>
      <selection pane="bottomRight" activeCell="N7" sqref="N7"/>
    </sheetView>
  </sheetViews>
  <sheetFormatPr defaultRowHeight="14.5" outlineLevelCol="1" x14ac:dyDescent="0.35"/>
  <cols>
    <col min="2" max="2" width="13.453125" bestFit="1" customWidth="1"/>
    <col min="3" max="3" width="27" bestFit="1" customWidth="1"/>
    <col min="4" max="4" width="7.453125" bestFit="1" customWidth="1"/>
    <col min="5" max="5" width="13.26953125" bestFit="1" customWidth="1"/>
    <col min="6" max="6" width="15.1796875" bestFit="1" customWidth="1"/>
    <col min="7" max="7" width="18" customWidth="1" outlineLevel="1"/>
    <col min="8" max="8" width="15.1796875" customWidth="1" outlineLevel="1"/>
    <col min="9" max="9" width="20.54296875" customWidth="1" outlineLevel="1" collapsed="1"/>
    <col min="10" max="11" width="20.54296875" customWidth="1" outlineLevel="1"/>
    <col min="12" max="12" width="39.54296875" customWidth="1" outlineLevel="1"/>
    <col min="13" max="13" width="17.7265625" customWidth="1" outlineLevel="1"/>
    <col min="14" max="15" width="11.54296875" customWidth="1" outlineLevel="1"/>
    <col min="16" max="16" width="6.1796875" bestFit="1" customWidth="1"/>
    <col min="17" max="17" width="7.26953125" bestFit="1" customWidth="1"/>
    <col min="18" max="18" width="18.81640625" bestFit="1" customWidth="1"/>
    <col min="19" max="19" width="20" bestFit="1" customWidth="1"/>
    <col min="20" max="20" width="19" customWidth="1"/>
  </cols>
  <sheetData>
    <row r="1" spans="1:20" x14ac:dyDescent="0.35">
      <c r="A1" s="92" t="s">
        <v>0</v>
      </c>
      <c r="B1" s="92" t="s">
        <v>1</v>
      </c>
      <c r="C1" s="92" t="s">
        <v>2</v>
      </c>
      <c r="D1" s="92" t="s">
        <v>3</v>
      </c>
      <c r="E1" s="92" t="s">
        <v>4</v>
      </c>
      <c r="F1" s="92" t="s">
        <v>5</v>
      </c>
      <c r="G1" s="47" t="s">
        <v>6</v>
      </c>
      <c r="H1" s="47" t="s">
        <v>7</v>
      </c>
      <c r="I1" s="86" t="s">
        <v>8</v>
      </c>
      <c r="J1" s="86"/>
      <c r="K1" s="86"/>
      <c r="L1" s="86"/>
      <c r="M1" s="86"/>
      <c r="N1" s="86"/>
      <c r="O1" s="48"/>
      <c r="P1" s="87" t="s">
        <v>9</v>
      </c>
      <c r="Q1" s="87"/>
      <c r="R1" s="87"/>
      <c r="S1" s="87"/>
      <c r="T1" s="87"/>
    </row>
    <row r="2" spans="1:20" ht="29" x14ac:dyDescent="0.35">
      <c r="A2" s="92"/>
      <c r="B2" s="92"/>
      <c r="C2" s="92"/>
      <c r="D2" s="92"/>
      <c r="E2" s="92"/>
      <c r="F2" s="92"/>
      <c r="G2" s="49" t="s">
        <v>10</v>
      </c>
      <c r="H2" s="49" t="s">
        <v>11</v>
      </c>
      <c r="I2" s="49" t="s">
        <v>12</v>
      </c>
      <c r="J2" s="49" t="s">
        <v>13</v>
      </c>
      <c r="K2" s="49" t="s">
        <v>14</v>
      </c>
      <c r="L2" s="49" t="s">
        <v>15</v>
      </c>
      <c r="M2" s="49" t="s">
        <v>16</v>
      </c>
      <c r="N2" s="49" t="s">
        <v>17</v>
      </c>
      <c r="O2" s="49" t="s">
        <v>13</v>
      </c>
      <c r="P2" s="49" t="s">
        <v>18</v>
      </c>
      <c r="Q2" s="49" t="s">
        <v>19</v>
      </c>
      <c r="R2" s="49" t="s">
        <v>20</v>
      </c>
      <c r="S2" s="49" t="s">
        <v>21</v>
      </c>
      <c r="T2" s="50" t="s">
        <v>22</v>
      </c>
    </row>
    <row r="3" spans="1:20" ht="15.75" customHeight="1" x14ac:dyDescent="0.35">
      <c r="A3" s="88">
        <v>1</v>
      </c>
      <c r="B3" s="88" t="s">
        <v>23</v>
      </c>
      <c r="C3" s="89" t="s">
        <v>24</v>
      </c>
      <c r="D3" s="89" t="s">
        <v>25</v>
      </c>
      <c r="E3" s="90" t="s">
        <v>26</v>
      </c>
      <c r="F3" s="89" t="s">
        <v>27</v>
      </c>
      <c r="G3" s="91" t="s">
        <v>28</v>
      </c>
      <c r="H3" s="91" t="s">
        <v>29</v>
      </c>
      <c r="I3" s="91" t="s">
        <v>30</v>
      </c>
      <c r="J3" s="93" t="s">
        <v>31</v>
      </c>
      <c r="K3" s="22"/>
      <c r="L3" s="51" t="s">
        <v>32</v>
      </c>
      <c r="M3" s="51" t="s">
        <v>33</v>
      </c>
      <c r="N3" s="22"/>
      <c r="O3" s="22"/>
      <c r="P3" s="51" t="s">
        <v>34</v>
      </c>
      <c r="Q3" s="51" t="s">
        <v>35</v>
      </c>
      <c r="R3" s="51">
        <v>3</v>
      </c>
      <c r="S3" s="52">
        <v>5</v>
      </c>
      <c r="T3" s="52">
        <f>S3-R3</f>
        <v>2</v>
      </c>
    </row>
    <row r="4" spans="1:20" x14ac:dyDescent="0.35">
      <c r="A4" s="88"/>
      <c r="B4" s="88"/>
      <c r="C4" s="89"/>
      <c r="D4" s="89"/>
      <c r="E4" s="90"/>
      <c r="F4" s="89"/>
      <c r="G4" s="91"/>
      <c r="H4" s="91"/>
      <c r="I4" s="91"/>
      <c r="J4" s="94"/>
      <c r="K4" s="22"/>
      <c r="L4" s="51" t="s">
        <v>36</v>
      </c>
      <c r="M4" s="51" t="s">
        <v>33</v>
      </c>
      <c r="N4" s="22"/>
      <c r="O4" s="22"/>
      <c r="P4" s="51" t="s">
        <v>34</v>
      </c>
      <c r="Q4" s="51" t="s">
        <v>35</v>
      </c>
      <c r="R4" s="52">
        <v>3</v>
      </c>
      <c r="S4" s="52">
        <v>6</v>
      </c>
      <c r="T4" s="52">
        <f t="shared" ref="T4:T9" si="0">S4-R4</f>
        <v>3</v>
      </c>
    </row>
    <row r="5" spans="1:20" x14ac:dyDescent="0.35">
      <c r="A5" s="88"/>
      <c r="B5" s="88"/>
      <c r="C5" s="89"/>
      <c r="D5" s="89"/>
      <c r="E5" s="90"/>
      <c r="F5" s="89"/>
      <c r="G5" s="91"/>
      <c r="H5" s="91"/>
      <c r="I5" s="91"/>
      <c r="J5" s="94"/>
      <c r="K5" s="22"/>
      <c r="L5" s="51" t="s">
        <v>37</v>
      </c>
      <c r="M5" s="51" t="s">
        <v>33</v>
      </c>
      <c r="N5" s="22"/>
      <c r="O5" s="22"/>
      <c r="P5" s="51" t="s">
        <v>34</v>
      </c>
      <c r="Q5" s="51" t="s">
        <v>35</v>
      </c>
      <c r="R5" s="52">
        <v>3</v>
      </c>
      <c r="S5" s="52">
        <v>6</v>
      </c>
      <c r="T5" s="52">
        <f t="shared" si="0"/>
        <v>3</v>
      </c>
    </row>
    <row r="6" spans="1:20" x14ac:dyDescent="0.35">
      <c r="A6" s="88"/>
      <c r="B6" s="88"/>
      <c r="C6" s="89"/>
      <c r="D6" s="89"/>
      <c r="E6" s="90"/>
      <c r="F6" s="89"/>
      <c r="G6" s="91"/>
      <c r="H6" s="91"/>
      <c r="I6" s="91"/>
      <c r="J6" s="94"/>
      <c r="K6" s="22"/>
      <c r="L6" s="51" t="s">
        <v>38</v>
      </c>
      <c r="M6" s="51" t="s">
        <v>33</v>
      </c>
      <c r="N6" s="22"/>
      <c r="O6" s="22"/>
      <c r="P6" s="51" t="s">
        <v>34</v>
      </c>
      <c r="Q6" s="51" t="s">
        <v>35</v>
      </c>
      <c r="R6" s="52">
        <v>1</v>
      </c>
      <c r="S6" s="52">
        <v>6</v>
      </c>
      <c r="T6" s="52">
        <f t="shared" si="0"/>
        <v>5</v>
      </c>
    </row>
    <row r="7" spans="1:20" x14ac:dyDescent="0.35">
      <c r="A7" s="88"/>
      <c r="B7" s="88"/>
      <c r="C7" s="89"/>
      <c r="D7" s="89"/>
      <c r="E7" s="90"/>
      <c r="F7" s="89"/>
      <c r="G7" s="91"/>
      <c r="H7" s="91"/>
      <c r="I7" s="91"/>
      <c r="J7" s="94"/>
      <c r="K7" s="22"/>
      <c r="L7" s="51" t="s">
        <v>39</v>
      </c>
      <c r="M7" s="51" t="s">
        <v>33</v>
      </c>
      <c r="N7" s="22"/>
      <c r="O7" s="22"/>
      <c r="P7" s="51" t="s">
        <v>34</v>
      </c>
      <c r="Q7" s="51" t="s">
        <v>35</v>
      </c>
      <c r="R7" s="52">
        <v>1</v>
      </c>
      <c r="S7" s="52">
        <v>6</v>
      </c>
      <c r="T7" s="52">
        <f t="shared" si="0"/>
        <v>5</v>
      </c>
    </row>
    <row r="8" spans="1:20" x14ac:dyDescent="0.35">
      <c r="A8" s="88"/>
      <c r="B8" s="88"/>
      <c r="C8" s="89"/>
      <c r="D8" s="89"/>
      <c r="E8" s="90"/>
      <c r="F8" s="89"/>
      <c r="G8" s="91"/>
      <c r="H8" s="91"/>
      <c r="I8" s="91"/>
      <c r="J8" s="94"/>
      <c r="K8" s="22"/>
      <c r="L8" s="51" t="s">
        <v>40</v>
      </c>
      <c r="M8" s="51" t="s">
        <v>33</v>
      </c>
      <c r="N8" s="22"/>
      <c r="O8" s="22"/>
      <c r="P8" s="51" t="s">
        <v>41</v>
      </c>
      <c r="Q8" s="51" t="s">
        <v>42</v>
      </c>
      <c r="R8" s="52">
        <v>10</v>
      </c>
      <c r="S8" s="52">
        <v>5</v>
      </c>
      <c r="T8" s="52">
        <f t="shared" si="0"/>
        <v>-5</v>
      </c>
    </row>
    <row r="9" spans="1:20" x14ac:dyDescent="0.35">
      <c r="A9" s="88"/>
      <c r="B9" s="88"/>
      <c r="C9" s="89"/>
      <c r="D9" s="89"/>
      <c r="E9" s="90"/>
      <c r="F9" s="89"/>
      <c r="G9" s="91"/>
      <c r="H9" s="91"/>
      <c r="I9" s="91"/>
      <c r="J9" s="95"/>
      <c r="K9" s="22"/>
      <c r="L9" s="51" t="s">
        <v>43</v>
      </c>
      <c r="M9" s="51" t="s">
        <v>33</v>
      </c>
      <c r="N9" s="22"/>
      <c r="O9" s="22"/>
      <c r="P9" s="51" t="s">
        <v>41</v>
      </c>
      <c r="Q9" s="51" t="s">
        <v>42</v>
      </c>
      <c r="R9" s="52">
        <v>10</v>
      </c>
      <c r="S9" s="52">
        <v>5</v>
      </c>
      <c r="T9" s="52">
        <f t="shared" si="0"/>
        <v>-5</v>
      </c>
    </row>
    <row r="10" spans="1:20" x14ac:dyDescent="0.35">
      <c r="C10" s="89" t="s">
        <v>24</v>
      </c>
      <c r="D10" s="89" t="s">
        <v>25</v>
      </c>
      <c r="E10" s="90" t="s">
        <v>26</v>
      </c>
      <c r="F10" s="89" t="s">
        <v>27</v>
      </c>
      <c r="G10" s="91" t="s">
        <v>28</v>
      </c>
      <c r="H10" s="91" t="s">
        <v>29</v>
      </c>
      <c r="I10" s="91" t="s">
        <v>30</v>
      </c>
      <c r="J10" s="93" t="s">
        <v>44</v>
      </c>
      <c r="K10" s="22"/>
      <c r="L10" s="51" t="s">
        <v>32</v>
      </c>
      <c r="M10" s="51" t="s">
        <v>33</v>
      </c>
      <c r="N10" s="22"/>
      <c r="O10" s="22"/>
      <c r="P10" s="51" t="s">
        <v>34</v>
      </c>
      <c r="Q10" s="51" t="s">
        <v>35</v>
      </c>
      <c r="R10" s="51">
        <v>3</v>
      </c>
      <c r="S10" s="52">
        <v>5</v>
      </c>
      <c r="T10" s="52">
        <f>S10-R10</f>
        <v>2</v>
      </c>
    </row>
    <row r="11" spans="1:20" x14ac:dyDescent="0.35">
      <c r="C11" s="89"/>
      <c r="D11" s="89"/>
      <c r="E11" s="90"/>
      <c r="F11" s="89"/>
      <c r="G11" s="91"/>
      <c r="H11" s="91"/>
      <c r="I11" s="91"/>
      <c r="J11" s="94"/>
      <c r="K11" s="22"/>
      <c r="L11" s="51" t="s">
        <v>36</v>
      </c>
      <c r="M11" s="51" t="s">
        <v>33</v>
      </c>
      <c r="N11" s="22"/>
      <c r="O11" s="22"/>
      <c r="P11" s="51" t="s">
        <v>34</v>
      </c>
      <c r="Q11" s="51" t="s">
        <v>35</v>
      </c>
      <c r="R11" s="52">
        <v>3</v>
      </c>
      <c r="S11" s="52">
        <v>6</v>
      </c>
      <c r="T11" s="52">
        <f t="shared" ref="T11:T16" si="1">S11-R11</f>
        <v>3</v>
      </c>
    </row>
    <row r="12" spans="1:20" x14ac:dyDescent="0.35">
      <c r="C12" s="89"/>
      <c r="D12" s="89"/>
      <c r="E12" s="90"/>
      <c r="F12" s="89"/>
      <c r="G12" s="91"/>
      <c r="H12" s="91"/>
      <c r="I12" s="91"/>
      <c r="J12" s="94"/>
      <c r="K12" s="22"/>
      <c r="L12" s="51" t="s">
        <v>37</v>
      </c>
      <c r="M12" s="51" t="s">
        <v>33</v>
      </c>
      <c r="N12" s="22"/>
      <c r="O12" s="22"/>
      <c r="P12" s="51" t="s">
        <v>34</v>
      </c>
      <c r="Q12" s="51" t="s">
        <v>35</v>
      </c>
      <c r="R12" s="52">
        <v>3</v>
      </c>
      <c r="S12" s="52">
        <v>6</v>
      </c>
      <c r="T12" s="52">
        <f t="shared" si="1"/>
        <v>3</v>
      </c>
    </row>
    <row r="13" spans="1:20" x14ac:dyDescent="0.35">
      <c r="C13" s="89"/>
      <c r="D13" s="89"/>
      <c r="E13" s="90"/>
      <c r="F13" s="89"/>
      <c r="G13" s="91"/>
      <c r="H13" s="91"/>
      <c r="I13" s="91"/>
      <c r="J13" s="94"/>
      <c r="K13" s="22"/>
      <c r="L13" s="51" t="s">
        <v>38</v>
      </c>
      <c r="M13" s="51" t="s">
        <v>33</v>
      </c>
      <c r="N13" s="22"/>
      <c r="O13" s="22"/>
      <c r="P13" s="51" t="s">
        <v>34</v>
      </c>
      <c r="Q13" s="51" t="s">
        <v>35</v>
      </c>
      <c r="R13" s="52">
        <v>1</v>
      </c>
      <c r="S13" s="52">
        <v>6</v>
      </c>
      <c r="T13" s="52">
        <f t="shared" si="1"/>
        <v>5</v>
      </c>
    </row>
    <row r="14" spans="1:20" x14ac:dyDescent="0.35">
      <c r="C14" s="89"/>
      <c r="D14" s="89"/>
      <c r="E14" s="90"/>
      <c r="F14" s="89"/>
      <c r="G14" s="91"/>
      <c r="H14" s="91"/>
      <c r="I14" s="91"/>
      <c r="J14" s="94"/>
      <c r="K14" s="22"/>
      <c r="L14" s="51" t="s">
        <v>39</v>
      </c>
      <c r="M14" s="51" t="s">
        <v>33</v>
      </c>
      <c r="N14" s="22"/>
      <c r="O14" s="22"/>
      <c r="P14" s="51" t="s">
        <v>34</v>
      </c>
      <c r="Q14" s="51" t="s">
        <v>35</v>
      </c>
      <c r="R14" s="52">
        <v>1</v>
      </c>
      <c r="S14" s="52">
        <v>6</v>
      </c>
      <c r="T14" s="52">
        <f t="shared" si="1"/>
        <v>5</v>
      </c>
    </row>
    <row r="15" spans="1:20" x14ac:dyDescent="0.35">
      <c r="C15" s="89"/>
      <c r="D15" s="89"/>
      <c r="E15" s="90"/>
      <c r="F15" s="89"/>
      <c r="G15" s="91"/>
      <c r="H15" s="91"/>
      <c r="I15" s="91"/>
      <c r="J15" s="94"/>
      <c r="K15" s="22"/>
      <c r="L15" s="51" t="s">
        <v>40</v>
      </c>
      <c r="M15" s="51" t="s">
        <v>33</v>
      </c>
      <c r="N15" s="22"/>
      <c r="O15" s="22"/>
      <c r="P15" s="51" t="s">
        <v>41</v>
      </c>
      <c r="Q15" s="51" t="s">
        <v>42</v>
      </c>
      <c r="R15" s="52">
        <v>10</v>
      </c>
      <c r="S15" s="52">
        <v>5</v>
      </c>
      <c r="T15" s="52">
        <f t="shared" si="1"/>
        <v>-5</v>
      </c>
    </row>
    <row r="16" spans="1:20" x14ac:dyDescent="0.35">
      <c r="C16" s="89"/>
      <c r="D16" s="89"/>
      <c r="E16" s="90"/>
      <c r="F16" s="89"/>
      <c r="G16" s="91"/>
      <c r="H16" s="91"/>
      <c r="I16" s="91"/>
      <c r="J16" s="95"/>
      <c r="K16" s="22"/>
      <c r="L16" s="51" t="s">
        <v>43</v>
      </c>
      <c r="M16" s="51" t="s">
        <v>33</v>
      </c>
      <c r="N16" s="22"/>
      <c r="O16" s="22"/>
      <c r="P16" s="51" t="s">
        <v>41</v>
      </c>
      <c r="Q16" s="51" t="s">
        <v>42</v>
      </c>
      <c r="R16" s="52">
        <v>10</v>
      </c>
      <c r="S16" s="52">
        <v>5</v>
      </c>
      <c r="T16" s="52">
        <f t="shared" si="1"/>
        <v>-5</v>
      </c>
    </row>
    <row r="17" spans="3:20" x14ac:dyDescent="0.35">
      <c r="C17" s="89" t="s">
        <v>24</v>
      </c>
      <c r="D17" s="89" t="s">
        <v>25</v>
      </c>
      <c r="E17" s="90" t="s">
        <v>26</v>
      </c>
      <c r="F17" s="89" t="s">
        <v>27</v>
      </c>
      <c r="G17" s="91" t="s">
        <v>28</v>
      </c>
      <c r="H17" s="91" t="s">
        <v>29</v>
      </c>
      <c r="I17" s="91" t="s">
        <v>30</v>
      </c>
      <c r="J17" s="93" t="s">
        <v>45</v>
      </c>
      <c r="L17" s="51" t="s">
        <v>32</v>
      </c>
      <c r="M17" s="51" t="s">
        <v>33</v>
      </c>
      <c r="N17" s="22"/>
      <c r="O17" s="22"/>
      <c r="P17" s="51" t="s">
        <v>34</v>
      </c>
      <c r="Q17" s="51" t="s">
        <v>35</v>
      </c>
      <c r="R17" s="51">
        <v>3</v>
      </c>
      <c r="S17" s="52">
        <v>5</v>
      </c>
      <c r="T17" s="52">
        <f>S17-R17</f>
        <v>2</v>
      </c>
    </row>
    <row r="18" spans="3:20" x14ac:dyDescent="0.35">
      <c r="C18" s="89"/>
      <c r="D18" s="89"/>
      <c r="E18" s="90"/>
      <c r="F18" s="89"/>
      <c r="G18" s="91"/>
      <c r="H18" s="91"/>
      <c r="I18" s="91"/>
      <c r="J18" s="94"/>
      <c r="L18" s="51" t="s">
        <v>36</v>
      </c>
      <c r="M18" s="51" t="s">
        <v>33</v>
      </c>
      <c r="N18" s="22"/>
      <c r="O18" s="22"/>
      <c r="P18" s="51" t="s">
        <v>34</v>
      </c>
      <c r="Q18" s="51" t="s">
        <v>35</v>
      </c>
      <c r="R18" s="52">
        <v>3</v>
      </c>
      <c r="S18" s="52">
        <v>6</v>
      </c>
      <c r="T18" s="52">
        <f t="shared" ref="T18:T23" si="2">S18-R18</f>
        <v>3</v>
      </c>
    </row>
    <row r="19" spans="3:20" x14ac:dyDescent="0.35">
      <c r="C19" s="89"/>
      <c r="D19" s="89"/>
      <c r="E19" s="90"/>
      <c r="F19" s="89"/>
      <c r="G19" s="91"/>
      <c r="H19" s="91"/>
      <c r="I19" s="91"/>
      <c r="J19" s="94"/>
      <c r="L19" s="51" t="s">
        <v>37</v>
      </c>
      <c r="M19" s="51" t="s">
        <v>33</v>
      </c>
      <c r="N19" s="22"/>
      <c r="O19" s="22"/>
      <c r="P19" s="51" t="s">
        <v>34</v>
      </c>
      <c r="Q19" s="51" t="s">
        <v>35</v>
      </c>
      <c r="R19" s="52">
        <v>3</v>
      </c>
      <c r="S19" s="52">
        <v>6</v>
      </c>
      <c r="T19" s="52">
        <f t="shared" si="2"/>
        <v>3</v>
      </c>
    </row>
    <row r="20" spans="3:20" x14ac:dyDescent="0.35">
      <c r="C20" s="89"/>
      <c r="D20" s="89"/>
      <c r="E20" s="90"/>
      <c r="F20" s="89"/>
      <c r="G20" s="91"/>
      <c r="H20" s="91"/>
      <c r="I20" s="91"/>
      <c r="J20" s="94"/>
      <c r="L20" s="51" t="s">
        <v>38</v>
      </c>
      <c r="M20" s="51" t="s">
        <v>33</v>
      </c>
      <c r="N20" s="22"/>
      <c r="O20" s="22"/>
      <c r="P20" s="51" t="s">
        <v>34</v>
      </c>
      <c r="Q20" s="51" t="s">
        <v>35</v>
      </c>
      <c r="R20" s="52">
        <v>1</v>
      </c>
      <c r="S20" s="52">
        <v>6</v>
      </c>
      <c r="T20" s="52">
        <f t="shared" si="2"/>
        <v>5</v>
      </c>
    </row>
    <row r="21" spans="3:20" x14ac:dyDescent="0.35">
      <c r="C21" s="89"/>
      <c r="D21" s="89"/>
      <c r="E21" s="90"/>
      <c r="F21" s="89"/>
      <c r="G21" s="91"/>
      <c r="H21" s="91"/>
      <c r="I21" s="91"/>
      <c r="J21" s="94"/>
      <c r="L21" s="51" t="s">
        <v>39</v>
      </c>
      <c r="M21" s="51" t="s">
        <v>33</v>
      </c>
      <c r="N21" s="22"/>
      <c r="O21" s="22"/>
      <c r="P21" s="51" t="s">
        <v>34</v>
      </c>
      <c r="Q21" s="51" t="s">
        <v>35</v>
      </c>
      <c r="R21" s="52">
        <v>1</v>
      </c>
      <c r="S21" s="52">
        <v>6</v>
      </c>
      <c r="T21" s="52">
        <f t="shared" si="2"/>
        <v>5</v>
      </c>
    </row>
    <row r="22" spans="3:20" x14ac:dyDescent="0.35">
      <c r="C22" s="89"/>
      <c r="D22" s="89"/>
      <c r="E22" s="90"/>
      <c r="F22" s="89"/>
      <c r="G22" s="91"/>
      <c r="H22" s="91"/>
      <c r="I22" s="91"/>
      <c r="J22" s="94"/>
      <c r="L22" s="51" t="s">
        <v>40</v>
      </c>
      <c r="M22" s="51" t="s">
        <v>33</v>
      </c>
      <c r="N22" s="22"/>
      <c r="O22" s="22"/>
      <c r="P22" s="51" t="s">
        <v>41</v>
      </c>
      <c r="Q22" s="51" t="s">
        <v>42</v>
      </c>
      <c r="R22" s="52">
        <v>10</v>
      </c>
      <c r="S22" s="52">
        <v>5</v>
      </c>
      <c r="T22" s="52">
        <f t="shared" si="2"/>
        <v>-5</v>
      </c>
    </row>
    <row r="23" spans="3:20" x14ac:dyDescent="0.35">
      <c r="C23" s="89"/>
      <c r="D23" s="89"/>
      <c r="E23" s="90"/>
      <c r="F23" s="89"/>
      <c r="G23" s="91"/>
      <c r="H23" s="91"/>
      <c r="I23" s="91"/>
      <c r="J23" s="95"/>
      <c r="L23" s="51" t="s">
        <v>43</v>
      </c>
      <c r="M23" s="51" t="s">
        <v>33</v>
      </c>
      <c r="N23" s="22"/>
      <c r="O23" s="22"/>
      <c r="P23" s="51" t="s">
        <v>41</v>
      </c>
      <c r="Q23" s="51" t="s">
        <v>42</v>
      </c>
      <c r="R23" s="52">
        <v>10</v>
      </c>
      <c r="S23" s="52">
        <v>5</v>
      </c>
      <c r="T23" s="52">
        <f t="shared" si="2"/>
        <v>-5</v>
      </c>
    </row>
    <row r="24" spans="3:20" x14ac:dyDescent="0.35">
      <c r="C24" s="89" t="s">
        <v>24</v>
      </c>
      <c r="D24" s="89" t="s">
        <v>25</v>
      </c>
      <c r="E24" s="90" t="s">
        <v>26</v>
      </c>
      <c r="F24" s="89" t="s">
        <v>27</v>
      </c>
      <c r="G24" s="91" t="s">
        <v>28</v>
      </c>
      <c r="H24" s="91" t="s">
        <v>29</v>
      </c>
      <c r="I24" s="91" t="s">
        <v>46</v>
      </c>
      <c r="J24" s="93" t="s">
        <v>31</v>
      </c>
      <c r="K24" s="22"/>
      <c r="L24" s="51" t="s">
        <v>47</v>
      </c>
      <c r="M24" s="51" t="s">
        <v>33</v>
      </c>
      <c r="N24" s="22"/>
      <c r="O24" s="22"/>
      <c r="P24" s="51" t="s">
        <v>34</v>
      </c>
      <c r="Q24" s="51" t="s">
        <v>35</v>
      </c>
      <c r="R24" s="51">
        <v>3</v>
      </c>
      <c r="S24" s="52">
        <v>5</v>
      </c>
      <c r="T24" s="52">
        <f>S24-R24</f>
        <v>2</v>
      </c>
    </row>
    <row r="25" spans="3:20" x14ac:dyDescent="0.35">
      <c r="C25" s="89"/>
      <c r="D25" s="89"/>
      <c r="E25" s="90"/>
      <c r="F25" s="89"/>
      <c r="G25" s="91"/>
      <c r="H25" s="91"/>
      <c r="I25" s="91"/>
      <c r="J25" s="94"/>
      <c r="K25" s="22"/>
      <c r="L25" s="51" t="s">
        <v>48</v>
      </c>
      <c r="M25" s="51" t="s">
        <v>33</v>
      </c>
      <c r="N25" s="22"/>
      <c r="O25" s="22"/>
      <c r="P25" s="51" t="s">
        <v>34</v>
      </c>
      <c r="Q25" s="51" t="s">
        <v>35</v>
      </c>
      <c r="R25" s="52">
        <v>3</v>
      </c>
      <c r="S25" s="52">
        <v>6</v>
      </c>
      <c r="T25" s="52">
        <f t="shared" ref="T25:T29" si="3">S25-R25</f>
        <v>3</v>
      </c>
    </row>
    <row r="26" spans="3:20" x14ac:dyDescent="0.35">
      <c r="C26" s="89"/>
      <c r="D26" s="89"/>
      <c r="E26" s="90"/>
      <c r="F26" s="89"/>
      <c r="G26" s="91"/>
      <c r="H26" s="91"/>
      <c r="I26" s="91"/>
      <c r="J26" s="94"/>
      <c r="K26" s="22"/>
      <c r="L26" s="51" t="s">
        <v>37</v>
      </c>
      <c r="M26" s="51" t="s">
        <v>33</v>
      </c>
      <c r="N26" s="22"/>
      <c r="O26" s="22"/>
      <c r="P26" s="51" t="s">
        <v>34</v>
      </c>
      <c r="Q26" s="51" t="s">
        <v>35</v>
      </c>
      <c r="R26" s="52">
        <v>3</v>
      </c>
      <c r="S26" s="52">
        <v>6</v>
      </c>
      <c r="T26" s="52">
        <f t="shared" si="3"/>
        <v>3</v>
      </c>
    </row>
    <row r="27" spans="3:20" x14ac:dyDescent="0.35">
      <c r="C27" s="89"/>
      <c r="D27" s="89"/>
      <c r="E27" s="90"/>
      <c r="F27" s="89"/>
      <c r="G27" s="91"/>
      <c r="H27" s="91"/>
      <c r="I27" s="91"/>
      <c r="J27" s="94"/>
      <c r="K27" s="22"/>
      <c r="L27" s="51" t="s">
        <v>38</v>
      </c>
      <c r="M27" s="51" t="s">
        <v>33</v>
      </c>
      <c r="N27" s="22"/>
      <c r="O27" s="22"/>
      <c r="P27" s="51" t="s">
        <v>34</v>
      </c>
      <c r="Q27" s="51" t="s">
        <v>35</v>
      </c>
      <c r="R27" s="52">
        <v>1</v>
      </c>
      <c r="S27" s="52">
        <v>6</v>
      </c>
      <c r="T27" s="52">
        <f t="shared" si="3"/>
        <v>5</v>
      </c>
    </row>
    <row r="28" spans="3:20" x14ac:dyDescent="0.35">
      <c r="C28" s="89"/>
      <c r="D28" s="89"/>
      <c r="E28" s="90"/>
      <c r="F28" s="89"/>
      <c r="G28" s="91"/>
      <c r="H28" s="91"/>
      <c r="I28" s="91"/>
      <c r="J28" s="94"/>
      <c r="K28" s="22"/>
      <c r="L28" s="51" t="s">
        <v>39</v>
      </c>
      <c r="M28" s="51" t="s">
        <v>33</v>
      </c>
      <c r="N28" s="22"/>
      <c r="O28" s="22"/>
      <c r="P28" s="51" t="s">
        <v>34</v>
      </c>
      <c r="Q28" s="51" t="s">
        <v>35</v>
      </c>
      <c r="R28" s="52">
        <v>1</v>
      </c>
      <c r="S28" s="52">
        <v>6</v>
      </c>
      <c r="T28" s="52">
        <f t="shared" si="3"/>
        <v>5</v>
      </c>
    </row>
    <row r="29" spans="3:20" x14ac:dyDescent="0.35">
      <c r="C29" s="89"/>
      <c r="D29" s="89"/>
      <c r="E29" s="90"/>
      <c r="F29" s="89"/>
      <c r="G29" s="91"/>
      <c r="H29" s="91"/>
      <c r="I29" s="91"/>
      <c r="J29" s="94"/>
      <c r="K29" s="22"/>
      <c r="L29" s="51" t="s">
        <v>49</v>
      </c>
      <c r="M29" s="51" t="s">
        <v>33</v>
      </c>
      <c r="N29" s="22"/>
      <c r="O29" s="22"/>
      <c r="P29" s="51" t="s">
        <v>41</v>
      </c>
      <c r="Q29" s="51" t="s">
        <v>42</v>
      </c>
      <c r="R29" s="52">
        <v>10</v>
      </c>
      <c r="S29" s="52">
        <v>5</v>
      </c>
      <c r="T29" s="52">
        <f t="shared" si="3"/>
        <v>-5</v>
      </c>
    </row>
    <row r="30" spans="3:20" x14ac:dyDescent="0.35">
      <c r="C30" s="89" t="s">
        <v>24</v>
      </c>
      <c r="D30" s="89" t="s">
        <v>25</v>
      </c>
      <c r="E30" s="90" t="s">
        <v>26</v>
      </c>
      <c r="F30" s="89" t="s">
        <v>27</v>
      </c>
      <c r="G30" s="91" t="s">
        <v>28</v>
      </c>
      <c r="H30" s="91" t="s">
        <v>29</v>
      </c>
      <c r="I30" s="91" t="s">
        <v>50</v>
      </c>
      <c r="J30" s="93" t="s">
        <v>44</v>
      </c>
      <c r="K30" s="22"/>
      <c r="L30" s="51" t="s">
        <v>32</v>
      </c>
      <c r="M30" s="51" t="s">
        <v>33</v>
      </c>
      <c r="N30" s="22"/>
      <c r="O30" s="22"/>
      <c r="P30" s="51" t="s">
        <v>34</v>
      </c>
      <c r="Q30" s="51" t="s">
        <v>35</v>
      </c>
      <c r="R30" s="51">
        <v>3</v>
      </c>
      <c r="S30" s="52">
        <v>5</v>
      </c>
      <c r="T30" s="52">
        <f>S30-R30</f>
        <v>2</v>
      </c>
    </row>
    <row r="31" spans="3:20" x14ac:dyDescent="0.35">
      <c r="C31" s="89"/>
      <c r="D31" s="89"/>
      <c r="E31" s="90"/>
      <c r="F31" s="89"/>
      <c r="G31" s="91"/>
      <c r="H31" s="91"/>
      <c r="I31" s="91"/>
      <c r="J31" s="94"/>
      <c r="K31" s="22"/>
      <c r="L31" s="51" t="s">
        <v>36</v>
      </c>
      <c r="M31" s="51" t="s">
        <v>33</v>
      </c>
      <c r="N31" s="22"/>
      <c r="O31" s="22"/>
      <c r="P31" s="51" t="s">
        <v>34</v>
      </c>
      <c r="Q31" s="51" t="s">
        <v>35</v>
      </c>
      <c r="R31" s="52">
        <v>3</v>
      </c>
      <c r="S31" s="52">
        <v>6</v>
      </c>
      <c r="T31" s="52">
        <f t="shared" ref="T31:T36" si="4">S31-R31</f>
        <v>3</v>
      </c>
    </row>
    <row r="32" spans="3:20" x14ac:dyDescent="0.35">
      <c r="C32" s="89"/>
      <c r="D32" s="89"/>
      <c r="E32" s="90"/>
      <c r="F32" s="89"/>
      <c r="G32" s="91"/>
      <c r="H32" s="91"/>
      <c r="I32" s="91"/>
      <c r="J32" s="94"/>
      <c r="K32" s="22"/>
      <c r="L32" s="51" t="s">
        <v>37</v>
      </c>
      <c r="M32" s="51" t="s">
        <v>33</v>
      </c>
      <c r="N32" s="22"/>
      <c r="O32" s="22"/>
      <c r="P32" s="51" t="s">
        <v>34</v>
      </c>
      <c r="Q32" s="51" t="s">
        <v>35</v>
      </c>
      <c r="R32" s="52">
        <v>3</v>
      </c>
      <c r="S32" s="52">
        <v>6</v>
      </c>
      <c r="T32" s="52">
        <f t="shared" si="4"/>
        <v>3</v>
      </c>
    </row>
    <row r="33" spans="3:20" x14ac:dyDescent="0.35">
      <c r="C33" s="89"/>
      <c r="D33" s="89"/>
      <c r="E33" s="90"/>
      <c r="F33" s="89"/>
      <c r="G33" s="91"/>
      <c r="H33" s="91"/>
      <c r="I33" s="91"/>
      <c r="J33" s="94"/>
      <c r="K33" s="22"/>
      <c r="L33" s="51" t="s">
        <v>38</v>
      </c>
      <c r="M33" s="51" t="s">
        <v>33</v>
      </c>
      <c r="N33" s="22"/>
      <c r="O33" s="22"/>
      <c r="P33" s="51" t="s">
        <v>34</v>
      </c>
      <c r="Q33" s="51" t="s">
        <v>35</v>
      </c>
      <c r="R33" s="52">
        <v>1</v>
      </c>
      <c r="S33" s="52">
        <v>6</v>
      </c>
      <c r="T33" s="52">
        <f t="shared" si="4"/>
        <v>5</v>
      </c>
    </row>
    <row r="34" spans="3:20" x14ac:dyDescent="0.35">
      <c r="C34" s="89"/>
      <c r="D34" s="89"/>
      <c r="E34" s="90"/>
      <c r="F34" s="89"/>
      <c r="G34" s="91"/>
      <c r="H34" s="91"/>
      <c r="I34" s="91"/>
      <c r="J34" s="94"/>
      <c r="K34" s="22"/>
      <c r="L34" s="51" t="s">
        <v>39</v>
      </c>
      <c r="M34" s="51" t="s">
        <v>33</v>
      </c>
      <c r="N34" s="22"/>
      <c r="O34" s="22"/>
      <c r="P34" s="51" t="s">
        <v>34</v>
      </c>
      <c r="Q34" s="51" t="s">
        <v>35</v>
      </c>
      <c r="R34" s="52">
        <v>1</v>
      </c>
      <c r="S34" s="52">
        <v>6</v>
      </c>
      <c r="T34" s="52">
        <f t="shared" si="4"/>
        <v>5</v>
      </c>
    </row>
    <row r="35" spans="3:20" x14ac:dyDescent="0.35">
      <c r="C35" s="89"/>
      <c r="D35" s="89"/>
      <c r="E35" s="90"/>
      <c r="F35" s="89"/>
      <c r="G35" s="91"/>
      <c r="H35" s="91"/>
      <c r="I35" s="91"/>
      <c r="J35" s="94"/>
      <c r="K35" s="22"/>
      <c r="L35" s="51" t="s">
        <v>40</v>
      </c>
      <c r="M35" s="51" t="s">
        <v>33</v>
      </c>
      <c r="N35" s="22"/>
      <c r="O35" s="22"/>
      <c r="P35" s="51" t="s">
        <v>41</v>
      </c>
      <c r="Q35" s="51" t="s">
        <v>42</v>
      </c>
      <c r="R35" s="52">
        <v>10</v>
      </c>
      <c r="S35" s="52">
        <v>5</v>
      </c>
      <c r="T35" s="52">
        <f t="shared" si="4"/>
        <v>-5</v>
      </c>
    </row>
    <row r="36" spans="3:20" x14ac:dyDescent="0.35">
      <c r="C36" s="89"/>
      <c r="D36" s="89"/>
      <c r="E36" s="90"/>
      <c r="F36" s="89"/>
      <c r="G36" s="91"/>
      <c r="H36" s="91"/>
      <c r="I36" s="91"/>
      <c r="J36" s="95"/>
      <c r="K36" s="22"/>
      <c r="L36" s="51" t="s">
        <v>43</v>
      </c>
      <c r="M36" s="51" t="s">
        <v>33</v>
      </c>
      <c r="N36" s="22"/>
      <c r="O36" s="22"/>
      <c r="P36" s="51" t="s">
        <v>41</v>
      </c>
      <c r="Q36" s="51" t="s">
        <v>42</v>
      </c>
      <c r="R36" s="52">
        <v>10</v>
      </c>
      <c r="S36" s="52">
        <v>5</v>
      </c>
      <c r="T36" s="52">
        <f t="shared" si="4"/>
        <v>-5</v>
      </c>
    </row>
    <row r="37" spans="3:20" x14ac:dyDescent="0.35">
      <c r="C37" s="89" t="s">
        <v>24</v>
      </c>
      <c r="D37" s="89" t="s">
        <v>25</v>
      </c>
      <c r="E37" s="90" t="s">
        <v>26</v>
      </c>
      <c r="F37" s="89" t="s">
        <v>27</v>
      </c>
      <c r="G37" s="91" t="s">
        <v>28</v>
      </c>
      <c r="H37" s="91" t="s">
        <v>29</v>
      </c>
      <c r="I37" s="91" t="s">
        <v>50</v>
      </c>
      <c r="J37" s="93" t="s">
        <v>45</v>
      </c>
      <c r="L37" s="51" t="s">
        <v>32</v>
      </c>
      <c r="M37" s="51" t="s">
        <v>33</v>
      </c>
      <c r="N37" s="22"/>
      <c r="O37" s="22"/>
      <c r="P37" s="51" t="s">
        <v>34</v>
      </c>
      <c r="Q37" s="51" t="s">
        <v>35</v>
      </c>
      <c r="R37" s="51">
        <v>3</v>
      </c>
      <c r="S37" s="52">
        <v>5</v>
      </c>
      <c r="T37" s="52">
        <f>S37-R37</f>
        <v>2</v>
      </c>
    </row>
    <row r="38" spans="3:20" x14ac:dyDescent="0.35">
      <c r="C38" s="89"/>
      <c r="D38" s="89"/>
      <c r="E38" s="90"/>
      <c r="F38" s="89"/>
      <c r="G38" s="91"/>
      <c r="H38" s="91"/>
      <c r="I38" s="91"/>
      <c r="J38" s="94"/>
      <c r="L38" s="51" t="s">
        <v>36</v>
      </c>
      <c r="M38" s="51" t="s">
        <v>33</v>
      </c>
      <c r="N38" s="22"/>
      <c r="O38" s="22"/>
      <c r="P38" s="51" t="s">
        <v>34</v>
      </c>
      <c r="Q38" s="51" t="s">
        <v>35</v>
      </c>
      <c r="R38" s="52">
        <v>3</v>
      </c>
      <c r="S38" s="52">
        <v>6</v>
      </c>
      <c r="T38" s="52">
        <f t="shared" ref="T38:T43" si="5">S38-R38</f>
        <v>3</v>
      </c>
    </row>
    <row r="39" spans="3:20" x14ac:dyDescent="0.35">
      <c r="C39" s="89"/>
      <c r="D39" s="89"/>
      <c r="E39" s="90"/>
      <c r="F39" s="89"/>
      <c r="G39" s="91"/>
      <c r="H39" s="91"/>
      <c r="I39" s="91"/>
      <c r="J39" s="94"/>
      <c r="L39" s="51" t="s">
        <v>37</v>
      </c>
      <c r="M39" s="51" t="s">
        <v>33</v>
      </c>
      <c r="N39" s="22"/>
      <c r="O39" s="22"/>
      <c r="P39" s="51" t="s">
        <v>34</v>
      </c>
      <c r="Q39" s="51" t="s">
        <v>35</v>
      </c>
      <c r="R39" s="52">
        <v>3</v>
      </c>
      <c r="S39" s="52">
        <v>6</v>
      </c>
      <c r="T39" s="52">
        <f t="shared" si="5"/>
        <v>3</v>
      </c>
    </row>
    <row r="40" spans="3:20" x14ac:dyDescent="0.35">
      <c r="C40" s="89"/>
      <c r="D40" s="89"/>
      <c r="E40" s="90"/>
      <c r="F40" s="89"/>
      <c r="G40" s="91"/>
      <c r="H40" s="91"/>
      <c r="I40" s="91"/>
      <c r="J40" s="94"/>
      <c r="L40" s="51" t="s">
        <v>38</v>
      </c>
      <c r="M40" s="51" t="s">
        <v>33</v>
      </c>
      <c r="N40" s="22"/>
      <c r="O40" s="22"/>
      <c r="P40" s="51" t="s">
        <v>34</v>
      </c>
      <c r="Q40" s="51" t="s">
        <v>35</v>
      </c>
      <c r="R40" s="52">
        <v>1</v>
      </c>
      <c r="S40" s="52">
        <v>6</v>
      </c>
      <c r="T40" s="52">
        <f t="shared" si="5"/>
        <v>5</v>
      </c>
    </row>
    <row r="41" spans="3:20" x14ac:dyDescent="0.35">
      <c r="C41" s="89"/>
      <c r="D41" s="89"/>
      <c r="E41" s="90"/>
      <c r="F41" s="89"/>
      <c r="G41" s="91"/>
      <c r="H41" s="91"/>
      <c r="I41" s="91"/>
      <c r="J41" s="94"/>
      <c r="L41" s="51" t="s">
        <v>39</v>
      </c>
      <c r="M41" s="51" t="s">
        <v>33</v>
      </c>
      <c r="N41" s="22"/>
      <c r="O41" s="22"/>
      <c r="P41" s="51" t="s">
        <v>34</v>
      </c>
      <c r="Q41" s="51" t="s">
        <v>35</v>
      </c>
      <c r="R41" s="52">
        <v>1</v>
      </c>
      <c r="S41" s="52">
        <v>6</v>
      </c>
      <c r="T41" s="52">
        <f t="shared" si="5"/>
        <v>5</v>
      </c>
    </row>
    <row r="42" spans="3:20" x14ac:dyDescent="0.35">
      <c r="C42" s="89"/>
      <c r="D42" s="89"/>
      <c r="E42" s="90"/>
      <c r="F42" s="89"/>
      <c r="G42" s="91"/>
      <c r="H42" s="91"/>
      <c r="I42" s="91"/>
      <c r="J42" s="94"/>
      <c r="L42" s="51" t="s">
        <v>40</v>
      </c>
      <c r="M42" s="51" t="s">
        <v>33</v>
      </c>
      <c r="N42" s="22"/>
      <c r="O42" s="22"/>
      <c r="P42" s="51" t="s">
        <v>41</v>
      </c>
      <c r="Q42" s="51" t="s">
        <v>42</v>
      </c>
      <c r="R42" s="52">
        <v>10</v>
      </c>
      <c r="S42" s="52">
        <v>5</v>
      </c>
      <c r="T42" s="52">
        <f t="shared" si="5"/>
        <v>-5</v>
      </c>
    </row>
    <row r="43" spans="3:20" x14ac:dyDescent="0.35">
      <c r="C43" s="89"/>
      <c r="D43" s="89"/>
      <c r="E43" s="90"/>
      <c r="F43" s="89"/>
      <c r="G43" s="91"/>
      <c r="H43" s="91"/>
      <c r="I43" s="91"/>
      <c r="J43" s="95"/>
      <c r="L43" s="51" t="s">
        <v>43</v>
      </c>
      <c r="M43" s="51" t="s">
        <v>33</v>
      </c>
      <c r="N43" s="22"/>
      <c r="O43" s="22"/>
      <c r="P43" s="51" t="s">
        <v>41</v>
      </c>
      <c r="Q43" s="51" t="s">
        <v>42</v>
      </c>
      <c r="R43" s="52">
        <v>10</v>
      </c>
      <c r="S43" s="52">
        <v>5</v>
      </c>
      <c r="T43" s="52">
        <f t="shared" si="5"/>
        <v>-5</v>
      </c>
    </row>
  </sheetData>
  <mergeCells count="58">
    <mergeCell ref="I30:I36"/>
    <mergeCell ref="J30:J36"/>
    <mergeCell ref="C37:C43"/>
    <mergeCell ref="D37:D43"/>
    <mergeCell ref="E37:E43"/>
    <mergeCell ref="F37:F43"/>
    <mergeCell ref="G37:G43"/>
    <mergeCell ref="H37:H43"/>
    <mergeCell ref="I37:I43"/>
    <mergeCell ref="J37:J43"/>
    <mergeCell ref="C30:C36"/>
    <mergeCell ref="D30:D36"/>
    <mergeCell ref="E30:E36"/>
    <mergeCell ref="F30:F36"/>
    <mergeCell ref="G30:G36"/>
    <mergeCell ref="H30:H36"/>
    <mergeCell ref="I17:I23"/>
    <mergeCell ref="J17:J23"/>
    <mergeCell ref="C24:C29"/>
    <mergeCell ref="D24:D29"/>
    <mergeCell ref="E24:E29"/>
    <mergeCell ref="F24:F29"/>
    <mergeCell ref="G24:G29"/>
    <mergeCell ref="H24:H29"/>
    <mergeCell ref="I24:I29"/>
    <mergeCell ref="J24:J29"/>
    <mergeCell ref="C17:C23"/>
    <mergeCell ref="D17:D23"/>
    <mergeCell ref="E17:E23"/>
    <mergeCell ref="F17:F23"/>
    <mergeCell ref="G17:G23"/>
    <mergeCell ref="H17:H23"/>
    <mergeCell ref="I3:I9"/>
    <mergeCell ref="J3:J9"/>
    <mergeCell ref="C10:C16"/>
    <mergeCell ref="D10:D16"/>
    <mergeCell ref="E10:E16"/>
    <mergeCell ref="F10:F16"/>
    <mergeCell ref="G10:G16"/>
    <mergeCell ref="H10:H16"/>
    <mergeCell ref="I10:I16"/>
    <mergeCell ref="J10:J16"/>
    <mergeCell ref="I1:N1"/>
    <mergeCell ref="P1:T1"/>
    <mergeCell ref="A3:A9"/>
    <mergeCell ref="B3:B9"/>
    <mergeCell ref="C3:C9"/>
    <mergeCell ref="D3:D9"/>
    <mergeCell ref="E3:E9"/>
    <mergeCell ref="F3:F9"/>
    <mergeCell ref="G3:G9"/>
    <mergeCell ref="H3:H9"/>
    <mergeCell ref="A1:A2"/>
    <mergeCell ref="B1:B2"/>
    <mergeCell ref="C1:C2"/>
    <mergeCell ref="D1:D2"/>
    <mergeCell ref="E1:E2"/>
    <mergeCell ref="F1:F2"/>
  </mergeCells>
  <dataValidations count="2">
    <dataValidation type="list" allowBlank="1" showInputMessage="1" showErrorMessage="1" sqref="Q3:Q43" xr:uid="{145C70E2-CA2C-4F93-A2F0-D965BD004F42}">
      <formula1>untisc</formula1>
    </dataValidation>
    <dataValidation type="list" allowBlank="1" showInputMessage="1" showErrorMessage="1" sqref="P3:P43" xr:uid="{8BF81A26-673F-477E-910E-D45EED0B7F71}">
      <formula1>UNIT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4B760-8C29-415A-B23D-E4FF251229B9}">
  <sheetPr codeName="Sheet4"/>
  <dimension ref="A1:C99"/>
  <sheetViews>
    <sheetView topLeftCell="A36" workbookViewId="0">
      <selection activeCell="G47" sqref="G47"/>
    </sheetView>
  </sheetViews>
  <sheetFormatPr defaultRowHeight="14.5" x14ac:dyDescent="0.35"/>
  <cols>
    <col min="1" max="1" width="9.1796875" style="7"/>
    <col min="2" max="2" width="36.453125" customWidth="1"/>
  </cols>
  <sheetData>
    <row r="1" spans="1:2" x14ac:dyDescent="0.35">
      <c r="B1" s="17" t="s">
        <v>164</v>
      </c>
    </row>
    <row r="2" spans="1:2" x14ac:dyDescent="0.35">
      <c r="B2" s="19" t="s">
        <v>165</v>
      </c>
    </row>
    <row r="3" spans="1:2" x14ac:dyDescent="0.35">
      <c r="B3" s="19" t="s">
        <v>166</v>
      </c>
    </row>
    <row r="4" spans="1:2" x14ac:dyDescent="0.35">
      <c r="A4" s="7">
        <v>1</v>
      </c>
      <c r="B4" s="17" t="s">
        <v>167</v>
      </c>
    </row>
    <row r="5" spans="1:2" x14ac:dyDescent="0.35">
      <c r="B5" t="s">
        <v>168</v>
      </c>
    </row>
    <row r="6" spans="1:2" x14ac:dyDescent="0.35">
      <c r="B6" t="s">
        <v>169</v>
      </c>
    </row>
    <row r="7" spans="1:2" x14ac:dyDescent="0.35">
      <c r="A7" s="7">
        <v>2</v>
      </c>
      <c r="B7" s="17" t="s">
        <v>170</v>
      </c>
    </row>
    <row r="8" spans="1:2" x14ac:dyDescent="0.35">
      <c r="B8" t="s">
        <v>171</v>
      </c>
    </row>
    <row r="9" spans="1:2" x14ac:dyDescent="0.35">
      <c r="B9" t="s">
        <v>172</v>
      </c>
    </row>
    <row r="10" spans="1:2" x14ac:dyDescent="0.35">
      <c r="A10" s="7">
        <v>3</v>
      </c>
      <c r="B10" s="18" t="s">
        <v>173</v>
      </c>
    </row>
    <row r="11" spans="1:2" x14ac:dyDescent="0.35">
      <c r="B11" s="16" t="s">
        <v>174</v>
      </c>
    </row>
    <row r="12" spans="1:2" x14ac:dyDescent="0.35">
      <c r="B12" s="16" t="s">
        <v>175</v>
      </c>
    </row>
    <row r="13" spans="1:2" x14ac:dyDescent="0.35">
      <c r="A13" s="7">
        <v>4</v>
      </c>
      <c r="B13" s="18" t="s">
        <v>176</v>
      </c>
    </row>
    <row r="14" spans="1:2" x14ac:dyDescent="0.35">
      <c r="B14" s="16" t="s">
        <v>177</v>
      </c>
    </row>
    <row r="15" spans="1:2" x14ac:dyDescent="0.35">
      <c r="B15" s="16" t="s">
        <v>178</v>
      </c>
    </row>
    <row r="16" spans="1:2" x14ac:dyDescent="0.35">
      <c r="A16" s="7">
        <v>6</v>
      </c>
      <c r="B16" s="17" t="s">
        <v>179</v>
      </c>
    </row>
    <row r="17" spans="1:2" x14ac:dyDescent="0.35">
      <c r="B17" s="16" t="s">
        <v>180</v>
      </c>
    </row>
    <row r="18" spans="1:2" x14ac:dyDescent="0.35">
      <c r="B18" s="16" t="s">
        <v>181</v>
      </c>
    </row>
    <row r="19" spans="1:2" x14ac:dyDescent="0.35">
      <c r="A19" s="7">
        <v>7</v>
      </c>
      <c r="B19" s="67" t="s">
        <v>182</v>
      </c>
    </row>
    <row r="20" spans="1:2" x14ac:dyDescent="0.35">
      <c r="B20" s="16" t="s">
        <v>183</v>
      </c>
    </row>
    <row r="21" spans="1:2" x14ac:dyDescent="0.35">
      <c r="A21" s="7">
        <v>8</v>
      </c>
      <c r="B21" s="18" t="s">
        <v>184</v>
      </c>
    </row>
    <row r="22" spans="1:2" x14ac:dyDescent="0.35">
      <c r="B22" s="16" t="s">
        <v>185</v>
      </c>
    </row>
    <row r="23" spans="1:2" x14ac:dyDescent="0.35">
      <c r="B23" t="s">
        <v>186</v>
      </c>
    </row>
    <row r="24" spans="1:2" x14ac:dyDescent="0.35">
      <c r="A24" s="7">
        <v>9</v>
      </c>
      <c r="B24" s="18" t="s">
        <v>187</v>
      </c>
    </row>
    <row r="25" spans="1:2" x14ac:dyDescent="0.35">
      <c r="B25" t="s">
        <v>188</v>
      </c>
    </row>
    <row r="26" spans="1:2" x14ac:dyDescent="0.35">
      <c r="B26" t="s">
        <v>189</v>
      </c>
    </row>
    <row r="27" spans="1:2" x14ac:dyDescent="0.35">
      <c r="B27" t="s">
        <v>190</v>
      </c>
    </row>
    <row r="28" spans="1:2" x14ac:dyDescent="0.35">
      <c r="B28" t="s">
        <v>191</v>
      </c>
    </row>
    <row r="29" spans="1:2" x14ac:dyDescent="0.35">
      <c r="B29" t="s">
        <v>192</v>
      </c>
    </row>
    <row r="30" spans="1:2" x14ac:dyDescent="0.35">
      <c r="B30" t="s">
        <v>193</v>
      </c>
    </row>
    <row r="31" spans="1:2" x14ac:dyDescent="0.35">
      <c r="B31" t="s">
        <v>194</v>
      </c>
    </row>
    <row r="32" spans="1:2" x14ac:dyDescent="0.35">
      <c r="B32" t="s">
        <v>195</v>
      </c>
    </row>
    <row r="33" spans="1:2" x14ac:dyDescent="0.35">
      <c r="B33" t="s">
        <v>196</v>
      </c>
    </row>
    <row r="34" spans="1:2" x14ac:dyDescent="0.35">
      <c r="B34" t="s">
        <v>197</v>
      </c>
    </row>
    <row r="35" spans="1:2" x14ac:dyDescent="0.35">
      <c r="B35" t="s">
        <v>198</v>
      </c>
    </row>
    <row r="36" spans="1:2" x14ac:dyDescent="0.35">
      <c r="A36" s="7">
        <v>10</v>
      </c>
      <c r="B36" s="17" t="s">
        <v>199</v>
      </c>
    </row>
    <row r="37" spans="1:2" x14ac:dyDescent="0.35">
      <c r="B37" t="s">
        <v>200</v>
      </c>
    </row>
    <row r="38" spans="1:2" x14ac:dyDescent="0.35">
      <c r="B38" t="s">
        <v>201</v>
      </c>
    </row>
    <row r="39" spans="1:2" x14ac:dyDescent="0.35">
      <c r="A39" s="7">
        <v>11</v>
      </c>
      <c r="B39" s="44" t="s">
        <v>202</v>
      </c>
    </row>
    <row r="40" spans="1:2" x14ac:dyDescent="0.35">
      <c r="B40" s="45">
        <v>0</v>
      </c>
    </row>
    <row r="41" spans="1:2" x14ac:dyDescent="0.35">
      <c r="B41" s="45">
        <v>1</v>
      </c>
    </row>
    <row r="42" spans="1:2" x14ac:dyDescent="0.35">
      <c r="B42" s="45">
        <v>2</v>
      </c>
    </row>
    <row r="43" spans="1:2" x14ac:dyDescent="0.35">
      <c r="B43" s="45">
        <v>3</v>
      </c>
    </row>
    <row r="44" spans="1:2" x14ac:dyDescent="0.35">
      <c r="B44" s="45">
        <v>4</v>
      </c>
    </row>
    <row r="45" spans="1:2" x14ac:dyDescent="0.35">
      <c r="B45" s="45">
        <v>5</v>
      </c>
    </row>
    <row r="46" spans="1:2" x14ac:dyDescent="0.35">
      <c r="B46" s="45">
        <v>6</v>
      </c>
    </row>
    <row r="47" spans="1:2" x14ac:dyDescent="0.35">
      <c r="B47" s="45">
        <v>7</v>
      </c>
    </row>
    <row r="48" spans="1:2" x14ac:dyDescent="0.35">
      <c r="B48" s="45">
        <v>8</v>
      </c>
    </row>
    <row r="49" spans="1:2" x14ac:dyDescent="0.35">
      <c r="B49" s="45">
        <v>9</v>
      </c>
    </row>
    <row r="50" spans="1:2" x14ac:dyDescent="0.35">
      <c r="A50" s="7">
        <v>12</v>
      </c>
      <c r="B50" s="17" t="s">
        <v>203</v>
      </c>
    </row>
    <row r="51" spans="1:2" x14ac:dyDescent="0.35">
      <c r="B51" t="s">
        <v>204</v>
      </c>
    </row>
    <row r="52" spans="1:2" x14ac:dyDescent="0.35">
      <c r="A52" s="7">
        <v>13</v>
      </c>
      <c r="B52" s="17" t="s">
        <v>205</v>
      </c>
    </row>
    <row r="53" spans="1:2" x14ac:dyDescent="0.35">
      <c r="B53" t="s">
        <v>174</v>
      </c>
    </row>
    <row r="54" spans="1:2" x14ac:dyDescent="0.35">
      <c r="B54" t="s">
        <v>175</v>
      </c>
    </row>
    <row r="55" spans="1:2" x14ac:dyDescent="0.35">
      <c r="A55" s="7">
        <v>14</v>
      </c>
      <c r="B55" s="17" t="s">
        <v>206</v>
      </c>
    </row>
    <row r="56" spans="1:2" x14ac:dyDescent="0.35">
      <c r="B56" t="s">
        <v>207</v>
      </c>
    </row>
    <row r="57" spans="1:2" x14ac:dyDescent="0.35">
      <c r="B57" s="17"/>
    </row>
    <row r="58" spans="1:2" x14ac:dyDescent="0.35">
      <c r="B58" s="19" t="s">
        <v>208</v>
      </c>
    </row>
    <row r="59" spans="1:2" x14ac:dyDescent="0.35">
      <c r="B59" s="19" t="s">
        <v>166</v>
      </c>
    </row>
    <row r="60" spans="1:2" x14ac:dyDescent="0.35">
      <c r="A60" s="7">
        <v>1</v>
      </c>
      <c r="B60" s="44" t="s">
        <v>209</v>
      </c>
    </row>
    <row r="61" spans="1:2" x14ac:dyDescent="0.35">
      <c r="B61" t="s">
        <v>174</v>
      </c>
    </row>
    <row r="62" spans="1:2" x14ac:dyDescent="0.35">
      <c r="B62" t="s">
        <v>175</v>
      </c>
    </row>
    <row r="63" spans="1:2" x14ac:dyDescent="0.35">
      <c r="A63" s="7">
        <v>2</v>
      </c>
      <c r="B63" s="44" t="s">
        <v>210</v>
      </c>
    </row>
    <row r="64" spans="1:2" x14ac:dyDescent="0.35">
      <c r="B64" t="s">
        <v>211</v>
      </c>
    </row>
    <row r="65" spans="1:2" x14ac:dyDescent="0.35">
      <c r="B65" t="s">
        <v>186</v>
      </c>
    </row>
    <row r="66" spans="1:2" x14ac:dyDescent="0.35">
      <c r="A66" s="7">
        <v>3</v>
      </c>
      <c r="B66" s="17" t="s">
        <v>179</v>
      </c>
    </row>
    <row r="67" spans="1:2" x14ac:dyDescent="0.35">
      <c r="B67" s="16" t="s">
        <v>180</v>
      </c>
    </row>
    <row r="68" spans="1:2" x14ac:dyDescent="0.35">
      <c r="B68" s="16" t="s">
        <v>181</v>
      </c>
    </row>
    <row r="69" spans="1:2" x14ac:dyDescent="0.35">
      <c r="A69" s="7">
        <v>4</v>
      </c>
      <c r="B69" s="68" t="s">
        <v>182</v>
      </c>
    </row>
    <row r="70" spans="1:2" x14ac:dyDescent="0.35">
      <c r="B70" s="16" t="s">
        <v>183</v>
      </c>
    </row>
    <row r="71" spans="1:2" x14ac:dyDescent="0.35">
      <c r="A71" s="7">
        <v>5</v>
      </c>
      <c r="B71" s="17" t="s">
        <v>199</v>
      </c>
    </row>
    <row r="72" spans="1:2" x14ac:dyDescent="0.35">
      <c r="B72" t="s">
        <v>212</v>
      </c>
    </row>
    <row r="73" spans="1:2" x14ac:dyDescent="0.35">
      <c r="B73" t="s">
        <v>213</v>
      </c>
    </row>
    <row r="74" spans="1:2" x14ac:dyDescent="0.35">
      <c r="A74" s="7">
        <v>6</v>
      </c>
      <c r="B74" s="44" t="s">
        <v>202</v>
      </c>
    </row>
    <row r="75" spans="1:2" x14ac:dyDescent="0.35">
      <c r="B75" s="45">
        <v>0</v>
      </c>
    </row>
    <row r="76" spans="1:2" x14ac:dyDescent="0.35">
      <c r="B76" s="45">
        <v>1</v>
      </c>
    </row>
    <row r="77" spans="1:2" x14ac:dyDescent="0.35">
      <c r="B77" s="45">
        <v>2</v>
      </c>
    </row>
    <row r="78" spans="1:2" x14ac:dyDescent="0.35">
      <c r="B78" s="45">
        <v>3</v>
      </c>
    </row>
    <row r="79" spans="1:2" x14ac:dyDescent="0.35">
      <c r="B79" s="45">
        <v>4</v>
      </c>
    </row>
    <row r="80" spans="1:2" x14ac:dyDescent="0.35">
      <c r="B80" s="45">
        <v>5</v>
      </c>
    </row>
    <row r="81" spans="1:3" x14ac:dyDescent="0.35">
      <c r="B81" s="45">
        <v>6</v>
      </c>
    </row>
    <row r="82" spans="1:3" x14ac:dyDescent="0.35">
      <c r="B82" s="45">
        <v>7</v>
      </c>
    </row>
    <row r="83" spans="1:3" x14ac:dyDescent="0.35">
      <c r="B83" s="45">
        <v>8</v>
      </c>
    </row>
    <row r="84" spans="1:3" x14ac:dyDescent="0.35">
      <c r="B84" s="45">
        <v>9</v>
      </c>
    </row>
    <row r="85" spans="1:3" x14ac:dyDescent="0.35">
      <c r="A85" s="7">
        <v>7</v>
      </c>
      <c r="B85" s="17" t="s">
        <v>203</v>
      </c>
    </row>
    <row r="86" spans="1:3" x14ac:dyDescent="0.35">
      <c r="B86" t="s">
        <v>204</v>
      </c>
    </row>
    <row r="87" spans="1:3" x14ac:dyDescent="0.35">
      <c r="A87" s="7">
        <v>8</v>
      </c>
      <c r="B87" s="17" t="s">
        <v>205</v>
      </c>
    </row>
    <row r="88" spans="1:3" x14ac:dyDescent="0.35">
      <c r="B88" t="s">
        <v>174</v>
      </c>
    </row>
    <row r="89" spans="1:3" x14ac:dyDescent="0.35">
      <c r="B89" t="s">
        <v>175</v>
      </c>
    </row>
    <row r="90" spans="1:3" x14ac:dyDescent="0.35">
      <c r="A90" s="7">
        <v>9</v>
      </c>
      <c r="B90" s="17" t="s">
        <v>206</v>
      </c>
    </row>
    <row r="91" spans="1:3" x14ac:dyDescent="0.35">
      <c r="B91" t="s">
        <v>207</v>
      </c>
    </row>
    <row r="93" spans="1:3" x14ac:dyDescent="0.35">
      <c r="B93" t="s">
        <v>214</v>
      </c>
    </row>
    <row r="94" spans="1:3" x14ac:dyDescent="0.35">
      <c r="B94" t="s">
        <v>215</v>
      </c>
      <c r="C94" t="s">
        <v>216</v>
      </c>
    </row>
    <row r="95" spans="1:3" x14ac:dyDescent="0.35">
      <c r="A95" s="7">
        <v>1</v>
      </c>
      <c r="B95" s="17" t="s">
        <v>217</v>
      </c>
    </row>
    <row r="96" spans="1:3" x14ac:dyDescent="0.35">
      <c r="B96" t="s">
        <v>218</v>
      </c>
    </row>
    <row r="97" spans="1:2" x14ac:dyDescent="0.35">
      <c r="A97" s="7">
        <v>2</v>
      </c>
      <c r="B97" s="17" t="s">
        <v>210</v>
      </c>
    </row>
    <row r="98" spans="1:2" x14ac:dyDescent="0.35">
      <c r="B98" t="s">
        <v>186</v>
      </c>
    </row>
    <row r="99" spans="1:2" x14ac:dyDescent="0.35">
      <c r="A99" s="7">
        <v>3</v>
      </c>
      <c r="B99" s="17" t="s">
        <v>219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1D7C-359B-43E5-947F-80759B6323FE}">
  <sheetPr codeName="Sheet5"/>
  <dimension ref="B1:B20"/>
  <sheetViews>
    <sheetView workbookViewId="0">
      <selection activeCell="F10" sqref="F10"/>
    </sheetView>
  </sheetViews>
  <sheetFormatPr defaultRowHeight="14.5" x14ac:dyDescent="0.35"/>
  <cols>
    <col min="2" max="2" width="22.453125" bestFit="1" customWidth="1"/>
  </cols>
  <sheetData>
    <row r="1" spans="2:2" x14ac:dyDescent="0.35">
      <c r="B1" t="s">
        <v>220</v>
      </c>
    </row>
    <row r="2" spans="2:2" x14ac:dyDescent="0.35">
      <c r="B2" t="s">
        <v>221</v>
      </c>
    </row>
    <row r="3" spans="2:2" x14ac:dyDescent="0.35">
      <c r="B3" s="16" t="s">
        <v>222</v>
      </c>
    </row>
    <row r="7" spans="2:2" x14ac:dyDescent="0.35">
      <c r="B7" t="s">
        <v>223</v>
      </c>
    </row>
    <row r="10" spans="2:2" x14ac:dyDescent="0.35">
      <c r="B10" t="s">
        <v>224</v>
      </c>
    </row>
    <row r="12" spans="2:2" x14ac:dyDescent="0.35">
      <c r="B12" t="s">
        <v>225</v>
      </c>
    </row>
    <row r="13" spans="2:2" x14ac:dyDescent="0.35">
      <c r="B13" t="s">
        <v>226</v>
      </c>
    </row>
    <row r="14" spans="2:2" x14ac:dyDescent="0.35">
      <c r="B14" t="s">
        <v>227</v>
      </c>
    </row>
    <row r="16" spans="2:2" x14ac:dyDescent="0.35">
      <c r="B16" t="s">
        <v>228</v>
      </c>
    </row>
    <row r="17" spans="2:2" x14ac:dyDescent="0.35">
      <c r="B17" t="s">
        <v>229</v>
      </c>
    </row>
    <row r="20" spans="2:2" x14ac:dyDescent="0.35">
      <c r="B20" t="s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1F260-E9B5-4A70-90F5-96E12F517295}">
  <sheetPr codeName="Sheet9"/>
  <dimension ref="A2:N44"/>
  <sheetViews>
    <sheetView topLeftCell="A7" zoomScale="70" zoomScaleNormal="70" workbookViewId="0">
      <selection activeCell="M47" sqref="M47"/>
    </sheetView>
  </sheetViews>
  <sheetFormatPr defaultRowHeight="14.5" x14ac:dyDescent="0.35"/>
  <cols>
    <col min="1" max="1" width="35.81640625" customWidth="1"/>
    <col min="12" max="12" width="10.7265625" bestFit="1" customWidth="1"/>
    <col min="13" max="13" width="18" bestFit="1" customWidth="1"/>
    <col min="14" max="14" width="16.1796875" bestFit="1" customWidth="1"/>
  </cols>
  <sheetData>
    <row r="2" spans="1:14" x14ac:dyDescent="0.35">
      <c r="B2" s="96" t="s">
        <v>51</v>
      </c>
      <c r="C2" s="96"/>
      <c r="D2" s="96"/>
      <c r="E2" s="97" t="s">
        <v>52</v>
      </c>
      <c r="F2" s="97"/>
      <c r="G2" s="97"/>
      <c r="H2" s="98" t="s">
        <v>53</v>
      </c>
      <c r="I2" s="98"/>
      <c r="J2" s="98"/>
      <c r="M2" s="33" t="s">
        <v>51</v>
      </c>
      <c r="N2" s="34" t="s">
        <v>52</v>
      </c>
    </row>
    <row r="3" spans="1:14" x14ac:dyDescent="0.35">
      <c r="B3" s="30" t="s">
        <v>54</v>
      </c>
      <c r="C3" s="30" t="s">
        <v>55</v>
      </c>
      <c r="D3" s="30" t="s">
        <v>56</v>
      </c>
      <c r="E3" s="30" t="s">
        <v>54</v>
      </c>
      <c r="F3" s="30" t="s">
        <v>55</v>
      </c>
      <c r="G3" s="30" t="s">
        <v>57</v>
      </c>
      <c r="H3" s="30" t="s">
        <v>54</v>
      </c>
      <c r="I3" s="30" t="s">
        <v>55</v>
      </c>
      <c r="J3" s="30" t="s">
        <v>57</v>
      </c>
      <c r="M3" s="30" t="s">
        <v>58</v>
      </c>
      <c r="N3" s="30" t="s">
        <v>58</v>
      </c>
    </row>
    <row r="4" spans="1:14" x14ac:dyDescent="0.35">
      <c r="A4" s="38" t="s">
        <v>59</v>
      </c>
      <c r="B4" s="7">
        <f>'QA Metrics'!D8</f>
        <v>0</v>
      </c>
      <c r="C4" s="7">
        <f>'QA Metrics'!F8</f>
        <v>0</v>
      </c>
      <c r="D4" s="7">
        <f>'QA Metrics'!G8</f>
        <v>0</v>
      </c>
      <c r="E4" s="7">
        <f>'QA Metrics'!H8</f>
        <v>0</v>
      </c>
      <c r="F4" s="7">
        <f>'QA Metrics'!I8</f>
        <v>0</v>
      </c>
      <c r="G4" s="7">
        <f>'QA Metrics'!J8</f>
        <v>0</v>
      </c>
      <c r="H4" s="7">
        <f>'QA Metrics'!K8</f>
        <v>0</v>
      </c>
      <c r="I4" s="7">
        <f>'QA Metrics'!L8</f>
        <v>0</v>
      </c>
      <c r="J4" s="7">
        <f>'QA Metrics'!M8</f>
        <v>0</v>
      </c>
      <c r="L4" s="38" t="s">
        <v>60</v>
      </c>
      <c r="M4" s="42" t="e">
        <f>'QA Metrics'!#REF!</f>
        <v>#REF!</v>
      </c>
      <c r="N4" s="42" t="e">
        <f>'QA Metrics'!#REF!</f>
        <v>#REF!</v>
      </c>
    </row>
    <row r="5" spans="1:14" x14ac:dyDescent="0.35">
      <c r="B5" s="7"/>
      <c r="C5" s="7"/>
      <c r="D5" s="7"/>
      <c r="E5" s="7"/>
      <c r="F5" s="7"/>
      <c r="G5" s="7"/>
      <c r="H5" s="41" t="e">
        <f>(B4-E4)/B4</f>
        <v>#DIV/0!</v>
      </c>
      <c r="I5" s="41" t="e">
        <f>(C4-F4)/C4</f>
        <v>#DIV/0!</v>
      </c>
      <c r="J5" s="41" t="e">
        <f>(D4-G4)/D4</f>
        <v>#DIV/0!</v>
      </c>
      <c r="M5" s="7"/>
      <c r="N5" s="7"/>
    </row>
    <row r="6" spans="1:14" x14ac:dyDescent="0.35">
      <c r="A6" s="38" t="s">
        <v>61</v>
      </c>
    </row>
    <row r="20" spans="1:14" x14ac:dyDescent="0.35">
      <c r="B20" s="96" t="s">
        <v>51</v>
      </c>
      <c r="C20" s="96"/>
      <c r="D20" s="96"/>
      <c r="E20" s="97" t="s">
        <v>52</v>
      </c>
      <c r="F20" s="97"/>
      <c r="G20" s="97"/>
      <c r="H20" s="98" t="s">
        <v>53</v>
      </c>
      <c r="I20" s="98"/>
      <c r="J20" s="98"/>
      <c r="M20" s="33" t="s">
        <v>51</v>
      </c>
      <c r="N20" s="34" t="s">
        <v>52</v>
      </c>
    </row>
    <row r="21" spans="1:14" x14ac:dyDescent="0.35">
      <c r="B21" s="30" t="s">
        <v>54</v>
      </c>
      <c r="C21" s="30" t="s">
        <v>55</v>
      </c>
      <c r="D21" s="30" t="s">
        <v>56</v>
      </c>
      <c r="E21" s="30" t="s">
        <v>54</v>
      </c>
      <c r="F21" s="30" t="s">
        <v>55</v>
      </c>
      <c r="G21" s="30" t="s">
        <v>57</v>
      </c>
      <c r="H21" s="30" t="s">
        <v>54</v>
      </c>
      <c r="I21" s="30" t="s">
        <v>55</v>
      </c>
      <c r="J21" s="30" t="s">
        <v>57</v>
      </c>
      <c r="M21" s="30" t="s">
        <v>58</v>
      </c>
      <c r="N21" s="30" t="s">
        <v>58</v>
      </c>
    </row>
    <row r="22" spans="1:14" x14ac:dyDescent="0.35">
      <c r="A22" s="38" t="s">
        <v>62</v>
      </c>
      <c r="B22" s="7">
        <f>'QA Metrics'!N8</f>
        <v>117</v>
      </c>
      <c r="C22" s="7">
        <f>'QA Metrics'!O8</f>
        <v>48</v>
      </c>
      <c r="D22" s="7">
        <f>'QA Metrics'!P8</f>
        <v>12</v>
      </c>
      <c r="E22" s="7">
        <f>'QA Metrics'!Q8</f>
        <v>1</v>
      </c>
      <c r="F22" s="7">
        <f>'QA Metrics'!R8</f>
        <v>0</v>
      </c>
      <c r="G22" s="7">
        <f>'QA Metrics'!S8</f>
        <v>0</v>
      </c>
      <c r="H22" s="7">
        <f>'QA Metrics'!T8</f>
        <v>0</v>
      </c>
      <c r="I22" s="7">
        <f>'QA Metrics'!U8</f>
        <v>0</v>
      </c>
      <c r="J22" s="7">
        <f>'QA Metrics'!V8</f>
        <v>0</v>
      </c>
      <c r="L22" s="38" t="s">
        <v>60</v>
      </c>
      <c r="M22" s="42" t="e">
        <f>'QA Metrics'!#REF!</f>
        <v>#REF!</v>
      </c>
      <c r="N22" s="42" t="e">
        <f>'QA Metrics'!#REF!</f>
        <v>#REF!</v>
      </c>
    </row>
    <row r="23" spans="1:14" x14ac:dyDescent="0.35">
      <c r="B23" s="7"/>
      <c r="C23" s="7"/>
      <c r="D23" s="7"/>
      <c r="E23" s="7"/>
      <c r="F23" s="7"/>
      <c r="G23" s="7"/>
      <c r="H23" s="41">
        <f>(B22-E22)/B22</f>
        <v>0.99145299145299148</v>
      </c>
      <c r="I23" s="41">
        <f>(C22-F22)/C22</f>
        <v>1</v>
      </c>
      <c r="J23" s="41">
        <f>(D22-G22)/D22</f>
        <v>1</v>
      </c>
      <c r="M23" s="7"/>
      <c r="N23" s="7"/>
    </row>
    <row r="42" spans="1:14" x14ac:dyDescent="0.35">
      <c r="B42" s="96" t="s">
        <v>51</v>
      </c>
      <c r="C42" s="96"/>
      <c r="D42" s="96"/>
      <c r="E42" s="97" t="s">
        <v>52</v>
      </c>
      <c r="F42" s="97"/>
      <c r="G42" s="97"/>
      <c r="H42" s="98" t="s">
        <v>53</v>
      </c>
      <c r="I42" s="98"/>
      <c r="J42" s="98"/>
      <c r="M42" s="33" t="s">
        <v>51</v>
      </c>
      <c r="N42" s="34" t="s">
        <v>52</v>
      </c>
    </row>
    <row r="43" spans="1:14" x14ac:dyDescent="0.35">
      <c r="B43" s="30" t="s">
        <v>54</v>
      </c>
      <c r="C43" s="30" t="s">
        <v>55</v>
      </c>
      <c r="D43" s="30" t="s">
        <v>56</v>
      </c>
      <c r="E43" s="30" t="s">
        <v>54</v>
      </c>
      <c r="F43" s="30" t="s">
        <v>55</v>
      </c>
      <c r="G43" s="30" t="s">
        <v>57</v>
      </c>
      <c r="H43" s="30" t="s">
        <v>54</v>
      </c>
      <c r="I43" s="30" t="s">
        <v>55</v>
      </c>
      <c r="J43" s="30" t="s">
        <v>57</v>
      </c>
      <c r="M43" s="30" t="s">
        <v>58</v>
      </c>
      <c r="N43" s="30" t="s">
        <v>58</v>
      </c>
    </row>
    <row r="44" spans="1:14" x14ac:dyDescent="0.35">
      <c r="A44" s="38" t="s">
        <v>63</v>
      </c>
      <c r="B44" s="7">
        <f>'QA Metrics'!D19</f>
        <v>70</v>
      </c>
      <c r="C44" s="7">
        <f>'QA Metrics'!F19</f>
        <v>27</v>
      </c>
      <c r="D44" s="7">
        <f>'QA Metrics'!G19</f>
        <v>1</v>
      </c>
      <c r="E44" s="7">
        <f>'QA Metrics'!H19</f>
        <v>0</v>
      </c>
      <c r="F44" s="7">
        <f>'QA Metrics'!I19</f>
        <v>0</v>
      </c>
      <c r="G44" s="7">
        <f>'QA Metrics'!J19</f>
        <v>0</v>
      </c>
      <c r="H44" s="7">
        <f>'QA Metrics'!K19</f>
        <v>0</v>
      </c>
      <c r="I44" s="7">
        <f>'QA Metrics'!L19</f>
        <v>0</v>
      </c>
      <c r="J44" s="7">
        <f>'QA Metrics'!M19</f>
        <v>0</v>
      </c>
      <c r="L44" s="38" t="s">
        <v>60</v>
      </c>
      <c r="M44" s="42">
        <f>'QA Metrics'!Q30</f>
        <v>0</v>
      </c>
      <c r="N44" s="42">
        <f>'QA Metrics'!R30</f>
        <v>0</v>
      </c>
    </row>
  </sheetData>
  <mergeCells count="9">
    <mergeCell ref="B42:D42"/>
    <mergeCell ref="E42:G42"/>
    <mergeCell ref="H42:J42"/>
    <mergeCell ref="B2:D2"/>
    <mergeCell ref="E2:G2"/>
    <mergeCell ref="H2:J2"/>
    <mergeCell ref="B20:D20"/>
    <mergeCell ref="E20:G20"/>
    <mergeCell ref="H20:J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D0F4-8734-4F1D-BFF0-F12798A85FB3}">
  <sheetPr codeName="Sheet11"/>
  <dimension ref="A2:N43"/>
  <sheetViews>
    <sheetView topLeftCell="A13" zoomScale="70" zoomScaleNormal="70" workbookViewId="0">
      <selection activeCell="H22" sqref="H22"/>
    </sheetView>
  </sheetViews>
  <sheetFormatPr defaultRowHeight="14.5" x14ac:dyDescent="0.35"/>
  <cols>
    <col min="1" max="1" width="41.7265625" bestFit="1" customWidth="1"/>
    <col min="12" max="12" width="10.7265625" bestFit="1" customWidth="1"/>
    <col min="13" max="13" width="18" bestFit="1" customWidth="1"/>
    <col min="14" max="14" width="16.1796875" bestFit="1" customWidth="1"/>
  </cols>
  <sheetData>
    <row r="2" spans="1:14" x14ac:dyDescent="0.35">
      <c r="B2" s="96" t="s">
        <v>51</v>
      </c>
      <c r="C2" s="96"/>
      <c r="D2" s="96"/>
      <c r="E2" s="97" t="s">
        <v>52</v>
      </c>
      <c r="F2" s="97"/>
      <c r="G2" s="97"/>
      <c r="H2" s="98"/>
      <c r="I2" s="98"/>
      <c r="J2" s="98"/>
      <c r="M2" s="33" t="s">
        <v>51</v>
      </c>
      <c r="N2" s="34" t="s">
        <v>52</v>
      </c>
    </row>
    <row r="3" spans="1:14" x14ac:dyDescent="0.35">
      <c r="B3" s="30" t="s">
        <v>54</v>
      </c>
      <c r="C3" s="30" t="s">
        <v>55</v>
      </c>
      <c r="D3" s="30" t="s">
        <v>56</v>
      </c>
      <c r="E3" s="30" t="s">
        <v>54</v>
      </c>
      <c r="F3" s="30" t="s">
        <v>55</v>
      </c>
      <c r="G3" s="30" t="s">
        <v>57</v>
      </c>
      <c r="H3" s="30"/>
      <c r="I3" s="30"/>
      <c r="J3" s="30"/>
      <c r="M3" s="30" t="s">
        <v>58</v>
      </c>
      <c r="N3" s="30" t="s">
        <v>58</v>
      </c>
    </row>
    <row r="4" spans="1:14" x14ac:dyDescent="0.35">
      <c r="A4" s="38" t="s">
        <v>64</v>
      </c>
      <c r="B4" s="7">
        <f>'QA Metrics'!D11</f>
        <v>0</v>
      </c>
      <c r="C4" s="7">
        <f>'QA Metrics'!F11</f>
        <v>0</v>
      </c>
      <c r="D4" s="7">
        <f>'QA Metrics'!G11</f>
        <v>0</v>
      </c>
      <c r="E4" s="7">
        <f>'QA Metrics'!I11</f>
        <v>0</v>
      </c>
      <c r="F4" s="7">
        <f>'QA Metrics'!J11</f>
        <v>0</v>
      </c>
      <c r="G4" s="7">
        <f>'QA Metrics'!K11</f>
        <v>0</v>
      </c>
      <c r="H4" s="7"/>
      <c r="I4" s="7"/>
      <c r="J4" s="7"/>
      <c r="L4" s="38" t="s">
        <v>60</v>
      </c>
      <c r="M4" s="42" t="e">
        <f>'QA Metrics'!#REF!</f>
        <v>#REF!</v>
      </c>
      <c r="N4" s="42" t="e">
        <f>'QA Metrics'!#REF!</f>
        <v>#REF!</v>
      </c>
    </row>
    <row r="5" spans="1:14" x14ac:dyDescent="0.35">
      <c r="B5" s="7"/>
      <c r="C5" s="7"/>
      <c r="D5" s="7"/>
      <c r="E5" s="7"/>
      <c r="F5" s="7"/>
      <c r="G5" s="7"/>
      <c r="H5" s="41"/>
      <c r="I5" s="41"/>
      <c r="J5" s="41"/>
      <c r="M5" s="7"/>
      <c r="N5" s="7"/>
    </row>
    <row r="19" spans="1:14" x14ac:dyDescent="0.35">
      <c r="B19" s="96" t="s">
        <v>51</v>
      </c>
      <c r="C19" s="96"/>
      <c r="D19" s="96"/>
      <c r="E19" s="97" t="s">
        <v>52</v>
      </c>
      <c r="F19" s="97"/>
      <c r="G19" s="97"/>
      <c r="H19" s="98" t="s">
        <v>53</v>
      </c>
      <c r="I19" s="98"/>
      <c r="J19" s="98"/>
      <c r="M19" s="33" t="s">
        <v>51</v>
      </c>
      <c r="N19" s="34" t="s">
        <v>52</v>
      </c>
    </row>
    <row r="20" spans="1:14" x14ac:dyDescent="0.35">
      <c r="B20" s="30" t="s">
        <v>54</v>
      </c>
      <c r="C20" s="30" t="s">
        <v>55</v>
      </c>
      <c r="D20" s="30" t="s">
        <v>56</v>
      </c>
      <c r="E20" s="30" t="s">
        <v>54</v>
      </c>
      <c r="F20" s="30" t="s">
        <v>55</v>
      </c>
      <c r="G20" s="30" t="s">
        <v>57</v>
      </c>
      <c r="H20" s="30" t="s">
        <v>54</v>
      </c>
      <c r="I20" s="30" t="s">
        <v>55</v>
      </c>
      <c r="J20" s="30" t="s">
        <v>57</v>
      </c>
      <c r="M20" s="30" t="s">
        <v>58</v>
      </c>
      <c r="N20" s="30" t="s">
        <v>58</v>
      </c>
    </row>
    <row r="21" spans="1:14" x14ac:dyDescent="0.35">
      <c r="A21" s="38" t="s">
        <v>62</v>
      </c>
      <c r="B21" s="7">
        <f>'QA Metrics'!N11</f>
        <v>0</v>
      </c>
      <c r="C21" s="7">
        <f>'QA Metrics'!O11</f>
        <v>0</v>
      </c>
      <c r="D21" s="7">
        <f>'QA Metrics'!P11</f>
        <v>0</v>
      </c>
      <c r="E21" s="7">
        <f>'QA Metrics'!R11</f>
        <v>0</v>
      </c>
      <c r="F21" s="7">
        <f>'QA Metrics'!S11</f>
        <v>0</v>
      </c>
      <c r="G21" s="7">
        <f>'QA Metrics'!T11</f>
        <v>0</v>
      </c>
      <c r="H21" s="7"/>
      <c r="I21" s="7"/>
      <c r="J21" s="7"/>
      <c r="L21" s="38" t="s">
        <v>60</v>
      </c>
      <c r="M21" s="42" t="e">
        <f>'QA Metrics'!#REF!</f>
        <v>#REF!</v>
      </c>
      <c r="N21" s="42" t="e">
        <f>'QA Metrics'!#REF!</f>
        <v>#REF!</v>
      </c>
    </row>
    <row r="22" spans="1:14" x14ac:dyDescent="0.35">
      <c r="B22" s="7"/>
      <c r="C22" s="7"/>
      <c r="D22" s="7"/>
      <c r="E22" s="7"/>
      <c r="F22" s="7"/>
      <c r="G22" s="7"/>
      <c r="H22" s="41"/>
      <c r="I22" s="41"/>
      <c r="J22" s="41"/>
      <c r="M22" s="7"/>
      <c r="N22" s="7"/>
    </row>
    <row r="41" spans="1:14" x14ac:dyDescent="0.35">
      <c r="B41" s="96" t="s">
        <v>51</v>
      </c>
      <c r="C41" s="96"/>
      <c r="D41" s="96"/>
      <c r="E41" s="97" t="s">
        <v>52</v>
      </c>
      <c r="F41" s="97"/>
      <c r="G41" s="97"/>
      <c r="H41" s="98" t="s">
        <v>53</v>
      </c>
      <c r="I41" s="98"/>
      <c r="J41" s="98"/>
      <c r="M41" s="33" t="s">
        <v>51</v>
      </c>
      <c r="N41" s="34" t="s">
        <v>52</v>
      </c>
    </row>
    <row r="42" spans="1:14" x14ac:dyDescent="0.35">
      <c r="B42" s="30" t="s">
        <v>54</v>
      </c>
      <c r="C42" s="30" t="s">
        <v>55</v>
      </c>
      <c r="D42" s="30" t="s">
        <v>56</v>
      </c>
      <c r="E42" s="30" t="s">
        <v>54</v>
      </c>
      <c r="F42" s="30" t="s">
        <v>55</v>
      </c>
      <c r="G42" s="30" t="s">
        <v>57</v>
      </c>
      <c r="H42" s="30" t="s">
        <v>54</v>
      </c>
      <c r="I42" s="30" t="s">
        <v>55</v>
      </c>
      <c r="J42" s="30" t="s">
        <v>57</v>
      </c>
      <c r="M42" s="30" t="s">
        <v>58</v>
      </c>
      <c r="N42" s="30" t="s">
        <v>58</v>
      </c>
    </row>
    <row r="43" spans="1:14" x14ac:dyDescent="0.35">
      <c r="A43" s="38" t="s">
        <v>63</v>
      </c>
      <c r="B43" s="7">
        <f>'QA Metrics'!D19</f>
        <v>70</v>
      </c>
      <c r="C43" s="7">
        <f>'QA Metrics'!F19</f>
        <v>27</v>
      </c>
      <c r="D43" s="7">
        <f>'QA Metrics'!G19</f>
        <v>1</v>
      </c>
      <c r="E43" s="7">
        <f>'QA Metrics'!I19</f>
        <v>0</v>
      </c>
      <c r="F43" s="7">
        <f>'QA Metrics'!J19</f>
        <v>0</v>
      </c>
      <c r="G43" s="7">
        <f>'QA Metrics'!K19</f>
        <v>0</v>
      </c>
      <c r="H43" s="7"/>
      <c r="I43" s="7"/>
      <c r="J43" s="7"/>
      <c r="L43" s="38" t="s">
        <v>60</v>
      </c>
      <c r="M43" s="42">
        <f>'QA Metrics'!Q30</f>
        <v>0</v>
      </c>
      <c r="N43" s="42">
        <f>'QA Metrics'!U30</f>
        <v>0</v>
      </c>
    </row>
  </sheetData>
  <mergeCells count="9">
    <mergeCell ref="B41:D41"/>
    <mergeCell ref="E41:G41"/>
    <mergeCell ref="H41:J41"/>
    <mergeCell ref="B2:D2"/>
    <mergeCell ref="E2:G2"/>
    <mergeCell ref="H2:J2"/>
    <mergeCell ref="B19:D19"/>
    <mergeCell ref="E19:G19"/>
    <mergeCell ref="H19:J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9C464-4947-49F4-A6B9-3B5D0B4C9F0A}">
  <sheetPr codeName="Sheet6"/>
  <dimension ref="A1:AW55"/>
  <sheetViews>
    <sheetView topLeftCell="C1" zoomScale="115" zoomScaleNormal="115" workbookViewId="0">
      <selection activeCell="E19" activeCellId="1" sqref="O8 E19"/>
    </sheetView>
  </sheetViews>
  <sheetFormatPr defaultRowHeight="14.5" x14ac:dyDescent="0.35"/>
  <cols>
    <col min="1" max="1" width="9.1796875" style="35"/>
    <col min="3" max="3" width="41.26953125" customWidth="1"/>
    <col min="4" max="4" width="5.1796875" bestFit="1" customWidth="1"/>
    <col min="5" max="5" width="7.26953125" customWidth="1"/>
    <col min="6" max="6" width="6.1796875" bestFit="1" customWidth="1"/>
    <col min="7" max="7" width="7.54296875" bestFit="1" customWidth="1"/>
    <col min="8" max="8" width="4.54296875" bestFit="1" customWidth="1"/>
    <col min="9" max="9" width="5.1796875" bestFit="1" customWidth="1"/>
    <col min="10" max="10" width="6.1796875" bestFit="1" customWidth="1"/>
    <col min="11" max="11" width="6.1796875" customWidth="1"/>
    <col min="12" max="12" width="4.54296875" bestFit="1" customWidth="1"/>
    <col min="14" max="14" width="7.26953125" customWidth="1"/>
    <col min="15" max="15" width="6.1796875" bestFit="1" customWidth="1"/>
    <col min="16" max="16" width="7.7265625" customWidth="1"/>
    <col min="17" max="17" width="7.54296875" bestFit="1" customWidth="1"/>
    <col min="18" max="18" width="5.1796875" bestFit="1" customWidth="1"/>
    <col min="19" max="19" width="6.1796875" bestFit="1" customWidth="1"/>
    <col min="20" max="20" width="6.1796875" customWidth="1"/>
    <col min="21" max="21" width="4.54296875" bestFit="1" customWidth="1"/>
    <col min="23" max="23" width="5.1796875" bestFit="1" customWidth="1"/>
    <col min="24" max="24" width="6.1796875" bestFit="1" customWidth="1"/>
    <col min="25" max="25" width="7.54296875" bestFit="1" customWidth="1"/>
    <col min="26" max="26" width="2.26953125" bestFit="1" customWidth="1"/>
    <col min="27" max="27" width="5.1796875" bestFit="1" customWidth="1"/>
    <col min="28" max="28" width="6.1796875" bestFit="1" customWidth="1"/>
    <col min="29" max="29" width="6.1796875" customWidth="1"/>
    <col min="30" max="30" width="7.453125" bestFit="1" customWidth="1"/>
  </cols>
  <sheetData>
    <row r="1" spans="2:49" x14ac:dyDescent="0.35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</row>
    <row r="2" spans="2:49" x14ac:dyDescent="0.35">
      <c r="B2" s="35"/>
      <c r="C2" s="35"/>
      <c r="D2" s="101" t="s">
        <v>65</v>
      </c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2:49" x14ac:dyDescent="0.35">
      <c r="B3" s="35"/>
      <c r="C3" s="35"/>
      <c r="D3" s="100"/>
      <c r="E3" s="100"/>
      <c r="F3" s="100"/>
      <c r="G3" s="100"/>
      <c r="H3" s="100"/>
      <c r="I3" s="100"/>
      <c r="J3" s="100"/>
      <c r="K3" s="100"/>
      <c r="L3" s="100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</row>
    <row r="4" spans="2:49" x14ac:dyDescent="0.35">
      <c r="B4" s="35"/>
      <c r="C4" s="35"/>
      <c r="D4" s="103" t="s">
        <v>66</v>
      </c>
      <c r="E4" s="103"/>
      <c r="F4" s="103"/>
      <c r="G4" s="103"/>
      <c r="H4" s="103"/>
      <c r="I4" s="103"/>
      <c r="J4" s="103"/>
      <c r="K4" s="103"/>
      <c r="L4" s="103"/>
      <c r="M4" s="35"/>
      <c r="N4" s="103" t="s">
        <v>67</v>
      </c>
      <c r="O4" s="103"/>
      <c r="P4" s="103"/>
      <c r="Q4" s="103"/>
      <c r="R4" s="103"/>
      <c r="S4" s="103"/>
      <c r="T4" s="103"/>
      <c r="U4" s="103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</row>
    <row r="5" spans="2:49" x14ac:dyDescent="0.35">
      <c r="B5" s="35"/>
      <c r="C5" s="35"/>
      <c r="D5" s="102" t="s">
        <v>51</v>
      </c>
      <c r="E5" s="102"/>
      <c r="F5" s="102"/>
      <c r="G5" s="102"/>
      <c r="H5" s="102"/>
      <c r="I5" s="104" t="s">
        <v>52</v>
      </c>
      <c r="J5" s="104"/>
      <c r="K5" s="104"/>
      <c r="L5" s="104"/>
      <c r="M5" s="35"/>
      <c r="N5" s="102" t="s">
        <v>51</v>
      </c>
      <c r="O5" s="102"/>
      <c r="P5" s="102"/>
      <c r="Q5" s="102"/>
      <c r="R5" s="104" t="s">
        <v>52</v>
      </c>
      <c r="S5" s="104"/>
      <c r="T5" s="104"/>
      <c r="U5" s="104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</row>
    <row r="6" spans="2:49" ht="23" x14ac:dyDescent="0.35">
      <c r="B6" s="35"/>
      <c r="C6" s="35"/>
      <c r="D6" s="30" t="s">
        <v>238</v>
      </c>
      <c r="E6" s="82" t="s">
        <v>239</v>
      </c>
      <c r="F6" s="30" t="s">
        <v>55</v>
      </c>
      <c r="G6" s="30" t="s">
        <v>56</v>
      </c>
      <c r="H6" s="30" t="s">
        <v>58</v>
      </c>
      <c r="I6" s="30" t="s">
        <v>54</v>
      </c>
      <c r="J6" s="30" t="s">
        <v>55</v>
      </c>
      <c r="K6" s="30" t="s">
        <v>57</v>
      </c>
      <c r="L6" s="30" t="s">
        <v>58</v>
      </c>
      <c r="M6" s="35"/>
      <c r="N6" s="30" t="s">
        <v>242</v>
      </c>
      <c r="O6" s="82" t="s">
        <v>239</v>
      </c>
      <c r="P6" s="30" t="s">
        <v>55</v>
      </c>
      <c r="Q6" s="30" t="s">
        <v>56</v>
      </c>
      <c r="R6" s="30" t="s">
        <v>54</v>
      </c>
      <c r="S6" s="30" t="s">
        <v>55</v>
      </c>
      <c r="T6" s="30" t="s">
        <v>57</v>
      </c>
      <c r="U6" s="30" t="s">
        <v>58</v>
      </c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</row>
    <row r="7" spans="2:49" x14ac:dyDescent="0.35">
      <c r="B7" s="99" t="s">
        <v>241</v>
      </c>
      <c r="C7" s="99"/>
      <c r="D7" s="66"/>
      <c r="E7" s="66"/>
      <c r="F7" s="66"/>
      <c r="G7" s="66"/>
      <c r="H7" s="66"/>
      <c r="I7" s="43"/>
      <c r="J7" s="43"/>
      <c r="K7" s="43"/>
      <c r="L7" s="43"/>
      <c r="M7" s="43"/>
      <c r="N7" s="60"/>
      <c r="O7" s="60"/>
      <c r="P7" s="60"/>
      <c r="Q7" s="60"/>
      <c r="R7" s="58"/>
      <c r="S7" s="58"/>
      <c r="T7" s="58"/>
      <c r="U7" s="58"/>
      <c r="V7" s="35"/>
      <c r="W7" s="35" t="s">
        <v>68</v>
      </c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</row>
    <row r="8" spans="2:49" x14ac:dyDescent="0.35">
      <c r="B8" s="31">
        <v>1</v>
      </c>
      <c r="C8" s="32" t="s">
        <v>236</v>
      </c>
      <c r="D8" s="61"/>
      <c r="E8" s="61"/>
      <c r="F8" s="61"/>
      <c r="G8" s="61"/>
      <c r="H8" s="61"/>
      <c r="I8" s="64"/>
      <c r="J8" s="53"/>
      <c r="K8" s="53"/>
      <c r="L8" s="54"/>
      <c r="M8" s="43"/>
      <c r="N8" s="61">
        <f>'GENAI-BC- Planning'!K11</f>
        <v>117</v>
      </c>
      <c r="O8" s="61">
        <f>'GENAI-BC- Planning'!I11</f>
        <v>48</v>
      </c>
      <c r="P8" s="61">
        <f>COUNT('Planning '!H3:AQ3)</f>
        <v>12</v>
      </c>
      <c r="Q8" s="61">
        <v>1</v>
      </c>
      <c r="R8" s="55"/>
      <c r="S8" s="55"/>
      <c r="T8" s="55"/>
      <c r="U8" s="5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</row>
    <row r="9" spans="2:49" x14ac:dyDescent="0.35">
      <c r="B9" s="31">
        <v>3</v>
      </c>
      <c r="C9" s="32" t="s">
        <v>69</v>
      </c>
      <c r="D9" s="61"/>
      <c r="E9" s="61"/>
      <c r="F9" s="61"/>
      <c r="G9" s="61"/>
      <c r="H9" s="62"/>
      <c r="I9" s="65"/>
      <c r="J9" s="55"/>
      <c r="K9" s="55"/>
      <c r="L9" s="56"/>
      <c r="M9" s="43"/>
      <c r="N9" s="61"/>
      <c r="O9" s="61"/>
      <c r="P9" s="61"/>
      <c r="Q9" s="62"/>
      <c r="R9" s="55"/>
      <c r="S9" s="55"/>
      <c r="T9" s="55"/>
      <c r="U9" s="56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</row>
    <row r="10" spans="2:49" x14ac:dyDescent="0.35">
      <c r="B10" s="99" t="s">
        <v>240</v>
      </c>
      <c r="C10" s="99"/>
      <c r="D10" s="66"/>
      <c r="E10" s="66"/>
      <c r="F10" s="66"/>
      <c r="G10" s="66"/>
      <c r="H10" s="66"/>
      <c r="I10" s="57"/>
      <c r="J10" s="57"/>
      <c r="K10" s="57"/>
      <c r="L10" s="57"/>
      <c r="M10" s="43"/>
      <c r="N10" s="63"/>
      <c r="O10" s="63"/>
      <c r="P10" s="63"/>
      <c r="Q10" s="63"/>
      <c r="R10" s="59"/>
      <c r="S10" s="59"/>
      <c r="T10" s="59"/>
      <c r="U10" s="59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</row>
    <row r="11" spans="2:49" x14ac:dyDescent="0.35">
      <c r="B11" s="31">
        <v>1</v>
      </c>
      <c r="C11" s="32" t="s">
        <v>237</v>
      </c>
      <c r="D11" s="61"/>
      <c r="E11" s="61"/>
      <c r="F11" s="61"/>
      <c r="G11" s="61"/>
      <c r="H11" s="61"/>
      <c r="I11" s="64"/>
      <c r="J11" s="53"/>
      <c r="K11" s="53"/>
      <c r="L11" s="54"/>
      <c r="M11" s="43"/>
      <c r="N11" s="61"/>
      <c r="O11" s="61"/>
      <c r="P11" s="61"/>
      <c r="Q11" s="61"/>
      <c r="R11" s="55"/>
      <c r="S11" s="55"/>
      <c r="T11" s="55"/>
      <c r="U11" s="5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</row>
    <row r="12" spans="2:49" x14ac:dyDescent="0.35">
      <c r="B12" s="31">
        <v>3</v>
      </c>
      <c r="C12" s="32" t="s">
        <v>69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</row>
    <row r="13" spans="2:49" x14ac:dyDescent="0.35">
      <c r="B13" s="36"/>
      <c r="C13" s="35"/>
      <c r="D13" s="101" t="s">
        <v>73</v>
      </c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</row>
    <row r="14" spans="2:49" x14ac:dyDescent="0.35"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</row>
    <row r="15" spans="2:49" x14ac:dyDescent="0.35">
      <c r="B15" s="35"/>
      <c r="C15" s="35"/>
      <c r="D15" s="103" t="s">
        <v>74</v>
      </c>
      <c r="E15" s="103"/>
      <c r="F15" s="103"/>
      <c r="G15" s="103"/>
      <c r="H15" s="103"/>
      <c r="I15" s="103"/>
      <c r="J15" s="103"/>
      <c r="K15" s="103"/>
      <c r="L15" s="103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</row>
    <row r="16" spans="2:49" x14ac:dyDescent="0.35">
      <c r="B16" s="35"/>
      <c r="C16" s="35"/>
      <c r="D16" s="102" t="s">
        <v>75</v>
      </c>
      <c r="E16" s="102"/>
      <c r="F16" s="102"/>
      <c r="G16" s="102"/>
      <c r="H16" s="102"/>
      <c r="I16" s="104" t="s">
        <v>76</v>
      </c>
      <c r="J16" s="104"/>
      <c r="K16" s="104"/>
      <c r="L16" s="104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</row>
    <row r="17" spans="2:49" x14ac:dyDescent="0.35">
      <c r="B17" s="35"/>
      <c r="C17" s="35"/>
      <c r="D17" s="30" t="s">
        <v>243</v>
      </c>
      <c r="E17" s="82" t="s">
        <v>239</v>
      </c>
      <c r="F17" s="30" t="s">
        <v>55</v>
      </c>
      <c r="G17" s="30" t="s">
        <v>56</v>
      </c>
      <c r="H17" s="30" t="s">
        <v>58</v>
      </c>
      <c r="I17" s="30" t="s">
        <v>54</v>
      </c>
      <c r="J17" s="30" t="s">
        <v>55</v>
      </c>
      <c r="K17" s="30" t="s">
        <v>57</v>
      </c>
      <c r="L17" s="30" t="s">
        <v>58</v>
      </c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</row>
    <row r="18" spans="2:49" x14ac:dyDescent="0.35">
      <c r="B18" s="99" t="s">
        <v>235</v>
      </c>
      <c r="C18" s="99"/>
      <c r="D18" s="61"/>
      <c r="E18" s="61"/>
      <c r="F18" s="61"/>
      <c r="G18" s="61"/>
      <c r="H18" s="61"/>
      <c r="I18" s="61"/>
      <c r="J18" s="61"/>
      <c r="K18" s="61"/>
      <c r="L18" s="61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</row>
    <row r="19" spans="2:49" x14ac:dyDescent="0.35">
      <c r="B19" s="31">
        <v>1</v>
      </c>
      <c r="C19" s="46" t="s">
        <v>77</v>
      </c>
      <c r="D19" s="61">
        <f>'GENAI-BC- Planning'!N11</f>
        <v>70</v>
      </c>
      <c r="E19" s="61">
        <f>'GENAI-BC- Planning'!L11</f>
        <v>58</v>
      </c>
      <c r="F19" s="61">
        <f>COUNT('Planning '!H3:CJ3)</f>
        <v>27</v>
      </c>
      <c r="G19" s="61">
        <v>1</v>
      </c>
      <c r="H19" s="61"/>
      <c r="I19" s="61"/>
      <c r="J19" s="61"/>
      <c r="K19" s="61"/>
      <c r="L19" s="61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</row>
    <row r="20" spans="2:49" x14ac:dyDescent="0.35">
      <c r="B20" s="31">
        <v>2</v>
      </c>
      <c r="C20" s="46" t="s">
        <v>78</v>
      </c>
      <c r="D20" s="37"/>
      <c r="E20" s="37"/>
      <c r="F20" s="37"/>
      <c r="G20" s="37"/>
      <c r="H20" s="37"/>
      <c r="I20" s="37"/>
      <c r="J20" s="37"/>
      <c r="K20" s="37"/>
      <c r="L20" s="37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</row>
    <row r="21" spans="2:49" x14ac:dyDescent="0.35">
      <c r="B21" s="31">
        <v>3</v>
      </c>
      <c r="C21" s="32" t="s">
        <v>79</v>
      </c>
      <c r="D21" s="40"/>
      <c r="E21" s="40"/>
      <c r="F21" s="40"/>
      <c r="G21" s="40"/>
      <c r="H21" s="40"/>
      <c r="I21" s="40"/>
      <c r="J21" s="40"/>
      <c r="K21" s="40"/>
      <c r="L21" s="40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</row>
    <row r="22" spans="2:49" x14ac:dyDescent="0.35">
      <c r="B22" s="99" t="s">
        <v>70</v>
      </c>
      <c r="C22" s="99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</row>
    <row r="23" spans="2:49" x14ac:dyDescent="0.35">
      <c r="B23" s="31">
        <v>1</v>
      </c>
      <c r="C23" s="32" t="s">
        <v>71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</row>
    <row r="24" spans="2:49" x14ac:dyDescent="0.35">
      <c r="B24" s="31">
        <v>2</v>
      </c>
      <c r="C24" s="32" t="s">
        <v>72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</row>
    <row r="25" spans="2:49" x14ac:dyDescent="0.35">
      <c r="B25" s="31">
        <v>3</v>
      </c>
      <c r="C25" s="32" t="s">
        <v>69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</row>
    <row r="26" spans="2:49" x14ac:dyDescent="0.35"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</row>
    <row r="27" spans="2:49" x14ac:dyDescent="0.35"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</row>
    <row r="28" spans="2:49" x14ac:dyDescent="0.35"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</row>
    <row r="29" spans="2:49" x14ac:dyDescent="0.35"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</row>
    <row r="30" spans="2:49" x14ac:dyDescent="0.35"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</row>
    <row r="31" spans="2:49" x14ac:dyDescent="0.35"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</row>
    <row r="32" spans="2:49" x14ac:dyDescent="0.35"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</row>
    <row r="33" spans="2:49" x14ac:dyDescent="0.35"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</row>
    <row r="34" spans="2:49" x14ac:dyDescent="0.35"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</row>
    <row r="35" spans="2:49" x14ac:dyDescent="0.35"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</row>
    <row r="36" spans="2:49" x14ac:dyDescent="0.35"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</row>
    <row r="37" spans="2:49" x14ac:dyDescent="0.35"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</row>
    <row r="38" spans="2:49" x14ac:dyDescent="0.35"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</row>
    <row r="39" spans="2:49" x14ac:dyDescent="0.35"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</row>
    <row r="40" spans="2:49" x14ac:dyDescent="0.35"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</row>
    <row r="41" spans="2:49" x14ac:dyDescent="0.35"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</row>
    <row r="42" spans="2:49" x14ac:dyDescent="0.35"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</row>
    <row r="43" spans="2:49" x14ac:dyDescent="0.35"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</row>
    <row r="44" spans="2:49" x14ac:dyDescent="0.35"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</row>
    <row r="45" spans="2:49" x14ac:dyDescent="0.35"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</row>
    <row r="46" spans="2:49" x14ac:dyDescent="0.35"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</row>
    <row r="47" spans="2:49" x14ac:dyDescent="0.35"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</row>
    <row r="48" spans="2:49" x14ac:dyDescent="0.35"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</row>
    <row r="49" spans="2:49" x14ac:dyDescent="0.35"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</row>
    <row r="50" spans="2:49" x14ac:dyDescent="0.35"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</row>
    <row r="51" spans="2:49" x14ac:dyDescent="0.35"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</row>
    <row r="52" spans="2:49" x14ac:dyDescent="0.35"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</row>
    <row r="53" spans="2:49" x14ac:dyDescent="0.35"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</row>
    <row r="54" spans="2:49" x14ac:dyDescent="0.35"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</row>
    <row r="55" spans="2:49" x14ac:dyDescent="0.35"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</row>
  </sheetData>
  <mergeCells count="16">
    <mergeCell ref="B22:C22"/>
    <mergeCell ref="B10:C10"/>
    <mergeCell ref="D3:L3"/>
    <mergeCell ref="D2:U2"/>
    <mergeCell ref="D16:H16"/>
    <mergeCell ref="B18:C18"/>
    <mergeCell ref="D13:U13"/>
    <mergeCell ref="N4:U4"/>
    <mergeCell ref="N5:Q5"/>
    <mergeCell ref="R5:U5"/>
    <mergeCell ref="D15:L15"/>
    <mergeCell ref="I16:L16"/>
    <mergeCell ref="B7:C7"/>
    <mergeCell ref="D5:H5"/>
    <mergeCell ref="I5:L5"/>
    <mergeCell ref="D4:L4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0D53B-C883-44F3-A3BB-27E91F957622}">
  <sheetPr codeName="Sheet1"/>
  <dimension ref="A1:DT50"/>
  <sheetViews>
    <sheetView topLeftCell="A2" zoomScale="92" zoomScaleNormal="92" workbookViewId="0">
      <selection activeCell="B43" sqref="B42:D43"/>
    </sheetView>
  </sheetViews>
  <sheetFormatPr defaultRowHeight="14.5" outlineLevelRow="1" x14ac:dyDescent="0.35"/>
  <cols>
    <col min="1" max="1" width="3.7265625" bestFit="1" customWidth="1"/>
    <col min="2" max="2" width="37.54296875" bestFit="1" customWidth="1"/>
    <col min="3" max="3" width="21.81640625" bestFit="1" customWidth="1"/>
    <col min="4" max="4" width="10.81640625" bestFit="1" customWidth="1"/>
    <col min="5" max="5" width="2" bestFit="1" customWidth="1"/>
    <col min="6" max="6" width="2.7265625" bestFit="1" customWidth="1"/>
    <col min="7" max="8" width="2.1796875" bestFit="1" customWidth="1"/>
    <col min="9" max="9" width="3.26953125" bestFit="1" customWidth="1"/>
    <col min="10" max="11" width="2.1796875" bestFit="1" customWidth="1"/>
    <col min="12" max="12" width="3.26953125" bestFit="1" customWidth="1"/>
    <col min="13" max="14" width="2.1796875" bestFit="1" customWidth="1"/>
    <col min="15" max="15" width="3.26953125" bestFit="1" customWidth="1"/>
    <col min="16" max="16" width="2.1796875" bestFit="1" customWidth="1"/>
    <col min="17" max="17" width="2.1796875" customWidth="1"/>
    <col min="18" max="18" width="3.26953125" bestFit="1" customWidth="1"/>
    <col min="19" max="20" width="2.1796875" bestFit="1" customWidth="1"/>
    <col min="21" max="21" width="3.26953125" bestFit="1" customWidth="1"/>
    <col min="22" max="23" width="2.1796875" bestFit="1" customWidth="1"/>
    <col min="24" max="24" width="3.26953125" bestFit="1" customWidth="1"/>
    <col min="25" max="26" width="2.1796875" bestFit="1" customWidth="1"/>
    <col min="27" max="27" width="3.26953125" bestFit="1" customWidth="1"/>
    <col min="28" max="29" width="2.1796875" bestFit="1" customWidth="1"/>
    <col min="30" max="30" width="3.26953125" bestFit="1" customWidth="1"/>
    <col min="31" max="32" width="2.1796875" bestFit="1" customWidth="1"/>
    <col min="33" max="33" width="3.26953125" bestFit="1" customWidth="1"/>
    <col min="34" max="35" width="2.1796875" bestFit="1" customWidth="1"/>
    <col min="36" max="36" width="3.26953125" bestFit="1" customWidth="1"/>
    <col min="37" max="38" width="2.1796875" bestFit="1" customWidth="1"/>
    <col min="39" max="39" width="3.26953125" bestFit="1" customWidth="1"/>
    <col min="40" max="40" width="2.1796875" customWidth="1"/>
    <col min="41" max="41" width="2.1796875" bestFit="1" customWidth="1"/>
    <col min="42" max="42" width="2.7265625" bestFit="1" customWidth="1"/>
    <col min="43" max="44" width="2.1796875" bestFit="1" customWidth="1"/>
    <col min="45" max="45" width="2.7265625" bestFit="1" customWidth="1"/>
    <col min="46" max="47" width="2.1796875" bestFit="1" customWidth="1"/>
    <col min="48" max="48" width="2.7265625" bestFit="1" customWidth="1"/>
    <col min="49" max="49" width="2.1796875" bestFit="1" customWidth="1"/>
    <col min="50" max="50" width="2" bestFit="1" customWidth="1"/>
    <col min="51" max="51" width="2.7265625" bestFit="1" customWidth="1"/>
    <col min="52" max="52" width="2.1796875" bestFit="1" customWidth="1"/>
    <col min="53" max="53" width="2" bestFit="1" customWidth="1"/>
    <col min="54" max="54" width="2.7265625" bestFit="1" customWidth="1"/>
    <col min="55" max="55" width="2.1796875" bestFit="1" customWidth="1"/>
    <col min="56" max="56" width="2" bestFit="1" customWidth="1"/>
    <col min="57" max="57" width="2.7265625" bestFit="1" customWidth="1"/>
    <col min="58" max="58" width="2.1796875" bestFit="1" customWidth="1"/>
    <col min="59" max="59" width="2" bestFit="1" customWidth="1"/>
    <col min="60" max="60" width="2.7265625" bestFit="1" customWidth="1"/>
    <col min="61" max="61" width="2.1796875" bestFit="1" customWidth="1"/>
    <col min="62" max="62" width="2" bestFit="1" customWidth="1"/>
    <col min="63" max="63" width="2.7265625" bestFit="1" customWidth="1"/>
    <col min="64" max="64" width="2.1796875" bestFit="1" customWidth="1"/>
    <col min="65" max="65" width="2" bestFit="1" customWidth="1"/>
    <col min="66" max="66" width="2.7265625" bestFit="1" customWidth="1"/>
    <col min="67" max="67" width="2.1796875" bestFit="1" customWidth="1"/>
    <col min="68" max="68" width="2" bestFit="1" customWidth="1"/>
    <col min="69" max="69" width="2.7265625" bestFit="1" customWidth="1"/>
    <col min="70" max="70" width="2.1796875" bestFit="1" customWidth="1"/>
    <col min="71" max="71" width="2" bestFit="1" customWidth="1"/>
    <col min="72" max="72" width="2.7265625" bestFit="1" customWidth="1"/>
    <col min="73" max="73" width="2.1796875" bestFit="1" customWidth="1"/>
    <col min="74" max="74" width="2" bestFit="1" customWidth="1"/>
    <col min="75" max="75" width="2.7265625" bestFit="1" customWidth="1"/>
    <col min="76" max="76" width="2.1796875" bestFit="1" customWidth="1"/>
    <col min="77" max="77" width="2" bestFit="1" customWidth="1"/>
    <col min="78" max="78" width="2.7265625" bestFit="1" customWidth="1"/>
    <col min="79" max="79" width="2.1796875" bestFit="1" customWidth="1"/>
    <col min="80" max="80" width="2" bestFit="1" customWidth="1"/>
    <col min="81" max="81" width="2.7265625" bestFit="1" customWidth="1"/>
    <col min="82" max="82" width="2.1796875" bestFit="1" customWidth="1"/>
    <col min="83" max="83" width="2" bestFit="1" customWidth="1"/>
    <col min="84" max="84" width="2.7265625" bestFit="1" customWidth="1"/>
    <col min="85" max="85" width="2.1796875" bestFit="1" customWidth="1"/>
    <col min="86" max="86" width="2" bestFit="1" customWidth="1"/>
    <col min="87" max="87" width="2.7265625" bestFit="1" customWidth="1"/>
    <col min="88" max="88" width="2.1796875" bestFit="1" customWidth="1"/>
    <col min="89" max="89" width="2" bestFit="1" customWidth="1"/>
    <col min="90" max="90" width="2.7265625" bestFit="1" customWidth="1"/>
    <col min="91" max="91" width="2.1796875" bestFit="1" customWidth="1"/>
    <col min="92" max="92" width="2" bestFit="1" customWidth="1"/>
    <col min="93" max="93" width="2.7265625" bestFit="1" customWidth="1"/>
    <col min="94" max="94" width="2.1796875" bestFit="1" customWidth="1"/>
    <col min="95" max="95" width="2" bestFit="1" customWidth="1"/>
    <col min="96" max="96" width="2.7265625" bestFit="1" customWidth="1"/>
    <col min="97" max="97" width="2.1796875" bestFit="1" customWidth="1"/>
    <col min="98" max="98" width="2" bestFit="1" customWidth="1"/>
    <col min="99" max="99" width="2.7265625" bestFit="1" customWidth="1"/>
    <col min="100" max="100" width="2.1796875" bestFit="1" customWidth="1"/>
    <col min="101" max="101" width="2" bestFit="1" customWidth="1"/>
    <col min="102" max="102" width="2.7265625" bestFit="1" customWidth="1"/>
    <col min="103" max="103" width="2.1796875" bestFit="1" customWidth="1"/>
    <col min="104" max="104" width="2" bestFit="1" customWidth="1"/>
    <col min="105" max="105" width="2.7265625" bestFit="1" customWidth="1"/>
    <col min="106" max="106" width="2.1796875" bestFit="1" customWidth="1"/>
    <col min="107" max="107" width="2" bestFit="1" customWidth="1"/>
    <col min="108" max="108" width="2.7265625" bestFit="1" customWidth="1"/>
    <col min="109" max="109" width="2.1796875" bestFit="1" customWidth="1"/>
    <col min="110" max="110" width="2" bestFit="1" customWidth="1"/>
    <col min="111" max="111" width="2.7265625" bestFit="1" customWidth="1"/>
    <col min="112" max="112" width="2.1796875" bestFit="1" customWidth="1"/>
    <col min="113" max="113" width="2" bestFit="1" customWidth="1"/>
    <col min="114" max="114" width="2.7265625" bestFit="1" customWidth="1"/>
    <col min="115" max="115" width="2.1796875" bestFit="1" customWidth="1"/>
    <col min="116" max="116" width="2" bestFit="1" customWidth="1"/>
    <col min="117" max="117" width="2.7265625" bestFit="1" customWidth="1"/>
    <col min="118" max="118" width="2.1796875" bestFit="1" customWidth="1"/>
    <col min="119" max="119" width="2" bestFit="1" customWidth="1"/>
    <col min="120" max="120" width="2.7265625" bestFit="1" customWidth="1"/>
    <col min="121" max="121" width="2.1796875" bestFit="1" customWidth="1"/>
    <col min="122" max="122" width="2" bestFit="1" customWidth="1"/>
    <col min="123" max="123" width="2.7265625" bestFit="1" customWidth="1"/>
    <col min="124" max="124" width="2.1796875" bestFit="1" customWidth="1"/>
  </cols>
  <sheetData>
    <row r="1" spans="1:124" x14ac:dyDescent="0.35">
      <c r="A1" s="119" t="s">
        <v>80</v>
      </c>
      <c r="B1" s="119"/>
      <c r="C1" s="119"/>
      <c r="D1" s="119"/>
      <c r="E1" s="114" t="s">
        <v>81</v>
      </c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 t="s">
        <v>82</v>
      </c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N1" s="114"/>
      <c r="BO1" s="114"/>
      <c r="BP1" s="114"/>
      <c r="BQ1" s="114"/>
      <c r="BR1" s="114"/>
      <c r="BS1" s="114"/>
      <c r="BT1" s="114"/>
      <c r="BU1" s="114"/>
      <c r="BV1" s="114"/>
      <c r="BW1" s="114"/>
      <c r="BX1" s="114"/>
      <c r="BY1" s="114"/>
      <c r="BZ1" s="114"/>
      <c r="CA1" s="114"/>
      <c r="CB1" s="114"/>
      <c r="CC1" s="114"/>
      <c r="CD1" s="114"/>
      <c r="CE1" s="114"/>
      <c r="CF1" s="114"/>
      <c r="CG1" s="114"/>
      <c r="CH1" s="114"/>
      <c r="CI1" s="114"/>
      <c r="CJ1" s="114"/>
      <c r="CK1" s="114"/>
      <c r="CL1" s="114"/>
      <c r="CM1" s="114"/>
      <c r="CN1" s="114"/>
      <c r="CO1" s="114"/>
      <c r="CP1" s="114"/>
      <c r="CQ1" s="114" t="s">
        <v>83</v>
      </c>
      <c r="CR1" s="114"/>
      <c r="CS1" s="114"/>
      <c r="CT1" s="114"/>
      <c r="CU1" s="114"/>
      <c r="CV1" s="114"/>
      <c r="CW1" s="114"/>
      <c r="CX1" s="114"/>
      <c r="CY1" s="114"/>
      <c r="CZ1" s="114"/>
      <c r="DA1" s="114"/>
      <c r="DB1" s="114"/>
      <c r="DC1" s="114"/>
      <c r="DD1" s="114"/>
      <c r="DE1" s="114"/>
      <c r="DF1" s="114"/>
      <c r="DG1" s="114"/>
      <c r="DH1" s="114"/>
      <c r="DI1" s="114"/>
      <c r="DJ1" s="114"/>
      <c r="DK1" s="114"/>
      <c r="DL1" s="114"/>
      <c r="DM1" s="114"/>
      <c r="DN1" s="114"/>
      <c r="DO1" s="114"/>
      <c r="DP1" s="114"/>
      <c r="DQ1" s="114"/>
      <c r="DR1" s="114"/>
      <c r="DS1" s="114"/>
      <c r="DT1" s="114"/>
    </row>
    <row r="2" spans="1:124" x14ac:dyDescent="0.35">
      <c r="A2" s="119"/>
      <c r="B2" s="119"/>
      <c r="C2" s="119"/>
      <c r="D2" s="119"/>
      <c r="E2" s="116" t="s">
        <v>84</v>
      </c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 t="s">
        <v>85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 t="s">
        <v>86</v>
      </c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 t="s">
        <v>87</v>
      </c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 t="s">
        <v>88</v>
      </c>
      <c r="BN2" s="116"/>
      <c r="BO2" s="116"/>
      <c r="BP2" s="116"/>
      <c r="BQ2" s="116"/>
      <c r="BR2" s="116"/>
      <c r="BS2" s="116"/>
      <c r="BT2" s="116"/>
      <c r="BU2" s="116"/>
      <c r="BV2" s="116"/>
      <c r="BW2" s="116"/>
      <c r="BX2" s="116"/>
      <c r="BY2" s="116"/>
      <c r="BZ2" s="116"/>
      <c r="CA2" s="116"/>
      <c r="CB2" s="116" t="s">
        <v>89</v>
      </c>
      <c r="CC2" s="116"/>
      <c r="CD2" s="116"/>
      <c r="CE2" s="116"/>
      <c r="CF2" s="116"/>
      <c r="CG2" s="116"/>
      <c r="CH2" s="116"/>
      <c r="CI2" s="116"/>
      <c r="CJ2" s="116"/>
      <c r="CK2" s="116"/>
      <c r="CL2" s="116"/>
      <c r="CM2" s="116"/>
      <c r="CN2" s="116"/>
      <c r="CO2" s="116"/>
      <c r="CP2" s="116"/>
      <c r="CQ2" s="116" t="s">
        <v>90</v>
      </c>
      <c r="CR2" s="116"/>
      <c r="CS2" s="116"/>
      <c r="CT2" s="116"/>
      <c r="CU2" s="116"/>
      <c r="CV2" s="116"/>
      <c r="CW2" s="116"/>
      <c r="CX2" s="116"/>
      <c r="CY2" s="116"/>
      <c r="CZ2" s="116"/>
      <c r="DA2" s="116"/>
      <c r="DB2" s="116"/>
      <c r="DC2" s="116"/>
      <c r="DD2" s="116"/>
      <c r="DE2" s="116"/>
      <c r="DF2" s="116" t="s">
        <v>91</v>
      </c>
      <c r="DG2" s="116"/>
      <c r="DH2" s="116"/>
      <c r="DI2" s="116"/>
      <c r="DJ2" s="116"/>
      <c r="DK2" s="116"/>
      <c r="DL2" s="116"/>
      <c r="DM2" s="116"/>
      <c r="DN2" s="116"/>
      <c r="DO2" s="116"/>
      <c r="DP2" s="116"/>
      <c r="DQ2" s="116"/>
      <c r="DR2" s="116"/>
      <c r="DS2" s="116"/>
      <c r="DT2" s="116"/>
    </row>
    <row r="3" spans="1:124" x14ac:dyDescent="0.35">
      <c r="A3" s="119"/>
      <c r="B3" s="119"/>
      <c r="C3" s="119"/>
      <c r="D3" s="119"/>
      <c r="E3" s="115">
        <v>45307</v>
      </c>
      <c r="F3" s="115"/>
      <c r="G3" s="115"/>
      <c r="H3" s="115">
        <v>45308</v>
      </c>
      <c r="I3" s="115"/>
      <c r="J3" s="115"/>
      <c r="K3" s="115">
        <v>45309</v>
      </c>
      <c r="L3" s="115"/>
      <c r="M3" s="115"/>
      <c r="N3" s="115">
        <v>45310</v>
      </c>
      <c r="O3" s="115"/>
      <c r="P3" s="115"/>
      <c r="Q3" s="115">
        <v>45313</v>
      </c>
      <c r="R3" s="115"/>
      <c r="S3" s="115"/>
      <c r="T3" s="115">
        <v>45314</v>
      </c>
      <c r="U3" s="115"/>
      <c r="V3" s="115"/>
      <c r="W3" s="115">
        <v>45315</v>
      </c>
      <c r="X3" s="115"/>
      <c r="Y3" s="115"/>
      <c r="Z3" s="115">
        <v>45316</v>
      </c>
      <c r="AA3" s="115"/>
      <c r="AB3" s="115"/>
      <c r="AC3" s="115">
        <v>45317</v>
      </c>
      <c r="AD3" s="115"/>
      <c r="AE3" s="115"/>
      <c r="AF3" s="115">
        <v>45320</v>
      </c>
      <c r="AG3" s="115"/>
      <c r="AH3" s="115"/>
      <c r="AI3" s="115">
        <v>45321</v>
      </c>
      <c r="AJ3" s="115"/>
      <c r="AK3" s="115"/>
      <c r="AL3" s="115">
        <v>45322</v>
      </c>
      <c r="AM3" s="115"/>
      <c r="AN3" s="115"/>
      <c r="AO3" s="115">
        <v>45323</v>
      </c>
      <c r="AP3" s="115"/>
      <c r="AQ3" s="115"/>
      <c r="AR3" s="115">
        <v>45324</v>
      </c>
      <c r="AS3" s="115"/>
      <c r="AT3" s="115"/>
      <c r="AU3" s="115">
        <v>45327</v>
      </c>
      <c r="AV3" s="115"/>
      <c r="AW3" s="115"/>
      <c r="AX3" s="115">
        <v>45328</v>
      </c>
      <c r="AY3" s="115"/>
      <c r="AZ3" s="115"/>
      <c r="BA3" s="115">
        <v>45329</v>
      </c>
      <c r="BB3" s="115"/>
      <c r="BC3" s="115"/>
      <c r="BD3" s="115">
        <v>45330</v>
      </c>
      <c r="BE3" s="115"/>
      <c r="BF3" s="115"/>
      <c r="BG3" s="115">
        <v>45331</v>
      </c>
      <c r="BH3" s="115"/>
      <c r="BI3" s="115"/>
      <c r="BJ3" s="115">
        <v>45334</v>
      </c>
      <c r="BK3" s="115"/>
      <c r="BL3" s="115"/>
      <c r="BM3" s="115">
        <v>45335</v>
      </c>
      <c r="BN3" s="115"/>
      <c r="BO3" s="115"/>
      <c r="BP3" s="115">
        <v>45336</v>
      </c>
      <c r="BQ3" s="115"/>
      <c r="BR3" s="115"/>
      <c r="BS3" s="115">
        <v>45337</v>
      </c>
      <c r="BT3" s="115"/>
      <c r="BU3" s="115"/>
      <c r="BV3" s="115">
        <v>45338</v>
      </c>
      <c r="BW3" s="115"/>
      <c r="BX3" s="115"/>
      <c r="BY3" s="115">
        <v>45341</v>
      </c>
      <c r="BZ3" s="115"/>
      <c r="CA3" s="115"/>
      <c r="CB3" s="115">
        <v>45342</v>
      </c>
      <c r="CC3" s="115"/>
      <c r="CD3" s="115"/>
      <c r="CE3" s="115">
        <v>45343</v>
      </c>
      <c r="CF3" s="115"/>
      <c r="CG3" s="115"/>
      <c r="CH3" s="115">
        <v>45344</v>
      </c>
      <c r="CI3" s="115"/>
      <c r="CJ3" s="115"/>
      <c r="CK3" s="115">
        <v>45345</v>
      </c>
      <c r="CL3" s="115"/>
      <c r="CM3" s="115"/>
      <c r="CN3" s="115">
        <v>45348</v>
      </c>
      <c r="CO3" s="115"/>
      <c r="CP3" s="115"/>
      <c r="CQ3" s="115">
        <v>45349</v>
      </c>
      <c r="CR3" s="115"/>
      <c r="CS3" s="115"/>
      <c r="CT3" s="115">
        <v>45350</v>
      </c>
      <c r="CU3" s="115"/>
      <c r="CV3" s="115"/>
      <c r="CW3" s="115">
        <v>45351</v>
      </c>
      <c r="CX3" s="115"/>
      <c r="CY3" s="115"/>
      <c r="CZ3" s="115">
        <v>45352</v>
      </c>
      <c r="DA3" s="115"/>
      <c r="DB3" s="115"/>
      <c r="DC3" s="115">
        <v>45355</v>
      </c>
      <c r="DD3" s="115"/>
      <c r="DE3" s="115"/>
      <c r="DF3" s="115">
        <v>45356</v>
      </c>
      <c r="DG3" s="115"/>
      <c r="DH3" s="115"/>
      <c r="DI3" s="115">
        <v>45357</v>
      </c>
      <c r="DJ3" s="115"/>
      <c r="DK3" s="115"/>
      <c r="DL3" s="115">
        <v>45358</v>
      </c>
      <c r="DM3" s="115"/>
      <c r="DN3" s="115"/>
      <c r="DO3" s="115">
        <v>45359</v>
      </c>
      <c r="DP3" s="115"/>
      <c r="DQ3" s="115"/>
      <c r="DR3" s="115">
        <v>45362</v>
      </c>
      <c r="DS3" s="115"/>
      <c r="DT3" s="115"/>
    </row>
    <row r="4" spans="1:124" x14ac:dyDescent="0.35">
      <c r="A4" s="119"/>
      <c r="B4" s="119"/>
      <c r="C4" s="119"/>
      <c r="D4" s="119"/>
      <c r="E4" s="27" t="s">
        <v>92</v>
      </c>
      <c r="F4" s="27" t="s">
        <v>93</v>
      </c>
      <c r="G4" s="27" t="s">
        <v>94</v>
      </c>
      <c r="H4" s="27" t="s">
        <v>92</v>
      </c>
      <c r="I4" s="27" t="s">
        <v>93</v>
      </c>
      <c r="J4" s="27" t="s">
        <v>94</v>
      </c>
      <c r="K4" s="27" t="s">
        <v>92</v>
      </c>
      <c r="L4" s="27" t="s">
        <v>93</v>
      </c>
      <c r="M4" s="27" t="s">
        <v>94</v>
      </c>
      <c r="N4" s="27" t="s">
        <v>92</v>
      </c>
      <c r="O4" s="27" t="s">
        <v>93</v>
      </c>
      <c r="P4" s="27" t="s">
        <v>94</v>
      </c>
      <c r="Q4" s="27" t="s">
        <v>92</v>
      </c>
      <c r="R4" s="27" t="s">
        <v>93</v>
      </c>
      <c r="S4" s="27" t="s">
        <v>94</v>
      </c>
      <c r="T4" s="27" t="s">
        <v>92</v>
      </c>
      <c r="U4" s="27" t="s">
        <v>93</v>
      </c>
      <c r="V4" s="27" t="s">
        <v>94</v>
      </c>
      <c r="W4" s="27" t="s">
        <v>92</v>
      </c>
      <c r="X4" s="27" t="s">
        <v>93</v>
      </c>
      <c r="Y4" s="27" t="s">
        <v>94</v>
      </c>
      <c r="Z4" s="27" t="s">
        <v>92</v>
      </c>
      <c r="AA4" s="27" t="s">
        <v>93</v>
      </c>
      <c r="AB4" s="27" t="s">
        <v>94</v>
      </c>
      <c r="AC4" s="27" t="s">
        <v>92</v>
      </c>
      <c r="AD4" s="27" t="s">
        <v>93</v>
      </c>
      <c r="AE4" s="27" t="s">
        <v>94</v>
      </c>
      <c r="AF4" s="27" t="s">
        <v>92</v>
      </c>
      <c r="AG4" s="27" t="s">
        <v>93</v>
      </c>
      <c r="AH4" s="27" t="s">
        <v>94</v>
      </c>
      <c r="AI4" s="27" t="s">
        <v>92</v>
      </c>
      <c r="AJ4" s="27" t="s">
        <v>93</v>
      </c>
      <c r="AK4" s="27" t="s">
        <v>94</v>
      </c>
      <c r="AL4" s="27" t="s">
        <v>92</v>
      </c>
      <c r="AM4" s="27" t="s">
        <v>93</v>
      </c>
      <c r="AN4" s="27" t="s">
        <v>94</v>
      </c>
      <c r="AO4" s="27" t="s">
        <v>92</v>
      </c>
      <c r="AP4" s="27" t="s">
        <v>93</v>
      </c>
      <c r="AQ4" s="27" t="s">
        <v>94</v>
      </c>
      <c r="AR4" s="27" t="s">
        <v>92</v>
      </c>
      <c r="AS4" s="27" t="s">
        <v>93</v>
      </c>
      <c r="AT4" s="27" t="s">
        <v>94</v>
      </c>
      <c r="AU4" s="27" t="s">
        <v>92</v>
      </c>
      <c r="AV4" s="27" t="s">
        <v>93</v>
      </c>
      <c r="AW4" s="27" t="s">
        <v>94</v>
      </c>
      <c r="AX4" s="27" t="s">
        <v>92</v>
      </c>
      <c r="AY4" s="27" t="s">
        <v>93</v>
      </c>
      <c r="AZ4" s="27" t="s">
        <v>94</v>
      </c>
      <c r="BA4" s="27" t="s">
        <v>92</v>
      </c>
      <c r="BB4" s="27" t="s">
        <v>93</v>
      </c>
      <c r="BC4" s="27" t="s">
        <v>94</v>
      </c>
      <c r="BD4" s="27" t="s">
        <v>92</v>
      </c>
      <c r="BE4" s="27" t="s">
        <v>93</v>
      </c>
      <c r="BF4" s="27" t="s">
        <v>94</v>
      </c>
      <c r="BG4" s="27" t="s">
        <v>92</v>
      </c>
      <c r="BH4" s="27" t="s">
        <v>93</v>
      </c>
      <c r="BI4" s="27" t="s">
        <v>94</v>
      </c>
      <c r="BJ4" s="27" t="s">
        <v>92</v>
      </c>
      <c r="BK4" s="27" t="s">
        <v>93</v>
      </c>
      <c r="BL4" s="27" t="s">
        <v>94</v>
      </c>
      <c r="BM4" s="27" t="s">
        <v>92</v>
      </c>
      <c r="BN4" s="27" t="s">
        <v>93</v>
      </c>
      <c r="BO4" s="27" t="s">
        <v>94</v>
      </c>
      <c r="BP4" s="27" t="s">
        <v>92</v>
      </c>
      <c r="BQ4" s="27" t="s">
        <v>93</v>
      </c>
      <c r="BR4" s="27" t="s">
        <v>94</v>
      </c>
      <c r="BS4" s="27" t="s">
        <v>92</v>
      </c>
      <c r="BT4" s="27" t="s">
        <v>93</v>
      </c>
      <c r="BU4" s="27" t="s">
        <v>94</v>
      </c>
      <c r="BV4" s="27" t="s">
        <v>92</v>
      </c>
      <c r="BW4" s="27" t="s">
        <v>93</v>
      </c>
      <c r="BX4" s="27" t="s">
        <v>94</v>
      </c>
      <c r="BY4" s="27" t="s">
        <v>92</v>
      </c>
      <c r="BZ4" s="27" t="s">
        <v>93</v>
      </c>
      <c r="CA4" s="27" t="s">
        <v>94</v>
      </c>
      <c r="CB4" s="27" t="s">
        <v>92</v>
      </c>
      <c r="CC4" s="27" t="s">
        <v>93</v>
      </c>
      <c r="CD4" s="27" t="s">
        <v>94</v>
      </c>
      <c r="CE4" s="27" t="s">
        <v>92</v>
      </c>
      <c r="CF4" s="27" t="s">
        <v>93</v>
      </c>
      <c r="CG4" s="27" t="s">
        <v>94</v>
      </c>
      <c r="CH4" s="27" t="s">
        <v>92</v>
      </c>
      <c r="CI4" s="27" t="s">
        <v>93</v>
      </c>
      <c r="CJ4" s="27" t="s">
        <v>94</v>
      </c>
      <c r="CK4" s="27" t="s">
        <v>92</v>
      </c>
      <c r="CL4" s="27" t="s">
        <v>93</v>
      </c>
      <c r="CM4" s="27" t="s">
        <v>94</v>
      </c>
      <c r="CN4" s="27" t="s">
        <v>92</v>
      </c>
      <c r="CO4" s="27" t="s">
        <v>93</v>
      </c>
      <c r="CP4" s="27" t="s">
        <v>94</v>
      </c>
      <c r="CQ4" s="27" t="s">
        <v>92</v>
      </c>
      <c r="CR4" s="27" t="s">
        <v>93</v>
      </c>
      <c r="CS4" s="27" t="s">
        <v>94</v>
      </c>
      <c r="CT4" s="27" t="s">
        <v>92</v>
      </c>
      <c r="CU4" s="27" t="s">
        <v>93</v>
      </c>
      <c r="CV4" s="27" t="s">
        <v>94</v>
      </c>
      <c r="CW4" s="27" t="s">
        <v>92</v>
      </c>
      <c r="CX4" s="27" t="s">
        <v>93</v>
      </c>
      <c r="CY4" s="27" t="s">
        <v>94</v>
      </c>
      <c r="CZ4" s="27" t="s">
        <v>92</v>
      </c>
      <c r="DA4" s="27" t="s">
        <v>93</v>
      </c>
      <c r="DB4" s="27" t="s">
        <v>94</v>
      </c>
      <c r="DC4" s="27" t="s">
        <v>92</v>
      </c>
      <c r="DD4" s="27" t="s">
        <v>93</v>
      </c>
      <c r="DE4" s="27" t="s">
        <v>94</v>
      </c>
      <c r="DF4" s="27" t="s">
        <v>92</v>
      </c>
      <c r="DG4" s="27" t="s">
        <v>93</v>
      </c>
      <c r="DH4" s="27" t="s">
        <v>94</v>
      </c>
      <c r="DI4" s="27" t="s">
        <v>92</v>
      </c>
      <c r="DJ4" s="27" t="s">
        <v>93</v>
      </c>
      <c r="DK4" s="27" t="s">
        <v>94</v>
      </c>
      <c r="DL4" s="27" t="s">
        <v>92</v>
      </c>
      <c r="DM4" s="27" t="s">
        <v>93</v>
      </c>
      <c r="DN4" s="27" t="s">
        <v>94</v>
      </c>
      <c r="DO4" s="27" t="s">
        <v>92</v>
      </c>
      <c r="DP4" s="27" t="s">
        <v>93</v>
      </c>
      <c r="DQ4" s="27" t="s">
        <v>94</v>
      </c>
      <c r="DR4" s="27" t="s">
        <v>92</v>
      </c>
      <c r="DS4" s="27" t="s">
        <v>93</v>
      </c>
      <c r="DT4" s="27" t="s">
        <v>94</v>
      </c>
    </row>
    <row r="5" spans="1:124" x14ac:dyDescent="0.35">
      <c r="A5" s="110" t="s">
        <v>95</v>
      </c>
      <c r="B5" s="110"/>
      <c r="C5" s="110"/>
      <c r="D5" s="29" t="s">
        <v>96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08"/>
      <c r="BK5" s="108"/>
      <c r="BL5" s="108"/>
      <c r="BM5" s="108"/>
      <c r="BN5" s="108"/>
      <c r="BO5" s="108"/>
      <c r="BP5" s="108"/>
      <c r="BQ5" s="108"/>
      <c r="BR5" s="108"/>
      <c r="BS5" s="108"/>
      <c r="BT5" s="108"/>
      <c r="BU5" s="108"/>
      <c r="BV5" s="108"/>
      <c r="BW5" s="108"/>
      <c r="BX5" s="108"/>
      <c r="BY5" s="108"/>
      <c r="BZ5" s="108"/>
      <c r="CA5" s="108"/>
      <c r="CB5" s="108"/>
      <c r="CC5" s="108"/>
      <c r="CD5" s="108"/>
      <c r="CE5" s="108"/>
      <c r="CF5" s="108"/>
      <c r="CG5" s="108"/>
      <c r="CH5" s="108"/>
      <c r="CI5" s="108"/>
      <c r="CJ5" s="108"/>
      <c r="CK5" s="108"/>
      <c r="CL5" s="108"/>
      <c r="CM5" s="108"/>
      <c r="CN5" s="108"/>
      <c r="CO5" s="108"/>
      <c r="CP5" s="108"/>
      <c r="CQ5" s="108"/>
      <c r="CR5" s="108"/>
      <c r="CS5" s="108"/>
      <c r="CT5" s="108"/>
      <c r="CU5" s="108"/>
      <c r="CV5" s="108"/>
      <c r="CW5" s="108"/>
      <c r="CX5" s="108"/>
      <c r="CY5" s="108"/>
      <c r="CZ5" s="108"/>
      <c r="DA5" s="108"/>
      <c r="DB5" s="108"/>
      <c r="DC5" s="108"/>
      <c r="DD5" s="108"/>
      <c r="DE5" s="108"/>
      <c r="DF5" s="108"/>
      <c r="DG5" s="108"/>
      <c r="DH5" s="108"/>
      <c r="DI5" s="108"/>
      <c r="DJ5" s="108"/>
      <c r="DK5" s="108"/>
      <c r="DL5" s="108"/>
      <c r="DM5" s="108"/>
      <c r="DN5" s="108"/>
      <c r="DO5" s="108"/>
      <c r="DP5" s="108"/>
      <c r="DQ5" s="108"/>
      <c r="DR5" s="108"/>
      <c r="DS5" s="108"/>
      <c r="DT5" s="108"/>
    </row>
    <row r="6" spans="1:124" hidden="1" outlineLevel="1" x14ac:dyDescent="0.35">
      <c r="A6" s="109" t="s">
        <v>97</v>
      </c>
      <c r="B6" s="23" t="s">
        <v>98</v>
      </c>
      <c r="C6" s="23" t="s">
        <v>30</v>
      </c>
      <c r="D6" s="26">
        <f>SUM(H6:Y6)</f>
        <v>36</v>
      </c>
      <c r="H6">
        <v>0</v>
      </c>
      <c r="I6">
        <v>6</v>
      </c>
      <c r="J6">
        <v>0</v>
      </c>
      <c r="K6">
        <v>0</v>
      </c>
      <c r="L6">
        <v>6</v>
      </c>
      <c r="M6">
        <v>0</v>
      </c>
      <c r="N6">
        <v>0</v>
      </c>
      <c r="O6">
        <v>6</v>
      </c>
      <c r="P6">
        <v>0</v>
      </c>
      <c r="Q6">
        <v>0</v>
      </c>
      <c r="R6">
        <v>6</v>
      </c>
      <c r="S6">
        <v>0</v>
      </c>
      <c r="T6">
        <v>0</v>
      </c>
      <c r="U6">
        <v>6</v>
      </c>
      <c r="V6">
        <v>0</v>
      </c>
      <c r="W6">
        <v>0</v>
      </c>
      <c r="X6">
        <v>6</v>
      </c>
      <c r="Y6">
        <v>0</v>
      </c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</row>
    <row r="7" spans="1:124" outlineLevel="1" x14ac:dyDescent="0.35">
      <c r="A7" s="109"/>
      <c r="B7" s="23" t="s">
        <v>98</v>
      </c>
      <c r="C7" s="23" t="s">
        <v>99</v>
      </c>
      <c r="D7" s="26">
        <f>SUM(H7:H7:AR7)</f>
        <v>117</v>
      </c>
      <c r="H7">
        <v>0</v>
      </c>
      <c r="I7">
        <v>10</v>
      </c>
      <c r="J7">
        <v>0</v>
      </c>
      <c r="K7">
        <v>0</v>
      </c>
      <c r="L7">
        <v>10</v>
      </c>
      <c r="M7">
        <v>0</v>
      </c>
      <c r="N7">
        <v>0</v>
      </c>
      <c r="O7">
        <v>10</v>
      </c>
      <c r="P7">
        <v>0</v>
      </c>
      <c r="Q7">
        <v>0</v>
      </c>
      <c r="R7">
        <v>10</v>
      </c>
      <c r="S7">
        <v>0</v>
      </c>
      <c r="T7">
        <v>0</v>
      </c>
      <c r="U7">
        <v>10</v>
      </c>
      <c r="V7">
        <v>0</v>
      </c>
      <c r="W7">
        <v>0</v>
      </c>
      <c r="X7">
        <v>10</v>
      </c>
      <c r="Y7">
        <v>0</v>
      </c>
      <c r="Z7">
        <v>0</v>
      </c>
      <c r="AA7">
        <v>10</v>
      </c>
      <c r="AB7">
        <v>0</v>
      </c>
      <c r="AC7">
        <v>0</v>
      </c>
      <c r="AD7">
        <v>10</v>
      </c>
      <c r="AE7">
        <v>0</v>
      </c>
      <c r="AF7">
        <v>0</v>
      </c>
      <c r="AG7">
        <v>10</v>
      </c>
      <c r="AH7">
        <v>0</v>
      </c>
      <c r="AI7">
        <v>0</v>
      </c>
      <c r="AJ7">
        <v>10</v>
      </c>
      <c r="AK7">
        <v>0</v>
      </c>
      <c r="AL7">
        <v>0</v>
      </c>
      <c r="AM7">
        <v>10</v>
      </c>
      <c r="AN7">
        <v>0</v>
      </c>
      <c r="AO7">
        <v>0</v>
      </c>
      <c r="AP7">
        <v>0</v>
      </c>
      <c r="AQ7">
        <v>7</v>
      </c>
      <c r="AR7">
        <v>0</v>
      </c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</row>
    <row r="8" spans="1:124" outlineLevel="1" x14ac:dyDescent="0.35">
      <c r="A8" s="109"/>
      <c r="B8" s="23" t="s">
        <v>233</v>
      </c>
      <c r="C8" s="23"/>
      <c r="D8" s="26">
        <f>SUM(E8:AV8)</f>
        <v>48</v>
      </c>
      <c r="I8">
        <v>4</v>
      </c>
      <c r="L8">
        <v>4</v>
      </c>
      <c r="O8">
        <v>4</v>
      </c>
      <c r="R8">
        <v>4</v>
      </c>
      <c r="U8">
        <v>4</v>
      </c>
      <c r="X8">
        <v>4</v>
      </c>
      <c r="AA8">
        <v>4</v>
      </c>
      <c r="AD8">
        <v>4</v>
      </c>
      <c r="AG8">
        <v>4</v>
      </c>
      <c r="AJ8">
        <v>4</v>
      </c>
      <c r="AM8">
        <v>4</v>
      </c>
      <c r="AQ8">
        <v>4</v>
      </c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</row>
    <row r="9" spans="1:124" outlineLevel="1" x14ac:dyDescent="0.35">
      <c r="A9" s="109"/>
      <c r="B9" s="23" t="s">
        <v>100</v>
      </c>
      <c r="C9" s="23" t="s">
        <v>232</v>
      </c>
      <c r="D9" s="26">
        <f t="shared" ref="D9" si="0">SUM(N9:CX9)</f>
        <v>50</v>
      </c>
      <c r="H9">
        <v>0</v>
      </c>
      <c r="I9">
        <v>2</v>
      </c>
      <c r="J9">
        <v>0</v>
      </c>
      <c r="K9">
        <v>0</v>
      </c>
      <c r="L9">
        <v>2</v>
      </c>
      <c r="M9">
        <v>0</v>
      </c>
      <c r="N9">
        <v>0</v>
      </c>
      <c r="O9">
        <v>2</v>
      </c>
      <c r="P9">
        <v>0</v>
      </c>
      <c r="Q9">
        <v>0</v>
      </c>
      <c r="R9">
        <v>2</v>
      </c>
      <c r="S9">
        <v>0</v>
      </c>
      <c r="T9">
        <v>0</v>
      </c>
      <c r="U9">
        <v>2</v>
      </c>
      <c r="V9">
        <v>0</v>
      </c>
      <c r="W9">
        <v>0</v>
      </c>
      <c r="X9">
        <v>2</v>
      </c>
      <c r="Y9">
        <v>0</v>
      </c>
      <c r="Z9">
        <v>0</v>
      </c>
      <c r="AA9">
        <v>2</v>
      </c>
      <c r="AB9">
        <v>0</v>
      </c>
      <c r="AC9">
        <v>0</v>
      </c>
      <c r="AD9">
        <v>2</v>
      </c>
      <c r="AE9">
        <v>0</v>
      </c>
      <c r="AF9">
        <v>0</v>
      </c>
      <c r="AG9">
        <v>2</v>
      </c>
      <c r="AH9">
        <v>0</v>
      </c>
      <c r="AI9">
        <v>0</v>
      </c>
      <c r="AJ9">
        <v>2</v>
      </c>
      <c r="AK9">
        <v>0</v>
      </c>
      <c r="AL9">
        <v>0</v>
      </c>
      <c r="AM9">
        <v>2</v>
      </c>
      <c r="AN9">
        <v>0</v>
      </c>
      <c r="AO9">
        <v>0</v>
      </c>
      <c r="AP9">
        <v>2</v>
      </c>
      <c r="AQ9">
        <v>0</v>
      </c>
      <c r="AR9">
        <v>0</v>
      </c>
      <c r="AS9">
        <v>2</v>
      </c>
      <c r="AT9">
        <v>0</v>
      </c>
      <c r="AU9">
        <v>0</v>
      </c>
      <c r="AV9">
        <v>2</v>
      </c>
      <c r="AW9">
        <v>0</v>
      </c>
      <c r="AX9">
        <v>0</v>
      </c>
      <c r="AY9">
        <v>2</v>
      </c>
      <c r="AZ9">
        <v>0</v>
      </c>
      <c r="BA9">
        <v>0</v>
      </c>
      <c r="BB9">
        <v>2</v>
      </c>
      <c r="BC9">
        <v>0</v>
      </c>
      <c r="BD9">
        <v>0</v>
      </c>
      <c r="BE9">
        <v>2</v>
      </c>
      <c r="BF9">
        <v>0</v>
      </c>
      <c r="BG9">
        <v>0</v>
      </c>
      <c r="BH9">
        <v>2</v>
      </c>
      <c r="BI9">
        <v>0</v>
      </c>
      <c r="BJ9">
        <v>0</v>
      </c>
      <c r="BK9">
        <v>2</v>
      </c>
      <c r="BL9">
        <v>0</v>
      </c>
      <c r="BM9">
        <v>0</v>
      </c>
      <c r="BN9">
        <v>2</v>
      </c>
      <c r="BO9">
        <v>0</v>
      </c>
      <c r="BP9">
        <v>0</v>
      </c>
      <c r="BQ9">
        <v>2</v>
      </c>
      <c r="BR9">
        <v>0</v>
      </c>
      <c r="BS9">
        <v>0</v>
      </c>
      <c r="BT9">
        <v>2</v>
      </c>
      <c r="BU9">
        <v>0</v>
      </c>
      <c r="BV9">
        <v>0</v>
      </c>
      <c r="BW9">
        <v>2</v>
      </c>
      <c r="BX9">
        <v>0</v>
      </c>
      <c r="BY9">
        <v>0</v>
      </c>
      <c r="BZ9">
        <v>2</v>
      </c>
      <c r="CA9">
        <v>0</v>
      </c>
      <c r="CB9">
        <v>0</v>
      </c>
      <c r="CC9">
        <v>2</v>
      </c>
      <c r="CD9">
        <v>0</v>
      </c>
      <c r="CE9">
        <v>0</v>
      </c>
      <c r="CF9">
        <v>2</v>
      </c>
      <c r="CG9">
        <v>0</v>
      </c>
      <c r="CH9">
        <v>0</v>
      </c>
      <c r="CI9">
        <v>2</v>
      </c>
      <c r="CJ9">
        <v>0</v>
      </c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</row>
    <row r="10" spans="1:124" outlineLevel="1" x14ac:dyDescent="0.35">
      <c r="A10" s="80"/>
      <c r="B10" s="23" t="s">
        <v>234</v>
      </c>
      <c r="C10" s="23"/>
      <c r="D10" s="26">
        <f>SUM(E10:CK10)</f>
        <v>70</v>
      </c>
      <c r="I10">
        <v>2</v>
      </c>
      <c r="L10">
        <v>2</v>
      </c>
      <c r="O10">
        <v>2</v>
      </c>
      <c r="R10">
        <v>2</v>
      </c>
      <c r="U10">
        <v>2</v>
      </c>
      <c r="X10">
        <v>2</v>
      </c>
      <c r="AA10">
        <v>2</v>
      </c>
      <c r="AD10">
        <v>2</v>
      </c>
      <c r="AG10">
        <v>2</v>
      </c>
      <c r="AJ10">
        <v>2</v>
      </c>
      <c r="AM10">
        <v>2</v>
      </c>
      <c r="AP10">
        <v>2</v>
      </c>
      <c r="AS10">
        <v>2</v>
      </c>
      <c r="AV10">
        <v>4</v>
      </c>
      <c r="AY10">
        <v>4</v>
      </c>
      <c r="BB10">
        <v>4</v>
      </c>
      <c r="BE10">
        <v>3</v>
      </c>
      <c r="BH10">
        <v>3</v>
      </c>
      <c r="BK10">
        <v>3</v>
      </c>
      <c r="BN10">
        <v>3</v>
      </c>
      <c r="BQ10">
        <v>3</v>
      </c>
      <c r="BT10">
        <v>3</v>
      </c>
      <c r="BW10">
        <v>3</v>
      </c>
      <c r="BZ10">
        <v>3</v>
      </c>
      <c r="CC10">
        <v>3</v>
      </c>
      <c r="CF10">
        <v>3</v>
      </c>
      <c r="CI10">
        <v>2</v>
      </c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</row>
    <row r="11" spans="1:124" x14ac:dyDescent="0.35">
      <c r="A11" s="10"/>
      <c r="B11" s="113" t="s">
        <v>101</v>
      </c>
      <c r="C11" s="113"/>
      <c r="D11" s="10"/>
      <c r="AX11" s="7"/>
    </row>
    <row r="12" spans="1:124" hidden="1" outlineLevel="1" x14ac:dyDescent="0.35">
      <c r="A12" s="111" t="s">
        <v>102</v>
      </c>
      <c r="B12" s="120" t="s">
        <v>103</v>
      </c>
      <c r="C12" s="120"/>
    </row>
    <row r="13" spans="1:124" hidden="1" outlineLevel="1" x14ac:dyDescent="0.35">
      <c r="A13" s="111"/>
      <c r="B13" s="23" t="s">
        <v>104</v>
      </c>
      <c r="C13" s="23" t="s">
        <v>105</v>
      </c>
      <c r="E13" s="11"/>
      <c r="F13" s="11"/>
      <c r="G13" s="11"/>
      <c r="H13" s="11"/>
      <c r="I13" s="11"/>
      <c r="J13" s="11"/>
      <c r="K13" s="11"/>
      <c r="L13" s="11"/>
      <c r="M13" s="11"/>
    </row>
    <row r="14" spans="1:124" hidden="1" outlineLevel="1" x14ac:dyDescent="0.35">
      <c r="A14" s="111"/>
      <c r="B14" s="23"/>
      <c r="C14" s="23" t="s">
        <v>106</v>
      </c>
      <c r="E14" s="13"/>
      <c r="F14" s="13"/>
      <c r="G14" s="13"/>
      <c r="H14" s="13"/>
      <c r="I14" s="13"/>
      <c r="J14" s="13"/>
      <c r="K14" s="13"/>
      <c r="L14" s="13"/>
      <c r="M14" s="13"/>
    </row>
    <row r="15" spans="1:124" hidden="1" outlineLevel="1" x14ac:dyDescent="0.35">
      <c r="A15" s="111"/>
      <c r="B15" s="23"/>
      <c r="C15" s="23" t="s">
        <v>107</v>
      </c>
      <c r="K15" s="12"/>
      <c r="L15" s="12"/>
      <c r="M15" s="12"/>
      <c r="N15" s="12"/>
      <c r="O15" s="12"/>
      <c r="P15" s="12"/>
    </row>
    <row r="16" spans="1:124" hidden="1" outlineLevel="1" x14ac:dyDescent="0.35">
      <c r="A16" s="111"/>
      <c r="B16" s="23"/>
      <c r="C16" s="25" t="s">
        <v>108</v>
      </c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</row>
    <row r="17" spans="1:44" hidden="1" outlineLevel="1" x14ac:dyDescent="0.35">
      <c r="A17" s="111"/>
      <c r="B17" s="23" t="s">
        <v>109</v>
      </c>
      <c r="C17" s="23" t="s">
        <v>110</v>
      </c>
      <c r="E17" s="11"/>
      <c r="F17" s="11"/>
      <c r="G17" s="11"/>
      <c r="H17" s="11"/>
      <c r="I17" s="11"/>
      <c r="J17" s="11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</row>
    <row r="18" spans="1:44" hidden="1" outlineLevel="1" x14ac:dyDescent="0.35">
      <c r="A18" s="111"/>
      <c r="B18" s="23"/>
      <c r="C18" s="25" t="s">
        <v>108</v>
      </c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</row>
    <row r="19" spans="1:44" hidden="1" outlineLevel="1" x14ac:dyDescent="0.35">
      <c r="A19" s="111"/>
      <c r="B19" s="120" t="s">
        <v>111</v>
      </c>
      <c r="C19" s="120"/>
    </row>
    <row r="20" spans="1:44" hidden="1" outlineLevel="1" x14ac:dyDescent="0.35">
      <c r="A20" s="111"/>
      <c r="B20" s="23" t="s">
        <v>104</v>
      </c>
      <c r="C20" s="23" t="s">
        <v>105</v>
      </c>
      <c r="E20" s="112"/>
      <c r="F20" s="112"/>
      <c r="G20" s="112"/>
      <c r="H20" s="10"/>
      <c r="I20" s="10"/>
      <c r="J20" s="10"/>
      <c r="K20" s="10"/>
      <c r="L20" s="10"/>
      <c r="M20" s="10"/>
    </row>
    <row r="21" spans="1:44" hidden="1" outlineLevel="1" x14ac:dyDescent="0.35">
      <c r="A21" s="111"/>
      <c r="B21" s="23"/>
      <c r="C21" s="25" t="s">
        <v>112</v>
      </c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</row>
    <row r="22" spans="1:44" hidden="1" outlineLevel="1" x14ac:dyDescent="0.35">
      <c r="A22" s="111"/>
      <c r="B22" s="23" t="s">
        <v>104</v>
      </c>
      <c r="C22" s="25" t="s">
        <v>112</v>
      </c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</row>
    <row r="23" spans="1:44" hidden="1" outlineLevel="1" x14ac:dyDescent="0.35">
      <c r="A23" s="111"/>
      <c r="B23" s="120" t="s">
        <v>113</v>
      </c>
      <c r="C23" s="120"/>
    </row>
    <row r="24" spans="1:44" hidden="1" outlineLevel="1" x14ac:dyDescent="0.35">
      <c r="A24" s="111"/>
      <c r="B24" s="23" t="s">
        <v>104</v>
      </c>
      <c r="C24" s="23" t="s">
        <v>105</v>
      </c>
      <c r="E24" s="112"/>
      <c r="F24" s="112"/>
      <c r="G24" s="112"/>
      <c r="H24" s="10"/>
      <c r="I24" s="10"/>
      <c r="J24" s="10"/>
      <c r="K24" s="10"/>
      <c r="L24" s="10"/>
      <c r="M24" s="10"/>
    </row>
    <row r="25" spans="1:44" hidden="1" outlineLevel="1" x14ac:dyDescent="0.35">
      <c r="A25" s="111"/>
      <c r="B25" s="23"/>
      <c r="C25" s="25" t="s">
        <v>112</v>
      </c>
    </row>
    <row r="26" spans="1:44" hidden="1" outlineLevel="1" x14ac:dyDescent="0.35">
      <c r="A26" s="111"/>
      <c r="B26" s="23" t="s">
        <v>109</v>
      </c>
      <c r="C26" s="25" t="s">
        <v>112</v>
      </c>
    </row>
    <row r="27" spans="1:44" hidden="1" outlineLevel="1" x14ac:dyDescent="0.35">
      <c r="A27" s="111"/>
      <c r="B27" s="23"/>
      <c r="C27" s="23"/>
    </row>
    <row r="28" spans="1:44" collapsed="1" x14ac:dyDescent="0.35">
      <c r="A28" s="117" t="s">
        <v>114</v>
      </c>
      <c r="B28" s="117"/>
      <c r="C28" s="117"/>
      <c r="D28" s="117"/>
    </row>
    <row r="29" spans="1:44" outlineLevel="1" x14ac:dyDescent="0.35">
      <c r="A29" s="118" t="s">
        <v>97</v>
      </c>
      <c r="B29" s="28" t="s">
        <v>115</v>
      </c>
      <c r="C29" s="28" t="s">
        <v>30</v>
      </c>
      <c r="D29" s="28"/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44" outlineLevel="1" x14ac:dyDescent="0.35">
      <c r="A30" s="118"/>
      <c r="B30" s="28" t="s">
        <v>246</v>
      </c>
      <c r="C30" s="28" t="s">
        <v>30</v>
      </c>
      <c r="D30" s="28"/>
    </row>
    <row r="31" spans="1:44" outlineLevel="1" x14ac:dyDescent="0.35">
      <c r="A31" s="118"/>
      <c r="B31" s="28" t="s">
        <v>115</v>
      </c>
      <c r="C31" s="28" t="s">
        <v>99</v>
      </c>
      <c r="D31" s="28"/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</row>
    <row r="32" spans="1:44" outlineLevel="1" x14ac:dyDescent="0.35">
      <c r="A32" s="118"/>
      <c r="B32" s="28" t="s">
        <v>247</v>
      </c>
      <c r="C32" s="28" t="s">
        <v>50</v>
      </c>
      <c r="D32" s="28"/>
    </row>
    <row r="33" spans="1:26" outlineLevel="1" x14ac:dyDescent="0.35">
      <c r="A33" s="118"/>
      <c r="B33" s="28" t="s">
        <v>115</v>
      </c>
      <c r="C33" s="28" t="s">
        <v>116</v>
      </c>
      <c r="D33" s="28"/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</row>
    <row r="34" spans="1:26" outlineLevel="1" x14ac:dyDescent="0.35">
      <c r="A34" s="118"/>
      <c r="B34" s="28" t="s">
        <v>247</v>
      </c>
      <c r="C34" s="28" t="s">
        <v>116</v>
      </c>
      <c r="D34" s="28"/>
    </row>
    <row r="35" spans="1:26" x14ac:dyDescent="0.35">
      <c r="A35" s="107" t="s">
        <v>101</v>
      </c>
      <c r="B35" s="107"/>
      <c r="C35" s="107"/>
      <c r="D35" s="107"/>
    </row>
    <row r="36" spans="1:26" ht="15.75" customHeight="1" outlineLevel="1" x14ac:dyDescent="0.35">
      <c r="A36" s="106" t="s">
        <v>102</v>
      </c>
      <c r="B36" s="108" t="s">
        <v>117</v>
      </c>
      <c r="C36" s="108"/>
      <c r="D36" s="108"/>
    </row>
    <row r="37" spans="1:26" outlineLevel="1" x14ac:dyDescent="0.35">
      <c r="A37" s="106"/>
      <c r="B37" s="23" t="s">
        <v>118</v>
      </c>
      <c r="C37" s="23" t="s">
        <v>105</v>
      </c>
      <c r="D37" s="23"/>
    </row>
    <row r="38" spans="1:26" outlineLevel="1" x14ac:dyDescent="0.35">
      <c r="A38" s="106"/>
      <c r="B38" s="23"/>
      <c r="C38" s="23" t="s">
        <v>106</v>
      </c>
      <c r="D38" s="23"/>
    </row>
    <row r="39" spans="1:26" outlineLevel="1" x14ac:dyDescent="0.35">
      <c r="A39" s="106"/>
      <c r="B39" s="23"/>
      <c r="C39" s="23" t="s">
        <v>107</v>
      </c>
      <c r="D39" s="23"/>
    </row>
    <row r="40" spans="1:26" outlineLevel="1" x14ac:dyDescent="0.35">
      <c r="A40" s="106"/>
      <c r="B40" s="23"/>
      <c r="C40" s="23" t="s">
        <v>108</v>
      </c>
      <c r="D40" s="23"/>
    </row>
    <row r="41" spans="1:26" outlineLevel="1" x14ac:dyDescent="0.35">
      <c r="A41" s="106"/>
      <c r="B41" s="23" t="s">
        <v>119</v>
      </c>
      <c r="C41" s="23" t="s">
        <v>110</v>
      </c>
      <c r="D41" s="23"/>
    </row>
    <row r="42" spans="1:26" outlineLevel="1" x14ac:dyDescent="0.35">
      <c r="A42" s="106"/>
      <c r="B42" s="23"/>
      <c r="C42" s="23" t="s">
        <v>108</v>
      </c>
      <c r="D42" s="23"/>
    </row>
    <row r="43" spans="1:26" outlineLevel="1" x14ac:dyDescent="0.35">
      <c r="A43" s="106"/>
      <c r="B43" s="105" t="s">
        <v>117</v>
      </c>
      <c r="C43" s="105"/>
      <c r="D43" s="105"/>
    </row>
    <row r="44" spans="1:26" outlineLevel="1" x14ac:dyDescent="0.35">
      <c r="A44" s="106"/>
      <c r="B44" s="23" t="s">
        <v>118</v>
      </c>
      <c r="C44" s="23" t="s">
        <v>105</v>
      </c>
      <c r="D44" s="23"/>
    </row>
    <row r="45" spans="1:26" outlineLevel="1" x14ac:dyDescent="0.35">
      <c r="A45" s="106"/>
      <c r="B45" s="23"/>
      <c r="C45" s="23" t="s">
        <v>112</v>
      </c>
      <c r="D45" s="23"/>
    </row>
    <row r="46" spans="1:26" outlineLevel="1" x14ac:dyDescent="0.35">
      <c r="A46" s="106"/>
      <c r="B46" s="23" t="s">
        <v>118</v>
      </c>
      <c r="C46" s="23" t="s">
        <v>112</v>
      </c>
      <c r="D46" s="23"/>
    </row>
    <row r="47" spans="1:26" outlineLevel="1" x14ac:dyDescent="0.35">
      <c r="A47" s="106"/>
      <c r="B47" s="105" t="s">
        <v>120</v>
      </c>
      <c r="C47" s="105"/>
      <c r="D47" s="105"/>
    </row>
    <row r="48" spans="1:26" outlineLevel="1" x14ac:dyDescent="0.35">
      <c r="A48" s="106"/>
      <c r="B48" s="23" t="s">
        <v>118</v>
      </c>
      <c r="C48" s="23" t="s">
        <v>105</v>
      </c>
      <c r="D48" s="23"/>
    </row>
    <row r="49" spans="1:4" outlineLevel="1" x14ac:dyDescent="0.35">
      <c r="A49" s="106"/>
      <c r="B49" s="23"/>
      <c r="C49" s="23" t="s">
        <v>112</v>
      </c>
      <c r="D49" s="23"/>
    </row>
    <row r="50" spans="1:4" outlineLevel="1" x14ac:dyDescent="0.35">
      <c r="A50" s="106"/>
      <c r="B50" s="23" t="s">
        <v>118</v>
      </c>
      <c r="C50" s="23" t="s">
        <v>112</v>
      </c>
      <c r="D50" s="23"/>
    </row>
  </sheetData>
  <mergeCells count="69">
    <mergeCell ref="E3:G3"/>
    <mergeCell ref="H3:J3"/>
    <mergeCell ref="K3:M3"/>
    <mergeCell ref="E2:S2"/>
    <mergeCell ref="N3:P3"/>
    <mergeCell ref="Q3:S3"/>
    <mergeCell ref="T3:V3"/>
    <mergeCell ref="W3:Y3"/>
    <mergeCell ref="Z3:AB3"/>
    <mergeCell ref="AC3:AE3"/>
    <mergeCell ref="AF3:AH3"/>
    <mergeCell ref="E1:AW1"/>
    <mergeCell ref="AN5:DT5"/>
    <mergeCell ref="A28:D28"/>
    <mergeCell ref="A29:A34"/>
    <mergeCell ref="A1:D4"/>
    <mergeCell ref="B12:C12"/>
    <mergeCell ref="B19:C19"/>
    <mergeCell ref="E20:G20"/>
    <mergeCell ref="B23:C23"/>
    <mergeCell ref="AI2:AW2"/>
    <mergeCell ref="AI3:AK3"/>
    <mergeCell ref="AL3:AN3"/>
    <mergeCell ref="AO3:AQ3"/>
    <mergeCell ref="AR3:AT3"/>
    <mergeCell ref="AU3:AW3"/>
    <mergeCell ref="T2:AH2"/>
    <mergeCell ref="CE3:CG3"/>
    <mergeCell ref="AX1:CP1"/>
    <mergeCell ref="AX2:BL2"/>
    <mergeCell ref="BM2:CA2"/>
    <mergeCell ref="CB2:CP2"/>
    <mergeCell ref="AX3:AZ3"/>
    <mergeCell ref="BA3:BC3"/>
    <mergeCell ref="BD3:BF3"/>
    <mergeCell ref="BG3:BI3"/>
    <mergeCell ref="BJ3:BL3"/>
    <mergeCell ref="BM3:BO3"/>
    <mergeCell ref="BP3:BR3"/>
    <mergeCell ref="BS3:BU3"/>
    <mergeCell ref="BV3:BX3"/>
    <mergeCell ref="BY3:CA3"/>
    <mergeCell ref="CB3:CD3"/>
    <mergeCell ref="CQ1:DT1"/>
    <mergeCell ref="CH3:CJ3"/>
    <mergeCell ref="CK3:CM3"/>
    <mergeCell ref="CN3:CP3"/>
    <mergeCell ref="CQ2:DE2"/>
    <mergeCell ref="DF2:DT2"/>
    <mergeCell ref="CQ3:CS3"/>
    <mergeCell ref="CT3:CV3"/>
    <mergeCell ref="CW3:CY3"/>
    <mergeCell ref="CZ3:DB3"/>
    <mergeCell ref="DC3:DE3"/>
    <mergeCell ref="DF3:DH3"/>
    <mergeCell ref="DI3:DK3"/>
    <mergeCell ref="DL3:DN3"/>
    <mergeCell ref="DO3:DQ3"/>
    <mergeCell ref="DR3:DT3"/>
    <mergeCell ref="A6:A9"/>
    <mergeCell ref="A5:C5"/>
    <mergeCell ref="A12:A27"/>
    <mergeCell ref="E24:G24"/>
    <mergeCell ref="B11:C11"/>
    <mergeCell ref="B43:D43"/>
    <mergeCell ref="B47:D47"/>
    <mergeCell ref="A36:A50"/>
    <mergeCell ref="A35:D35"/>
    <mergeCell ref="B36:D36"/>
  </mergeCells>
  <phoneticPr fontId="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0198-573F-4A81-8C6A-CCBC5F4ABE5D}">
  <sheetPr codeName="Sheet3"/>
  <dimension ref="A1:M1"/>
  <sheetViews>
    <sheetView workbookViewId="0">
      <selection sqref="A1:XFD1"/>
    </sheetView>
  </sheetViews>
  <sheetFormatPr defaultRowHeight="14.5" x14ac:dyDescent="0.35"/>
  <sheetData>
    <row r="1" spans="1:13" x14ac:dyDescent="0.35">
      <c r="A1" t="s">
        <v>121</v>
      </c>
      <c r="B1" t="s">
        <v>122</v>
      </c>
      <c r="C1" s="7">
        <v>12</v>
      </c>
      <c r="D1" t="s">
        <v>44</v>
      </c>
      <c r="G1" s="7">
        <v>10</v>
      </c>
      <c r="H1" s="7"/>
      <c r="I1" s="7"/>
      <c r="J1" t="s">
        <v>45</v>
      </c>
      <c r="M1" s="7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76EB-6073-4757-9E86-402D7007765A}">
  <sheetPr codeName="Sheet2"/>
  <dimension ref="A1:C3"/>
  <sheetViews>
    <sheetView workbookViewId="0">
      <selection activeCell="J5" sqref="J5"/>
    </sheetView>
  </sheetViews>
  <sheetFormatPr defaultRowHeight="14.5" x14ac:dyDescent="0.35"/>
  <sheetData>
    <row r="1" spans="1:3" x14ac:dyDescent="0.35">
      <c r="A1" s="7">
        <v>60</v>
      </c>
      <c r="B1" s="7">
        <v>8</v>
      </c>
      <c r="C1" t="s">
        <v>45</v>
      </c>
    </row>
    <row r="2" spans="1:3" x14ac:dyDescent="0.35">
      <c r="A2" s="7">
        <v>40</v>
      </c>
      <c r="B2" s="9">
        <f>(8*60)/A2</f>
        <v>12</v>
      </c>
      <c r="C2" t="s">
        <v>44</v>
      </c>
    </row>
    <row r="3" spans="1:3" x14ac:dyDescent="0.35">
      <c r="A3" s="7">
        <v>30</v>
      </c>
      <c r="B3" s="7">
        <f>(8*60)/A3</f>
        <v>16</v>
      </c>
      <c r="C3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78B0D-21ED-49B3-B04F-C59A698B7B87}">
  <sheetPr codeName="Sheet7"/>
  <dimension ref="A1:Y11"/>
  <sheetViews>
    <sheetView topLeftCell="B1" zoomScale="85" zoomScaleNormal="85" workbookViewId="0">
      <selection activeCell="I11" activeCellId="3" sqref="M11 L11 J11 I11"/>
    </sheetView>
  </sheetViews>
  <sheetFormatPr defaultRowHeight="14.5" x14ac:dyDescent="0.35"/>
  <cols>
    <col min="1" max="1" width="53" bestFit="1" customWidth="1"/>
    <col min="2" max="2" width="10.7265625" customWidth="1"/>
    <col min="3" max="3" width="0" hidden="1" customWidth="1"/>
    <col min="4" max="4" width="17.7265625" customWidth="1"/>
    <col min="5" max="5" width="26.81640625" bestFit="1" customWidth="1"/>
    <col min="6" max="6" width="13.7265625" hidden="1" customWidth="1"/>
    <col min="7" max="8" width="12.26953125" hidden="1" customWidth="1"/>
    <col min="9" max="9" width="22.81640625" bestFit="1" customWidth="1"/>
    <col min="10" max="10" width="22.81640625" customWidth="1"/>
    <col min="11" max="14" width="19.453125" customWidth="1"/>
    <col min="15" max="15" width="26.81640625" customWidth="1"/>
    <col min="16" max="16" width="29.54296875" customWidth="1"/>
  </cols>
  <sheetData>
    <row r="1" spans="1:25" x14ac:dyDescent="0.35">
      <c r="A1" s="124" t="s">
        <v>123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25" ht="42" customHeight="1" x14ac:dyDescent="0.35">
      <c r="A2" s="20" t="s">
        <v>124</v>
      </c>
      <c r="B2" s="20" t="s">
        <v>13</v>
      </c>
      <c r="C2" s="20" t="s">
        <v>125</v>
      </c>
      <c r="D2" s="72" t="s">
        <v>126</v>
      </c>
      <c r="E2" s="72" t="s">
        <v>127</v>
      </c>
      <c r="F2" s="72" t="s">
        <v>128</v>
      </c>
      <c r="G2" s="72" t="s">
        <v>129</v>
      </c>
      <c r="H2" s="72"/>
      <c r="I2" s="72" t="s">
        <v>231</v>
      </c>
      <c r="J2" s="72" t="s">
        <v>248</v>
      </c>
      <c r="K2" s="72" t="s">
        <v>130</v>
      </c>
      <c r="L2" s="72" t="s">
        <v>231</v>
      </c>
      <c r="M2" s="72" t="s">
        <v>249</v>
      </c>
      <c r="N2" s="72" t="s">
        <v>131</v>
      </c>
      <c r="O2" s="72" t="s">
        <v>132</v>
      </c>
      <c r="P2" s="73" t="s">
        <v>133</v>
      </c>
      <c r="T2" s="1" t="s">
        <v>134</v>
      </c>
      <c r="U2" s="1" t="s">
        <v>135</v>
      </c>
      <c r="V2" s="1" t="s">
        <v>81</v>
      </c>
      <c r="W2" s="1" t="s">
        <v>82</v>
      </c>
      <c r="X2" s="1" t="s">
        <v>83</v>
      </c>
      <c r="Y2" s="2" t="s">
        <v>136</v>
      </c>
    </row>
    <row r="3" spans="1:25" x14ac:dyDescent="0.35">
      <c r="A3" s="39" t="s">
        <v>137</v>
      </c>
      <c r="B3" s="3" t="s">
        <v>44</v>
      </c>
      <c r="C3" s="71" t="s">
        <v>82</v>
      </c>
      <c r="D3" s="69"/>
      <c r="E3" s="75"/>
      <c r="F3" s="75"/>
      <c r="G3" s="75"/>
      <c r="H3" s="75"/>
      <c r="I3" s="75"/>
      <c r="J3" s="75"/>
      <c r="K3" s="75"/>
      <c r="L3" s="75"/>
      <c r="M3" s="75"/>
      <c r="N3" s="75"/>
      <c r="O3" s="76"/>
      <c r="P3" s="37"/>
    </row>
    <row r="4" spans="1:25" x14ac:dyDescent="0.35">
      <c r="A4" s="70" t="s">
        <v>138</v>
      </c>
      <c r="B4" s="3" t="s">
        <v>44</v>
      </c>
      <c r="C4" s="71"/>
      <c r="D4" s="69">
        <v>10</v>
      </c>
      <c r="E4" s="75">
        <v>6</v>
      </c>
      <c r="F4" s="75"/>
      <c r="G4" s="75"/>
      <c r="H4" s="75"/>
      <c r="I4" s="75">
        <v>8</v>
      </c>
      <c r="J4" s="75"/>
      <c r="K4" s="75">
        <v>14</v>
      </c>
      <c r="L4" s="75">
        <v>5</v>
      </c>
      <c r="M4" s="75"/>
      <c r="N4" s="83">
        <f>K4*60%</f>
        <v>8.4</v>
      </c>
      <c r="O4" s="76">
        <v>6</v>
      </c>
      <c r="P4" s="78">
        <v>0.42</v>
      </c>
    </row>
    <row r="5" spans="1:25" x14ac:dyDescent="0.35">
      <c r="A5" s="70" t="s">
        <v>139</v>
      </c>
      <c r="B5" s="3" t="s">
        <v>31</v>
      </c>
      <c r="C5" s="71"/>
      <c r="D5" s="69">
        <v>8</v>
      </c>
      <c r="E5" s="75">
        <v>2</v>
      </c>
      <c r="F5" s="75"/>
      <c r="G5" s="75"/>
      <c r="H5" s="75"/>
      <c r="I5" s="75">
        <v>8</v>
      </c>
      <c r="J5" s="75"/>
      <c r="K5" s="75">
        <v>11</v>
      </c>
      <c r="L5" s="75">
        <v>4</v>
      </c>
      <c r="M5" s="75"/>
      <c r="N5" s="83">
        <f>K5*60%</f>
        <v>6.6</v>
      </c>
      <c r="O5" s="76">
        <v>3</v>
      </c>
      <c r="P5" s="78">
        <v>0.27</v>
      </c>
    </row>
    <row r="6" spans="1:25" x14ac:dyDescent="0.35">
      <c r="A6" s="70" t="s">
        <v>140</v>
      </c>
      <c r="B6" s="3" t="s">
        <v>44</v>
      </c>
      <c r="C6" s="71"/>
      <c r="D6" s="69">
        <v>4</v>
      </c>
      <c r="E6" s="75">
        <v>4</v>
      </c>
      <c r="F6" s="75"/>
      <c r="G6" s="75"/>
      <c r="H6" s="75"/>
      <c r="I6" s="75">
        <v>4</v>
      </c>
      <c r="J6" s="75"/>
      <c r="K6" s="75">
        <v>8</v>
      </c>
      <c r="L6" s="75">
        <v>3</v>
      </c>
      <c r="M6" s="75"/>
      <c r="N6" s="83">
        <f>K6*60%</f>
        <v>4.8</v>
      </c>
      <c r="O6" s="76">
        <v>3</v>
      </c>
      <c r="P6" s="78">
        <v>0.37</v>
      </c>
    </row>
    <row r="7" spans="1:25" x14ac:dyDescent="0.35">
      <c r="A7" s="39" t="s">
        <v>141</v>
      </c>
      <c r="B7" s="3" t="s">
        <v>44</v>
      </c>
      <c r="C7" s="71"/>
      <c r="D7" s="69"/>
      <c r="E7" s="75"/>
      <c r="F7" s="75"/>
      <c r="G7" s="75"/>
      <c r="H7" s="75"/>
      <c r="I7" s="75"/>
      <c r="J7" s="75"/>
      <c r="K7" s="75"/>
      <c r="L7" s="75"/>
      <c r="M7" s="75"/>
      <c r="N7" s="75"/>
      <c r="O7" s="76"/>
      <c r="P7" s="76"/>
    </row>
    <row r="8" spans="1:25" x14ac:dyDescent="0.35">
      <c r="A8" s="70" t="s">
        <v>142</v>
      </c>
      <c r="B8" s="3" t="s">
        <v>44</v>
      </c>
      <c r="C8" s="71"/>
      <c r="D8" s="69">
        <v>41</v>
      </c>
      <c r="E8" s="75">
        <v>16</v>
      </c>
      <c r="F8" s="75"/>
      <c r="G8" s="75"/>
      <c r="H8" s="75"/>
      <c r="I8" s="75">
        <v>12</v>
      </c>
      <c r="J8" s="75"/>
      <c r="K8" s="75">
        <v>71</v>
      </c>
      <c r="L8" s="75">
        <v>40</v>
      </c>
      <c r="M8" s="75"/>
      <c r="N8" s="83">
        <v>50</v>
      </c>
      <c r="O8" s="76">
        <v>0</v>
      </c>
      <c r="P8" s="78">
        <v>0</v>
      </c>
    </row>
    <row r="9" spans="1:25" x14ac:dyDescent="0.35">
      <c r="A9" s="70" t="s">
        <v>143</v>
      </c>
      <c r="B9" s="3" t="s">
        <v>44</v>
      </c>
      <c r="C9" s="71"/>
      <c r="D9" s="69">
        <v>3</v>
      </c>
      <c r="E9" s="75">
        <v>1</v>
      </c>
      <c r="F9" s="75"/>
      <c r="G9" s="75"/>
      <c r="H9" s="75"/>
      <c r="I9" s="75">
        <v>8</v>
      </c>
      <c r="J9" s="75"/>
      <c r="K9" s="75">
        <v>6</v>
      </c>
      <c r="L9" s="75">
        <v>3</v>
      </c>
      <c r="M9" s="75"/>
      <c r="N9" s="83">
        <f>K9*60%</f>
        <v>3.5999999999999996</v>
      </c>
      <c r="O9" s="76">
        <v>3</v>
      </c>
      <c r="P9" s="78">
        <v>0.5</v>
      </c>
    </row>
    <row r="10" spans="1:25" x14ac:dyDescent="0.35">
      <c r="A10" s="70" t="s">
        <v>144</v>
      </c>
      <c r="B10" s="3" t="s">
        <v>44</v>
      </c>
      <c r="C10" s="71" t="s">
        <v>81</v>
      </c>
      <c r="D10" s="69">
        <v>7</v>
      </c>
      <c r="E10" s="75">
        <v>3</v>
      </c>
      <c r="F10" s="75"/>
      <c r="G10" s="75"/>
      <c r="H10" s="75"/>
      <c r="I10" s="75">
        <v>8</v>
      </c>
      <c r="J10" s="75"/>
      <c r="K10" s="75">
        <v>7</v>
      </c>
      <c r="L10" s="75">
        <v>3</v>
      </c>
      <c r="M10" s="75"/>
      <c r="N10" s="83">
        <f>K10*60%</f>
        <v>4.2</v>
      </c>
      <c r="O10" s="76">
        <v>0</v>
      </c>
      <c r="P10" s="78">
        <v>0</v>
      </c>
    </row>
    <row r="11" spans="1:25" ht="18.5" x14ac:dyDescent="0.35">
      <c r="A11" s="121" t="s">
        <v>42</v>
      </c>
      <c r="B11" s="122"/>
      <c r="C11" s="123"/>
      <c r="D11" s="77">
        <f>SUM(D3:D10)</f>
        <v>73</v>
      </c>
      <c r="E11" s="74">
        <f>SUM(E3:E10)</f>
        <v>32</v>
      </c>
      <c r="F11" s="74"/>
      <c r="G11" s="74"/>
      <c r="H11" s="74"/>
      <c r="I11" s="84">
        <f>SUM(I4:I10)</f>
        <v>48</v>
      </c>
      <c r="J11" s="84">
        <v>7</v>
      </c>
      <c r="K11" s="74">
        <f>SUM(K3:K10)</f>
        <v>117</v>
      </c>
      <c r="L11" s="85">
        <f>SUM(L4:L10)</f>
        <v>58</v>
      </c>
      <c r="M11" s="85">
        <v>4</v>
      </c>
      <c r="N11" s="79">
        <v>70</v>
      </c>
      <c r="O11" s="21">
        <f>SUM(O3:O10)</f>
        <v>15</v>
      </c>
    </row>
  </sheetData>
  <mergeCells count="2">
    <mergeCell ref="A11:C11"/>
    <mergeCell ref="A1:P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1236-125F-4FF9-BC13-A716C7408AEA}">
  <sheetPr codeName="Sheet8"/>
  <dimension ref="A1:U9"/>
  <sheetViews>
    <sheetView tabSelected="1" workbookViewId="0">
      <selection activeCell="A13" sqref="A13"/>
    </sheetView>
  </sheetViews>
  <sheetFormatPr defaultRowHeight="14.5" x14ac:dyDescent="0.35"/>
  <cols>
    <col min="1" max="1" width="94.81640625" customWidth="1"/>
    <col min="3" max="3" width="10.7265625" customWidth="1"/>
    <col min="6" max="6" width="26.81640625" bestFit="1" customWidth="1"/>
    <col min="7" max="7" width="19.453125" customWidth="1"/>
    <col min="8" max="8" width="26.81640625" customWidth="1"/>
    <col min="9" max="9" width="9.81640625" hidden="1" customWidth="1"/>
    <col min="10" max="10" width="29.26953125" hidden="1" customWidth="1"/>
    <col min="11" max="14" width="0" hidden="1" customWidth="1"/>
  </cols>
  <sheetData>
    <row r="1" spans="1:21" x14ac:dyDescent="0.35">
      <c r="A1" s="126" t="s">
        <v>123</v>
      </c>
      <c r="B1" s="127"/>
      <c r="C1" s="127"/>
      <c r="D1" s="127"/>
      <c r="E1" s="127"/>
      <c r="F1" s="127"/>
      <c r="G1" s="127"/>
      <c r="H1" s="127"/>
    </row>
    <row r="2" spans="1:21" ht="28.5" customHeight="1" x14ac:dyDescent="0.35">
      <c r="A2" s="20" t="s">
        <v>145</v>
      </c>
      <c r="B2" s="20" t="s">
        <v>134</v>
      </c>
      <c r="C2" s="20" t="s">
        <v>13</v>
      </c>
      <c r="D2" s="20" t="s">
        <v>244</v>
      </c>
      <c r="E2" s="20" t="s">
        <v>245</v>
      </c>
      <c r="F2" s="20" t="s">
        <v>127</v>
      </c>
      <c r="G2" s="20" t="s">
        <v>130</v>
      </c>
      <c r="H2" s="20" t="s">
        <v>131</v>
      </c>
      <c r="P2" s="1" t="s">
        <v>134</v>
      </c>
      <c r="Q2" s="1" t="s">
        <v>135</v>
      </c>
      <c r="R2" s="1" t="s">
        <v>81</v>
      </c>
      <c r="S2" s="1" t="s">
        <v>82</v>
      </c>
      <c r="T2" s="1" t="s">
        <v>83</v>
      </c>
      <c r="U2" s="2" t="s">
        <v>136</v>
      </c>
    </row>
    <row r="3" spans="1:21" x14ac:dyDescent="0.35">
      <c r="A3" s="39" t="s">
        <v>146</v>
      </c>
      <c r="B3" s="3" t="s">
        <v>147</v>
      </c>
      <c r="C3" s="3" t="s">
        <v>45</v>
      </c>
      <c r="D3" s="3"/>
      <c r="E3" s="3"/>
      <c r="F3" s="3">
        <v>2</v>
      </c>
      <c r="G3" s="3">
        <v>5</v>
      </c>
      <c r="H3" s="22">
        <v>3</v>
      </c>
      <c r="P3" s="4" t="s">
        <v>147</v>
      </c>
      <c r="Q3" s="5">
        <f>COUNTIF(A:F,P3)</f>
        <v>1</v>
      </c>
      <c r="R3" s="6">
        <v>1</v>
      </c>
      <c r="S3" s="6">
        <v>1</v>
      </c>
      <c r="T3" s="6">
        <v>1</v>
      </c>
      <c r="U3" s="7">
        <f>SUM(R3:T3)</f>
        <v>3</v>
      </c>
    </row>
    <row r="4" spans="1:21" x14ac:dyDescent="0.35">
      <c r="A4" s="39" t="s">
        <v>148</v>
      </c>
      <c r="B4" s="3" t="s">
        <v>149</v>
      </c>
      <c r="C4" s="3" t="s">
        <v>44</v>
      </c>
      <c r="D4" s="3"/>
      <c r="E4" s="3"/>
      <c r="F4" s="3">
        <v>1</v>
      </c>
      <c r="G4" s="3">
        <v>3</v>
      </c>
      <c r="H4" s="22">
        <v>1</v>
      </c>
      <c r="I4" t="s">
        <v>150</v>
      </c>
      <c r="J4" t="s">
        <v>151</v>
      </c>
      <c r="P4" s="4" t="s">
        <v>149</v>
      </c>
      <c r="Q4" s="5">
        <f>COUNTIF(A:F,P4)</f>
        <v>2</v>
      </c>
      <c r="R4" s="6">
        <v>3</v>
      </c>
      <c r="S4" s="6">
        <v>3</v>
      </c>
      <c r="T4" s="6">
        <v>1</v>
      </c>
      <c r="U4" s="7">
        <f t="shared" ref="U4:U5" si="0">SUM(R4:T4)</f>
        <v>7</v>
      </c>
    </row>
    <row r="5" spans="1:21" x14ac:dyDescent="0.35">
      <c r="A5" s="39" t="s">
        <v>152</v>
      </c>
      <c r="B5" s="3" t="s">
        <v>153</v>
      </c>
      <c r="C5" s="3" t="s">
        <v>31</v>
      </c>
      <c r="D5" s="3"/>
      <c r="E5" s="3"/>
      <c r="F5" s="3">
        <v>1</v>
      </c>
      <c r="G5" s="3">
        <v>3</v>
      </c>
      <c r="H5" s="22">
        <v>1</v>
      </c>
      <c r="I5" t="s">
        <v>154</v>
      </c>
      <c r="J5" t="s">
        <v>155</v>
      </c>
      <c r="P5" s="4" t="s">
        <v>153</v>
      </c>
      <c r="Q5" s="5">
        <f>COUNTIF(A:F,P5)</f>
        <v>2</v>
      </c>
      <c r="R5" s="6">
        <v>2</v>
      </c>
      <c r="S5" s="6">
        <v>5</v>
      </c>
      <c r="T5" s="6">
        <v>2</v>
      </c>
      <c r="U5" s="7">
        <f t="shared" si="0"/>
        <v>9</v>
      </c>
    </row>
    <row r="6" spans="1:21" x14ac:dyDescent="0.35">
      <c r="A6" s="39" t="s">
        <v>156</v>
      </c>
      <c r="B6" s="3" t="s">
        <v>153</v>
      </c>
      <c r="C6" s="3" t="s">
        <v>44</v>
      </c>
      <c r="D6" s="3"/>
      <c r="E6" s="3"/>
      <c r="F6" s="3">
        <v>2</v>
      </c>
      <c r="G6" s="3">
        <v>4</v>
      </c>
      <c r="H6" s="22">
        <v>2</v>
      </c>
      <c r="I6" t="s">
        <v>157</v>
      </c>
      <c r="J6" t="s">
        <v>158</v>
      </c>
    </row>
    <row r="7" spans="1:21" x14ac:dyDescent="0.35">
      <c r="A7" s="39" t="s">
        <v>159</v>
      </c>
      <c r="B7" s="3" t="s">
        <v>149</v>
      </c>
      <c r="C7" s="3" t="s">
        <v>44</v>
      </c>
      <c r="D7" s="3"/>
      <c r="E7" s="3"/>
      <c r="F7" s="3">
        <v>2</v>
      </c>
      <c r="G7" s="3">
        <v>4</v>
      </c>
      <c r="H7" s="22">
        <v>2</v>
      </c>
      <c r="I7" t="s">
        <v>160</v>
      </c>
      <c r="J7" t="s">
        <v>161</v>
      </c>
    </row>
    <row r="8" spans="1:21" x14ac:dyDescent="0.35">
      <c r="A8" s="39" t="s">
        <v>162</v>
      </c>
      <c r="B8" s="3" t="s">
        <v>163</v>
      </c>
      <c r="C8" s="3" t="s">
        <v>163</v>
      </c>
      <c r="D8" s="3"/>
      <c r="E8" s="3"/>
      <c r="F8" s="3">
        <v>0</v>
      </c>
      <c r="G8" s="3">
        <v>0</v>
      </c>
      <c r="H8" s="22">
        <v>0</v>
      </c>
    </row>
    <row r="9" spans="1:21" ht="18.5" x14ac:dyDescent="0.35">
      <c r="A9" s="121" t="s">
        <v>42</v>
      </c>
      <c r="B9" s="122"/>
      <c r="C9" s="122"/>
      <c r="D9" s="81"/>
      <c r="E9" s="81"/>
      <c r="F9" s="8">
        <f>SUM(F3:F8)</f>
        <v>8</v>
      </c>
      <c r="G9" s="8">
        <f>SUM(G3:G8)</f>
        <v>19</v>
      </c>
      <c r="H9" s="21">
        <f>SUM(H3:H8)</f>
        <v>9</v>
      </c>
    </row>
  </sheetData>
  <mergeCells count="2">
    <mergeCell ref="A1:H1"/>
    <mergeCell ref="A9:C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5D05B201772D4B9E66A6E362D9619C" ma:contentTypeVersion="6" ma:contentTypeDescription="Create a new document." ma:contentTypeScope="" ma:versionID="c6cd982d13a8906fd50def928e15ff3d">
  <xsd:schema xmlns:xsd="http://www.w3.org/2001/XMLSchema" xmlns:xs="http://www.w3.org/2001/XMLSchema" xmlns:p="http://schemas.microsoft.com/office/2006/metadata/properties" xmlns:ns2="cec6fc0c-f8d1-4947-9a3d-c896bd97a62a" xmlns:ns3="87de3183-b33c-42aa-b440-0196d768fb2c" targetNamespace="http://schemas.microsoft.com/office/2006/metadata/properties" ma:root="true" ma:fieldsID="83f3369a579a3d7081471121a6800939" ns2:_="" ns3:_="">
    <xsd:import namespace="cec6fc0c-f8d1-4947-9a3d-c896bd97a62a"/>
    <xsd:import namespace="87de3183-b33c-42aa-b440-0196d768fb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c6fc0c-f8d1-4947-9a3d-c896bd97a6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e3183-b33c-42aa-b440-0196d768fb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C0145C-937E-4D58-95B3-BA497BCAFE00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87de3183-b33c-42aa-b440-0196d768fb2c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cec6fc0c-f8d1-4947-9a3d-c896bd97a62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3105ABB-AFCD-48CC-9189-F0D1827801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3817D7-2CDE-4635-887E-C17CCFD00A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c6fc0c-f8d1-4947-9a3d-c896bd97a62a"/>
    <ds:schemaRef ds:uri="87de3183-b33c-42aa-b440-0196d768fb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Deliverable M Template</vt:lpstr>
      <vt:lpstr>Maps( BC)</vt:lpstr>
      <vt:lpstr>Maps (Gain web)</vt:lpstr>
      <vt:lpstr>QA Metrics</vt:lpstr>
      <vt:lpstr>Planning </vt:lpstr>
      <vt:lpstr>Sheet4</vt:lpstr>
      <vt:lpstr>Base</vt:lpstr>
      <vt:lpstr>GENAI-BC- Planning</vt:lpstr>
      <vt:lpstr>GEN AI-Portal- Planning</vt:lpstr>
      <vt:lpstr>BC Application Template</vt:lpstr>
      <vt:lpstr>GainWeb Application Template</vt:lpstr>
    </vt:vector>
  </TitlesOfParts>
  <Manager/>
  <Company>Grange Insurance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Nagaraj, Lokesh</dc:creator>
  <cp:keywords/>
  <dc:description/>
  <cp:lastModifiedBy>Nagaraj, Lokesh</cp:lastModifiedBy>
  <cp:revision/>
  <dcterms:created xsi:type="dcterms:W3CDTF">2024-01-10T19:14:13Z</dcterms:created>
  <dcterms:modified xsi:type="dcterms:W3CDTF">2024-01-15T22:04:40Z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0x0101006A5D05B201772D4B9E66A6E362D9619C</vt:lpwstr>
  </property>
</Properties>
</file>