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10 ML Course/Project 2 Classification/WOE, IV/"/>
    </mc:Choice>
  </mc:AlternateContent>
  <xr:revisionPtr revIDLastSave="133" documentId="11_F25DC773A252ABDACC10480D291A6AE05ADE58EF" xr6:coauthVersionLast="47" xr6:coauthVersionMax="47" xr10:uidLastSave="{423D9745-00FD-482D-A5E5-0B3C617C8F3C}"/>
  <bookViews>
    <workbookView xWindow="-120" yWindow="-120" windowWidth="29040" windowHeight="16440" activeTab="2" xr2:uid="{00000000-000D-0000-FFFF-FFFF00000000}"/>
  </bookViews>
  <sheets>
    <sheet name="Scenario 1" sheetId="1" r:id="rId1"/>
    <sheet name="Scenario 2" sheetId="2" r:id="rId2"/>
    <sheet name="Scenar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5" i="3"/>
  <c r="C11" i="3" s="1"/>
  <c r="B5" i="3"/>
  <c r="B9" i="3" s="1"/>
  <c r="C5" i="2"/>
  <c r="C10" i="2" s="1"/>
  <c r="B5" i="2"/>
  <c r="B10" i="2" s="1"/>
  <c r="B5" i="1"/>
  <c r="C5" i="1"/>
  <c r="C10" i="1" s="1"/>
  <c r="C10" i="3" l="1"/>
  <c r="C9" i="3"/>
  <c r="D9" i="3" s="1"/>
  <c r="E9" i="3" s="1"/>
  <c r="B10" i="3"/>
  <c r="D10" i="3" s="1"/>
  <c r="E10" i="3" s="1"/>
  <c r="B11" i="3"/>
  <c r="D11" i="3" s="1"/>
  <c r="E11" i="3" s="1"/>
  <c r="D10" i="2"/>
  <c r="E10" i="2" s="1"/>
  <c r="B11" i="2"/>
  <c r="C11" i="2"/>
  <c r="B9" i="2"/>
  <c r="C9" i="2"/>
  <c r="C11" i="1"/>
  <c r="C9" i="1"/>
  <c r="D9" i="1" s="1"/>
  <c r="E9" i="1" s="1"/>
  <c r="B10" i="1"/>
  <c r="D10" i="1" s="1"/>
  <c r="E10" i="1" s="1"/>
  <c r="B11" i="1"/>
  <c r="E13" i="3" l="1"/>
  <c r="D9" i="2"/>
  <c r="E9" i="2" s="1"/>
  <c r="D11" i="2"/>
  <c r="E11" i="2" s="1"/>
  <c r="E13" i="2" s="1"/>
  <c r="D11" i="1"/>
  <c r="E11" i="1" s="1"/>
  <c r="E13" i="1" s="1"/>
</calcChain>
</file>

<file path=xl/sharedStrings.xml><?xml version="1.0" encoding="utf-8"?>
<sst xmlns="http://schemas.openxmlformats.org/spreadsheetml/2006/main" count="48" uniqueCount="12">
  <si>
    <t>Purpose</t>
  </si>
  <si>
    <t>Approved</t>
  </si>
  <si>
    <t>Denied</t>
  </si>
  <si>
    <t>Total</t>
  </si>
  <si>
    <t>home improvement</t>
  </si>
  <si>
    <t>debt consolidation</t>
  </si>
  <si>
    <t>education</t>
  </si>
  <si>
    <t>Approved (Good)</t>
  </si>
  <si>
    <t>Denied (Bad)</t>
  </si>
  <si>
    <t>WOE</t>
  </si>
  <si>
    <t>IV</t>
  </si>
  <si>
    <t>Total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</si>
</sst>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3" formatCode="0.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3" fontId="1" fillId="0" borderId="0" xfId="0" applyNumberFormat="1" applyFont="1"/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3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BDA25A1B-484A-4115-86D2-3D5AD9D0EF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EDAE5-C442-4690-8F59-4805662A219A}" name="Table1" displayName="Table1" ref="A1:C5" totalsRowShown="0" headerRowDxfId="32" dataDxfId="31">
  <tableColumns count="3">
    <tableColumn id="1" xr3:uid="{E55E2893-355C-40C8-A014-C84E9AFFF58A}" name="Purpose" dataDxfId="35"/>
    <tableColumn id="2" xr3:uid="{91FFFF4D-0832-4A6D-9CF9-131787BD78AD}" name="Approved" dataDxfId="34"/>
    <tableColumn id="3" xr3:uid="{B3A411EE-AEC1-4967-917C-986C2235AE2D}" name="Denied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B9F749-92DB-47C9-A060-A8C42CD16924}" name="Table13" displayName="Table13" ref="A8:E11" totalsRowShown="0" headerRowDxfId="30" dataDxfId="29">
  <tableColumns count="5">
    <tableColumn id="1" xr3:uid="{85D16C46-F5C6-44A9-917E-A058A189C977}" name="Purpose" dataDxfId="28"/>
    <tableColumn id="2" xr3:uid="{C1AE1F8D-E329-4F7A-ADDC-7C768B7951AC}" name="Approved (Good)" dataDxfId="27"/>
    <tableColumn id="3" xr3:uid="{9A691A0A-0B2A-43A2-AB57-9431785083B0}" name="Denied (Bad)" dataDxfId="26"/>
    <tableColumn id="5" xr3:uid="{B9C4FB51-7991-4BA3-BCAA-7600AD24E48A}" name="WOE" dataDxfId="25">
      <calculatedColumnFormula>LN(Table13[[#This Row],[Approved (Good)]]/Table13[[#This Row],[Denied (Bad)]])</calculatedColumnFormula>
    </tableColumn>
    <tableColumn id="6" xr3:uid="{47B1B0FD-D5F6-4983-B634-6D3F80F1B8EC}" name="IV" dataDxfId="24">
      <calculatedColumnFormula>Table13[[#This Row],[WOE]]*(Table13[[#This Row],[Approved (Good)]]-Table13[[#This Row],[Denied (Bad)]])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61704D-4D71-4A09-A45A-4BBD2F861DF4}" name="Table14" displayName="Table14" ref="A1:C5" totalsRowShown="0" headerRowDxfId="23" dataDxfId="22">
  <tableColumns count="3">
    <tableColumn id="1" xr3:uid="{9AD46FF1-7413-49BF-996E-A109823B008D}" name="Purpose" dataDxfId="21"/>
    <tableColumn id="2" xr3:uid="{D294B2D2-A1F5-4301-8DBB-192D0BFE0480}" name="Approved" dataDxfId="20"/>
    <tableColumn id="3" xr3:uid="{B4068CD3-DB1D-4133-B2C3-FACD75E148F0}" name="Denied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F8AD8-6661-4ECC-8948-5E0D22B20873}" name="Table135" displayName="Table135" ref="A8:E11" totalsRowShown="0" headerRowDxfId="18" dataDxfId="17">
  <tableColumns count="5">
    <tableColumn id="1" xr3:uid="{249B9CFD-BF1B-4A14-B6F1-C38FA1EE9E60}" name="Purpose" dataDxfId="16"/>
    <tableColumn id="2" xr3:uid="{63728B60-AC30-4638-943B-6F27C46472D0}" name="Approved (Good)" dataDxfId="15"/>
    <tableColumn id="3" xr3:uid="{191DE81F-A8CE-4EE6-B770-1B0284FB424B}" name="Denied (Bad)" dataDxfId="14"/>
    <tableColumn id="5" xr3:uid="{A579114E-B915-4DDE-AE11-CE525F8E9685}" name="WOE" dataDxfId="13">
      <calculatedColumnFormula>LN(Table135[[#This Row],[Approved (Good)]]/Table135[[#This Row],[Denied (Bad)]])</calculatedColumnFormula>
    </tableColumn>
    <tableColumn id="6" xr3:uid="{932392F9-2A6D-4F58-80D9-3C20393862F5}" name="IV" dataDxfId="12">
      <calculatedColumnFormula>Table135[[#This Row],[WOE]]*(Table135[[#This Row],[Approved (Good)]]-Table135[[#This Row],[Denied (Bad)]])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FFB6B6-40F1-4EC8-9244-B68A1E35A811}" name="Table146" displayName="Table146" ref="A1:C5" totalsRowShown="0" headerRowDxfId="11" dataDxfId="10">
  <tableColumns count="3">
    <tableColumn id="1" xr3:uid="{CF3757B3-5E6B-4612-AEB3-56CB47F6CAE4}" name="Purpose" dataDxfId="9"/>
    <tableColumn id="2" xr3:uid="{7415269C-7DC6-41BD-92FA-9592BDA6B250}" name="Approved" dataDxfId="8"/>
    <tableColumn id="3" xr3:uid="{F2867FE0-1C4D-4B9B-A7F6-BE4EEC3AF37B}" name="Denied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E2B100-7D39-43A6-8341-41C3D67AACE0}" name="Table1357" displayName="Table1357" ref="A8:E11" totalsRowShown="0" headerRowDxfId="6" dataDxfId="5">
  <tableColumns count="5">
    <tableColumn id="1" xr3:uid="{D5945E79-C1BB-4A0A-BD85-8916F4C95D2A}" name="Purpose" dataDxfId="4"/>
    <tableColumn id="2" xr3:uid="{62EAF358-0802-4BAF-B853-51E18E37FD56}" name="Approved (Good)" dataDxfId="3"/>
    <tableColumn id="3" xr3:uid="{6725307A-CE3F-4CC0-98FC-1112FBDC1204}" name="Denied (Bad)" dataDxfId="2"/>
    <tableColumn id="5" xr3:uid="{4292B5BA-541E-44C3-A0E8-AA41DE22A4B4}" name="WOE" dataDxfId="1">
      <calculatedColumnFormula>LN(Table1357[[#This Row],[Approved (Good)]]/Table1357[[#This Row],[Denied (Bad)]])</calculatedColumnFormula>
    </tableColumn>
    <tableColumn id="6" xr3:uid="{EB167E4B-A892-4F25-B177-C99F2969155D}" name="IV" dataDxfId="0">
      <calculatedColumnFormula>Table1357[[#This Row],[WOE]]*(Table1357[[#This Row],[Approved (Good)]]-Table1357[[#This Row],[Denied (Bad)]])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40" zoomScaleNormal="140" workbookViewId="0">
      <selection activeCell="A17" sqref="A17"/>
    </sheetView>
  </sheetViews>
  <sheetFormatPr defaultColWidth="24.5703125" defaultRowHeight="21" x14ac:dyDescent="0.35"/>
  <cols>
    <col min="1" max="1" width="33" style="1" customWidth="1"/>
    <col min="2" max="16384" width="24.5703125" style="1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1" t="s">
        <v>4</v>
      </c>
      <c r="B2" s="1">
        <v>5</v>
      </c>
      <c r="C2" s="1">
        <v>1</v>
      </c>
    </row>
    <row r="3" spans="1:5" x14ac:dyDescent="0.35">
      <c r="A3" s="1" t="s">
        <v>5</v>
      </c>
      <c r="B3" s="1">
        <v>1</v>
      </c>
      <c r="C3" s="1">
        <v>4</v>
      </c>
    </row>
    <row r="4" spans="1:5" x14ac:dyDescent="0.35">
      <c r="A4" s="1" t="s">
        <v>6</v>
      </c>
      <c r="B4" s="1">
        <v>1</v>
      </c>
      <c r="C4" s="1">
        <v>1</v>
      </c>
    </row>
    <row r="5" spans="1:5" x14ac:dyDescent="0.35">
      <c r="A5" s="1" t="s">
        <v>3</v>
      </c>
      <c r="B5" s="1">
        <f>SUM(B2:B4)</f>
        <v>7</v>
      </c>
      <c r="C5" s="1">
        <f>SUM(C2:C4)</f>
        <v>6</v>
      </c>
    </row>
    <row r="8" spans="1:5" x14ac:dyDescent="0.35">
      <c r="A8" s="1" t="s">
        <v>0</v>
      </c>
      <c r="B8" s="1" t="s">
        <v>7</v>
      </c>
      <c r="C8" s="1" t="s">
        <v>8</v>
      </c>
      <c r="D8" s="1" t="s">
        <v>9</v>
      </c>
      <c r="E8" s="1" t="s">
        <v>10</v>
      </c>
    </row>
    <row r="9" spans="1:5" x14ac:dyDescent="0.35">
      <c r="A9" s="1" t="s">
        <v>4</v>
      </c>
      <c r="B9" s="2">
        <f>B2/B5</f>
        <v>0.7142857142857143</v>
      </c>
      <c r="C9" s="2">
        <f>C2/C5</f>
        <v>0.16666666666666666</v>
      </c>
      <c r="D9" s="2">
        <f>LN(Table13[[#This Row],[Approved (Good)]]/Table13[[#This Row],[Denied (Bad)]])</f>
        <v>1.4552872326068422</v>
      </c>
      <c r="E9" s="2">
        <f>Table13[[#This Row],[WOE]]*(Table13[[#This Row],[Approved (Good)]]-Table13[[#This Row],[Denied (Bad)]])</f>
        <v>0.79694300833231846</v>
      </c>
    </row>
    <row r="10" spans="1:5" x14ac:dyDescent="0.35">
      <c r="A10" s="1" t="s">
        <v>5</v>
      </c>
      <c r="B10" s="2">
        <f>B3/B5</f>
        <v>0.14285714285714285</v>
      </c>
      <c r="C10" s="2">
        <f>C3/C5</f>
        <v>0.66666666666666663</v>
      </c>
      <c r="D10" s="2">
        <f>LN(Table13[[#This Row],[Approved (Good)]]/Table13[[#This Row],[Denied (Bad)]])</f>
        <v>-1.5404450409471491</v>
      </c>
      <c r="E10" s="2">
        <f>Table13[[#This Row],[WOE]]*(Table13[[#This Row],[Approved (Good)]]-Table13[[#This Row],[Denied (Bad)]])</f>
        <v>0.8068997833532684</v>
      </c>
    </row>
    <row r="11" spans="1:5" x14ac:dyDescent="0.35">
      <c r="A11" s="1" t="s">
        <v>6</v>
      </c>
      <c r="B11" s="2">
        <f>B4/B5</f>
        <v>0.14285714285714285</v>
      </c>
      <c r="C11" s="2">
        <f>C4/C5</f>
        <v>0.16666666666666666</v>
      </c>
      <c r="D11" s="2">
        <f>LN(Table13[[#This Row],[Approved (Good)]]/Table13[[#This Row],[Denied (Bad)]])</f>
        <v>-0.15415067982725836</v>
      </c>
      <c r="E11" s="2">
        <f>Table13[[#This Row],[WOE]]*(Table13[[#This Row],[Approved (Good)]]-Table13[[#This Row],[Denied (Bad)]])</f>
        <v>3.6702542816013893E-3</v>
      </c>
    </row>
    <row r="13" spans="1:5" x14ac:dyDescent="0.35">
      <c r="D13" s="1" t="s">
        <v>11</v>
      </c>
      <c r="E13" s="1">
        <f>SUM(Table13[IV])</f>
        <v>1.6075130459671882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D299-6197-4D64-9DE5-D5B5BD74B92D}">
  <dimension ref="A1:E13"/>
  <sheetViews>
    <sheetView zoomScale="140" zoomScaleNormal="140" workbookViewId="0">
      <selection activeCell="E13" sqref="E13"/>
    </sheetView>
  </sheetViews>
  <sheetFormatPr defaultColWidth="24.5703125" defaultRowHeight="21" x14ac:dyDescent="0.35"/>
  <cols>
    <col min="1" max="1" width="33" style="1" customWidth="1"/>
    <col min="2" max="16384" width="24.5703125" style="1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1" t="s">
        <v>4</v>
      </c>
      <c r="B2" s="1">
        <v>2</v>
      </c>
      <c r="C2" s="1">
        <v>2</v>
      </c>
    </row>
    <row r="3" spans="1:5" x14ac:dyDescent="0.35">
      <c r="A3" s="1" t="s">
        <v>5</v>
      </c>
      <c r="B3" s="1">
        <v>3</v>
      </c>
      <c r="C3" s="1">
        <v>3</v>
      </c>
    </row>
    <row r="4" spans="1:5" x14ac:dyDescent="0.35">
      <c r="A4" s="1" t="s">
        <v>6</v>
      </c>
      <c r="B4" s="1">
        <v>4</v>
      </c>
      <c r="C4" s="1">
        <v>4</v>
      </c>
    </row>
    <row r="5" spans="1:5" x14ac:dyDescent="0.35">
      <c r="A5" s="1" t="s">
        <v>3</v>
      </c>
      <c r="B5" s="1">
        <f>SUM(B2:B4)</f>
        <v>9</v>
      </c>
      <c r="C5" s="1">
        <f>SUM(C2:C4)</f>
        <v>9</v>
      </c>
    </row>
    <row r="8" spans="1:5" x14ac:dyDescent="0.35">
      <c r="A8" s="1" t="s">
        <v>0</v>
      </c>
      <c r="B8" s="1" t="s">
        <v>7</v>
      </c>
      <c r="C8" s="1" t="s">
        <v>8</v>
      </c>
      <c r="D8" s="1" t="s">
        <v>9</v>
      </c>
      <c r="E8" s="1" t="s">
        <v>10</v>
      </c>
    </row>
    <row r="9" spans="1:5" x14ac:dyDescent="0.35">
      <c r="A9" s="1" t="s">
        <v>4</v>
      </c>
      <c r="B9" s="2">
        <f>B2/B5</f>
        <v>0.22222222222222221</v>
      </c>
      <c r="C9" s="2">
        <f>C2/C5</f>
        <v>0.22222222222222221</v>
      </c>
      <c r="D9" s="2">
        <f>LN(Table135[[#This Row],[Approved (Good)]]/Table135[[#This Row],[Denied (Bad)]])</f>
        <v>0</v>
      </c>
      <c r="E9" s="2">
        <f>Table135[[#This Row],[WOE]]*(Table135[[#This Row],[Approved (Good)]]-Table135[[#This Row],[Denied (Bad)]])</f>
        <v>0</v>
      </c>
    </row>
    <row r="10" spans="1:5" x14ac:dyDescent="0.35">
      <c r="A10" s="1" t="s">
        <v>5</v>
      </c>
      <c r="B10" s="2">
        <f>B3/B5</f>
        <v>0.33333333333333331</v>
      </c>
      <c r="C10" s="2">
        <f>C3/C5</f>
        <v>0.33333333333333331</v>
      </c>
      <c r="D10" s="2">
        <f>LN(Table135[[#This Row],[Approved (Good)]]/Table135[[#This Row],[Denied (Bad)]])</f>
        <v>0</v>
      </c>
      <c r="E10" s="2">
        <f>Table135[[#This Row],[WOE]]*(Table135[[#This Row],[Approved (Good)]]-Table135[[#This Row],[Denied (Bad)]])</f>
        <v>0</v>
      </c>
    </row>
    <row r="11" spans="1:5" x14ac:dyDescent="0.35">
      <c r="A11" s="1" t="s">
        <v>6</v>
      </c>
      <c r="B11" s="2">
        <f>B4/B5</f>
        <v>0.44444444444444442</v>
      </c>
      <c r="C11" s="2">
        <f>C4/C5</f>
        <v>0.44444444444444442</v>
      </c>
      <c r="D11" s="2">
        <f>LN(Table135[[#This Row],[Approved (Good)]]/Table135[[#This Row],[Denied (Bad)]])</f>
        <v>0</v>
      </c>
      <c r="E11" s="2">
        <f>Table135[[#This Row],[WOE]]*(Table135[[#This Row],[Approved (Good)]]-Table135[[#This Row],[Denied (Bad)]])</f>
        <v>0</v>
      </c>
    </row>
    <row r="13" spans="1:5" x14ac:dyDescent="0.35">
      <c r="D13" s="1" t="s">
        <v>11</v>
      </c>
      <c r="E13" s="1">
        <f>SUM(Table135[IV])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0CD8-F199-4C68-A28A-EF92C80E4866}">
  <dimension ref="A1:E13"/>
  <sheetViews>
    <sheetView tabSelected="1" zoomScale="140" zoomScaleNormal="140" workbookViewId="0">
      <selection activeCell="C11" sqref="C11"/>
    </sheetView>
  </sheetViews>
  <sheetFormatPr defaultColWidth="24.5703125" defaultRowHeight="21" x14ac:dyDescent="0.35"/>
  <cols>
    <col min="1" max="1" width="33" style="1" customWidth="1"/>
    <col min="2" max="16384" width="24.5703125" style="1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1" t="s">
        <v>4</v>
      </c>
      <c r="B2" s="1">
        <v>20</v>
      </c>
      <c r="C2" s="1">
        <v>1</v>
      </c>
    </row>
    <row r="3" spans="1:5" x14ac:dyDescent="0.35">
      <c r="A3" s="1" t="s">
        <v>5</v>
      </c>
      <c r="B3" s="1">
        <v>2</v>
      </c>
      <c r="C3" s="1">
        <v>2</v>
      </c>
    </row>
    <row r="4" spans="1:5" x14ac:dyDescent="0.35">
      <c r="A4" s="1" t="s">
        <v>6</v>
      </c>
      <c r="B4" s="1">
        <v>4</v>
      </c>
      <c r="C4" s="1">
        <v>4</v>
      </c>
    </row>
    <row r="5" spans="1:5" x14ac:dyDescent="0.35">
      <c r="A5" s="1" t="s">
        <v>3</v>
      </c>
      <c r="B5" s="1">
        <f>SUM(B2:B4)</f>
        <v>26</v>
      </c>
      <c r="C5" s="1">
        <f>SUM(C2:C4)</f>
        <v>7</v>
      </c>
    </row>
    <row r="8" spans="1:5" x14ac:dyDescent="0.35">
      <c r="A8" s="1" t="s">
        <v>0</v>
      </c>
      <c r="B8" s="1" t="s">
        <v>7</v>
      </c>
      <c r="C8" s="1" t="s">
        <v>8</v>
      </c>
      <c r="D8" s="1" t="s">
        <v>9</v>
      </c>
      <c r="E8" s="1" t="s">
        <v>10</v>
      </c>
    </row>
    <row r="9" spans="1:5" x14ac:dyDescent="0.35">
      <c r="A9" s="1" t="s">
        <v>4</v>
      </c>
      <c r="B9" s="2">
        <f>B2/B5</f>
        <v>0.76923076923076927</v>
      </c>
      <c r="C9" s="2">
        <f>C2/C5</f>
        <v>0.14285714285714285</v>
      </c>
      <c r="D9" s="2">
        <f>LN(Table1357[[#This Row],[Approved (Good)]]/Table1357[[#This Row],[Denied (Bad)]])</f>
        <v>1.6835458845878224</v>
      </c>
      <c r="E9" s="2">
        <f>Table1357[[#This Row],[WOE]]*(Table1357[[#This Row],[Approved (Good)]]-Table1357[[#This Row],[Denied (Bad)]])</f>
        <v>1.0545287408956689</v>
      </c>
    </row>
    <row r="10" spans="1:5" x14ac:dyDescent="0.35">
      <c r="A10" s="1" t="s">
        <v>5</v>
      </c>
      <c r="B10" s="2">
        <f>B3/B5</f>
        <v>7.6923076923076927E-2</v>
      </c>
      <c r="C10" s="2">
        <f>C3/C5</f>
        <v>0.2857142857142857</v>
      </c>
      <c r="D10" s="2">
        <f>LN(Table1357[[#This Row],[Approved (Good)]]/Table1357[[#This Row],[Denied (Bad)]])</f>
        <v>-1.3121863889661687</v>
      </c>
      <c r="E10" s="2">
        <f>Table1357[[#This Row],[WOE]]*(Table1357[[#This Row],[Approved (Good)]]-Table1357[[#This Row],[Denied (Bad)]])</f>
        <v>0.2739729823116176</v>
      </c>
    </row>
    <row r="11" spans="1:5" x14ac:dyDescent="0.35">
      <c r="A11" s="1" t="s">
        <v>6</v>
      </c>
      <c r="B11" s="2">
        <f>B4/B5</f>
        <v>0.15384615384615385</v>
      </c>
      <c r="C11" s="2">
        <f>C4/C5</f>
        <v>0.5714285714285714</v>
      </c>
      <c r="D11" s="2">
        <f>LN(Table1357[[#This Row],[Approved (Good)]]/Table1357[[#This Row],[Denied (Bad)]])</f>
        <v>-1.3121863889661687</v>
      </c>
      <c r="E11" s="2">
        <f>Table1357[[#This Row],[WOE]]*(Table1357[[#This Row],[Approved (Good)]]-Table1357[[#This Row],[Denied (Bad)]])</f>
        <v>0.54794596462323519</v>
      </c>
    </row>
    <row r="13" spans="1:5" x14ac:dyDescent="0.35">
      <c r="D13" s="1" t="s">
        <v>11</v>
      </c>
      <c r="E13" s="1">
        <f>SUM(Table1357[IV])</f>
        <v>1.8764476878305218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2024-07-16T14:43:06Z</dcterms:modified>
</cp:coreProperties>
</file>